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jandra Rivero Cu\Desktop\ESTADISTICA 2025\CAMPECHE E1 2025\"/>
    </mc:Choice>
  </mc:AlternateContent>
  <bookViews>
    <workbookView xWindow="0" yWindow="0" windowWidth="24000" windowHeight="9630" tabRatio="906" firstSheet="2" activeTab="3"/>
  </bookViews>
  <sheets>
    <sheet name="Encabezados" sheetId="16" state="hidden" r:id="rId1"/>
    <sheet name="CAMPO DE FORMACIÓN PROFESIONAL" sheetId="34" r:id="rId2"/>
    <sheet name="CONVENIOS" sheetId="31" r:id="rId3"/>
    <sheet name="CAMP." sheetId="7" r:id="rId4"/>
    <sheet name="DIRECCIÓN GENERAL" sheetId="32" r:id="rId5"/>
    <sheet name="CALKINI" sheetId="3" r:id="rId6"/>
    <sheet name="CALAKMUL" sheetId="10" r:id="rId7"/>
    <sheet name="CANDELARIA" sheetId="6" r:id="rId8"/>
    <sheet name="CHAMPOTON" sheetId="4" r:id="rId9"/>
    <sheet name="CIUDAD DEL CARMEN" sheetId="9" r:id="rId10"/>
    <sheet name="ESCARCEGA" sheetId="5" r:id="rId11"/>
    <sheet name="A.M. HECELCHAKÁN" sheetId="15" r:id="rId12"/>
    <sheet name="A.M. HOPELCHÉN" sheetId="12" r:id="rId13"/>
    <sheet name="A.M. PALIZADA" sheetId="13" r:id="rId14"/>
    <sheet name="A.M. SEYBAPLAYA" sheetId="14" r:id="rId15"/>
    <sheet name="A.M. TENABO" sheetId="11" r:id="rId16"/>
  </sheets>
  <externalReferences>
    <externalReference r:id="rId17"/>
  </externalReferences>
  <definedNames>
    <definedName name="_xlnm._FilterDatabase" localSheetId="1" hidden="1">'CAMPO DE FORMACIÓN PROFESIONAL'!$A$8:$K$1379</definedName>
    <definedName name="Administración" localSheetId="1">#REF!</definedName>
    <definedName name="Administración">#REF!</definedName>
    <definedName name="_xlnm.Extract" localSheetId="1">'[1]DIR. U.C. A.M.'!#REF!</definedName>
    <definedName name="_xlnm.Extract">'[1]DIR. U.C. A.M.'!#REF!</definedName>
    <definedName name="_xlnm.Print_Area" localSheetId="3">CAMP.!$A:$DT</definedName>
    <definedName name="_xlnm.Print_Area" localSheetId="2">CONVENIOS!$A$1:$AC$34</definedName>
    <definedName name="_xlnm.Criteria" localSheetId="1">'[1]DIR. U.C. A.M.'!#REF!</definedName>
    <definedName name="_xlnm.Criteria">'[1]DIR. U.C. A.M.'!#REF!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1" i="13" l="1"/>
  <c r="G231" i="13"/>
  <c r="H231" i="13"/>
  <c r="I231" i="13"/>
  <c r="J231" i="13"/>
  <c r="K231" i="13"/>
  <c r="L231" i="13"/>
  <c r="AE22" i="7" s="1"/>
  <c r="M231" i="13"/>
  <c r="AF22" i="7" s="1"/>
  <c r="N231" i="13"/>
  <c r="O231" i="13"/>
  <c r="AH22" i="7" s="1"/>
  <c r="P231" i="13"/>
  <c r="AI22" i="7" s="1"/>
  <c r="Q231" i="13"/>
  <c r="AJ22" i="7" s="1"/>
  <c r="R231" i="13"/>
  <c r="S231" i="13"/>
  <c r="T231" i="13"/>
  <c r="AM22" i="7" s="1"/>
  <c r="U231" i="13"/>
  <c r="AN22" i="7" s="1"/>
  <c r="V231" i="13"/>
  <c r="AO22" i="7" s="1"/>
  <c r="W231" i="13"/>
  <c r="X231" i="13"/>
  <c r="AQ22" i="7" s="1"/>
  <c r="BG6" i="7"/>
  <c r="F6" i="7"/>
  <c r="Z21" i="7"/>
  <c r="AB21" i="7"/>
  <c r="Z22" i="7"/>
  <c r="AA22" i="7"/>
  <c r="AB22" i="7"/>
  <c r="AC22" i="7"/>
  <c r="AG22" i="7"/>
  <c r="AK22" i="7"/>
  <c r="AP22" i="7"/>
  <c r="Z23" i="7"/>
  <c r="AD24" i="7"/>
  <c r="Y22" i="7"/>
  <c r="X231" i="11"/>
  <c r="AQ24" i="7" s="1"/>
  <c r="W231" i="11"/>
  <c r="AP24" i="7" s="1"/>
  <c r="V231" i="11"/>
  <c r="AO24" i="7" s="1"/>
  <c r="U231" i="11"/>
  <c r="AN24" i="7" s="1"/>
  <c r="T231" i="11"/>
  <c r="AM24" i="7" s="1"/>
  <c r="S231" i="11"/>
  <c r="AL24" i="7" s="1"/>
  <c r="R231" i="11"/>
  <c r="AK24" i="7" s="1"/>
  <c r="Q231" i="11"/>
  <c r="AJ24" i="7" s="1"/>
  <c r="P231" i="11"/>
  <c r="AI24" i="7" s="1"/>
  <c r="O231" i="11"/>
  <c r="AH24" i="7" s="1"/>
  <c r="N231" i="11"/>
  <c r="AG24" i="7" s="1"/>
  <c r="M231" i="11"/>
  <c r="AF24" i="7" s="1"/>
  <c r="L231" i="11"/>
  <c r="AE24" i="7" s="1"/>
  <c r="K231" i="11"/>
  <c r="J231" i="11"/>
  <c r="AC24" i="7" s="1"/>
  <c r="I231" i="11"/>
  <c r="AB24" i="7" s="1"/>
  <c r="H231" i="11"/>
  <c r="AA24" i="7" s="1"/>
  <c r="G231" i="11"/>
  <c r="Z24" i="7" s="1"/>
  <c r="F231" i="11"/>
  <c r="Y24" i="7" s="1"/>
  <c r="V65" i="11"/>
  <c r="V24" i="7" s="1"/>
  <c r="F65" i="11"/>
  <c r="AJ63" i="11"/>
  <c r="AI63" i="11"/>
  <c r="AH63" i="11"/>
  <c r="AG63" i="11"/>
  <c r="AF63" i="11"/>
  <c r="AE63" i="11"/>
  <c r="AE65" i="11" s="1"/>
  <c r="AZ24" i="7" s="1"/>
  <c r="AD63" i="11"/>
  <c r="AD65" i="11" s="1"/>
  <c r="AY24" i="7" s="1"/>
  <c r="AC63" i="11"/>
  <c r="AC65" i="11" s="1"/>
  <c r="AX24" i="7" s="1"/>
  <c r="AB63" i="11"/>
  <c r="AA63" i="11"/>
  <c r="Z63" i="11"/>
  <c r="Y63" i="11"/>
  <c r="X63" i="11"/>
  <c r="W63" i="11"/>
  <c r="W65" i="11" s="1"/>
  <c r="W24" i="7" s="1"/>
  <c r="V63" i="11"/>
  <c r="U63" i="11"/>
  <c r="U65" i="11" s="1"/>
  <c r="U24" i="7" s="1"/>
  <c r="T63" i="11"/>
  <c r="S63" i="11"/>
  <c r="R63" i="11"/>
  <c r="Q63" i="11"/>
  <c r="P63" i="11"/>
  <c r="O63" i="11"/>
  <c r="O65" i="11" s="1"/>
  <c r="O24" i="7" s="1"/>
  <c r="N63" i="11"/>
  <c r="N65" i="11" s="1"/>
  <c r="N24" i="7" s="1"/>
  <c r="M63" i="11"/>
  <c r="M65" i="11" s="1"/>
  <c r="M24" i="7" s="1"/>
  <c r="L63" i="11"/>
  <c r="K63" i="11"/>
  <c r="J63" i="11"/>
  <c r="I63" i="11"/>
  <c r="H63" i="11"/>
  <c r="G63" i="11"/>
  <c r="G65" i="11" s="1"/>
  <c r="G24" i="7" s="1"/>
  <c r="F63" i="11"/>
  <c r="AJ47" i="11"/>
  <c r="AI47" i="11"/>
  <c r="AH47" i="11"/>
  <c r="AG47" i="11"/>
  <c r="AF47" i="11"/>
  <c r="AE47" i="11"/>
  <c r="AD47" i="11"/>
  <c r="AC47" i="11"/>
  <c r="AB47" i="11"/>
  <c r="AB65" i="11" s="1"/>
  <c r="AW24" i="7" s="1"/>
  <c r="AA47" i="11"/>
  <c r="Z47" i="11"/>
  <c r="Y47" i="11"/>
  <c r="X47" i="11"/>
  <c r="W47" i="11"/>
  <c r="V47" i="11"/>
  <c r="U47" i="11"/>
  <c r="T47" i="11"/>
  <c r="T65" i="11" s="1"/>
  <c r="T24" i="7" s="1"/>
  <c r="S47" i="11"/>
  <c r="R47" i="11"/>
  <c r="Q47" i="11"/>
  <c r="P47" i="11"/>
  <c r="O47" i="11"/>
  <c r="N47" i="11"/>
  <c r="M47" i="11"/>
  <c r="L47" i="11"/>
  <c r="L65" i="11" s="1"/>
  <c r="L24" i="7" s="1"/>
  <c r="K47" i="11"/>
  <c r="J47" i="11"/>
  <c r="I47" i="11"/>
  <c r="H47" i="11"/>
  <c r="G47" i="11"/>
  <c r="F47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X231" i="14"/>
  <c r="AQ23" i="7" s="1"/>
  <c r="W231" i="14"/>
  <c r="AP23" i="7" s="1"/>
  <c r="V231" i="14"/>
  <c r="AO23" i="7" s="1"/>
  <c r="U231" i="14"/>
  <c r="AN23" i="7" s="1"/>
  <c r="T231" i="14"/>
  <c r="AM23" i="7" s="1"/>
  <c r="S231" i="14"/>
  <c r="AL23" i="7" s="1"/>
  <c r="R231" i="14"/>
  <c r="AK23" i="7" s="1"/>
  <c r="Q231" i="14"/>
  <c r="AJ23" i="7" s="1"/>
  <c r="P231" i="14"/>
  <c r="AI23" i="7" s="1"/>
  <c r="O231" i="14"/>
  <c r="AH23" i="7" s="1"/>
  <c r="N231" i="14"/>
  <c r="AG23" i="7" s="1"/>
  <c r="M231" i="14"/>
  <c r="AF23" i="7" s="1"/>
  <c r="L231" i="14"/>
  <c r="AE23" i="7" s="1"/>
  <c r="K231" i="14"/>
  <c r="AD23" i="7" s="1"/>
  <c r="J231" i="14"/>
  <c r="AC23" i="7" s="1"/>
  <c r="I231" i="14"/>
  <c r="AB23" i="7" s="1"/>
  <c r="H231" i="14"/>
  <c r="AA23" i="7" s="1"/>
  <c r="G231" i="14"/>
  <c r="F231" i="14"/>
  <c r="Y23" i="7" s="1"/>
  <c r="X65" i="14"/>
  <c r="AS23" i="7" s="1"/>
  <c r="AJ63" i="14"/>
  <c r="AI63" i="14"/>
  <c r="AH63" i="14"/>
  <c r="AG63" i="14"/>
  <c r="AG65" i="14" s="1"/>
  <c r="BB23" i="7" s="1"/>
  <c r="AF63" i="14"/>
  <c r="AF65" i="14" s="1"/>
  <c r="BA23" i="7" s="1"/>
  <c r="AE63" i="14"/>
  <c r="AD63" i="14"/>
  <c r="AD65" i="14" s="1"/>
  <c r="AY23" i="7" s="1"/>
  <c r="AC63" i="14"/>
  <c r="AB63" i="14"/>
  <c r="AA63" i="14"/>
  <c r="Z63" i="14"/>
  <c r="Y63" i="14"/>
  <c r="Y65" i="14" s="1"/>
  <c r="AT23" i="7" s="1"/>
  <c r="X63" i="14"/>
  <c r="W63" i="14"/>
  <c r="V63" i="14"/>
  <c r="V65" i="14" s="1"/>
  <c r="V23" i="7" s="1"/>
  <c r="U63" i="14"/>
  <c r="T63" i="14"/>
  <c r="S63" i="14"/>
  <c r="R63" i="14"/>
  <c r="Q63" i="14"/>
  <c r="Q65" i="14" s="1"/>
  <c r="P63" i="14"/>
  <c r="P65" i="14" s="1"/>
  <c r="P23" i="7" s="1"/>
  <c r="O63" i="14"/>
  <c r="N63" i="14"/>
  <c r="N65" i="14" s="1"/>
  <c r="N23" i="7" s="1"/>
  <c r="M63" i="14"/>
  <c r="L63" i="14"/>
  <c r="K63" i="14"/>
  <c r="J63" i="14"/>
  <c r="I63" i="14"/>
  <c r="I65" i="14" s="1"/>
  <c r="I23" i="7" s="1"/>
  <c r="H63" i="14"/>
  <c r="H65" i="14" s="1"/>
  <c r="H23" i="7" s="1"/>
  <c r="G63" i="14"/>
  <c r="F63" i="14"/>
  <c r="F65" i="14" s="1"/>
  <c r="AJ47" i="14"/>
  <c r="AI47" i="14"/>
  <c r="AH47" i="14"/>
  <c r="AG47" i="14"/>
  <c r="AF47" i="14"/>
  <c r="AE47" i="14"/>
  <c r="AD47" i="14"/>
  <c r="AC47" i="14"/>
  <c r="AB47" i="14"/>
  <c r="AA47" i="14"/>
  <c r="Z47" i="14"/>
  <c r="Y47" i="14"/>
  <c r="X47" i="14"/>
  <c r="W47" i="14"/>
  <c r="V47" i="14"/>
  <c r="U47" i="14"/>
  <c r="T47" i="14"/>
  <c r="S47" i="14"/>
  <c r="R47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AJ63" i="13"/>
  <c r="AI63" i="13"/>
  <c r="AI65" i="13" s="1"/>
  <c r="BD22" i="7" s="1"/>
  <c r="AH63" i="13"/>
  <c r="AG63" i="13"/>
  <c r="AF63" i="13"/>
  <c r="AF65" i="13" s="1"/>
  <c r="BA22" i="7" s="1"/>
  <c r="AE63" i="13"/>
  <c r="AE65" i="13" s="1"/>
  <c r="AZ22" i="7" s="1"/>
  <c r="AD63" i="13"/>
  <c r="AC63" i="13"/>
  <c r="AB63" i="13"/>
  <c r="AA63" i="13"/>
  <c r="AA65" i="13" s="1"/>
  <c r="AV22" i="7" s="1"/>
  <c r="Z63" i="13"/>
  <c r="Y63" i="13"/>
  <c r="X63" i="13"/>
  <c r="X65" i="13" s="1"/>
  <c r="AS22" i="7" s="1"/>
  <c r="W63" i="13"/>
  <c r="W65" i="13" s="1"/>
  <c r="W22" i="7" s="1"/>
  <c r="V63" i="13"/>
  <c r="U63" i="13"/>
  <c r="T63" i="13"/>
  <c r="S63" i="13"/>
  <c r="S65" i="13" s="1"/>
  <c r="R63" i="13"/>
  <c r="Q63" i="13"/>
  <c r="P63" i="13"/>
  <c r="P65" i="13" s="1"/>
  <c r="O63" i="13"/>
  <c r="O65" i="13" s="1"/>
  <c r="O22" i="7" s="1"/>
  <c r="N63" i="13"/>
  <c r="N65" i="13" s="1"/>
  <c r="N22" i="7" s="1"/>
  <c r="M63" i="13"/>
  <c r="L63" i="13"/>
  <c r="K63" i="13"/>
  <c r="K65" i="13" s="1"/>
  <c r="K22" i="7" s="1"/>
  <c r="J63" i="13"/>
  <c r="I63" i="13"/>
  <c r="H63" i="13"/>
  <c r="H65" i="13" s="1"/>
  <c r="H22" i="7" s="1"/>
  <c r="G63" i="13"/>
  <c r="G65" i="13" s="1"/>
  <c r="G22" i="7" s="1"/>
  <c r="F63" i="13"/>
  <c r="F65" i="13" s="1"/>
  <c r="F22" i="7" s="1"/>
  <c r="AJ47" i="13"/>
  <c r="AI47" i="13"/>
  <c r="AH47" i="13"/>
  <c r="AG47" i="13"/>
  <c r="AF47" i="13"/>
  <c r="AE47" i="13"/>
  <c r="AD47" i="13"/>
  <c r="AD65" i="13" s="1"/>
  <c r="AY22" i="7" s="1"/>
  <c r="AC47" i="13"/>
  <c r="AB47" i="13"/>
  <c r="AA47" i="13"/>
  <c r="Z47" i="13"/>
  <c r="Y47" i="13"/>
  <c r="X47" i="13"/>
  <c r="W47" i="13"/>
  <c r="V47" i="13"/>
  <c r="V65" i="13" s="1"/>
  <c r="U47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AJ31" i="13"/>
  <c r="AI31" i="13"/>
  <c r="AH31" i="13"/>
  <c r="AG31" i="13"/>
  <c r="AF31" i="13"/>
  <c r="AE31" i="13"/>
  <c r="AD31" i="13"/>
  <c r="AC31" i="13"/>
  <c r="AB31" i="13"/>
  <c r="AA31" i="13"/>
  <c r="Z31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X231" i="12"/>
  <c r="AQ21" i="7" s="1"/>
  <c r="W231" i="12"/>
  <c r="AP21" i="7" s="1"/>
  <c r="V231" i="12"/>
  <c r="AO21" i="7" s="1"/>
  <c r="U231" i="12"/>
  <c r="AN21" i="7" s="1"/>
  <c r="T231" i="12"/>
  <c r="AM21" i="7" s="1"/>
  <c r="S231" i="12"/>
  <c r="AL21" i="7" s="1"/>
  <c r="R231" i="12"/>
  <c r="AK21" i="7" s="1"/>
  <c r="Q231" i="12"/>
  <c r="AJ21" i="7" s="1"/>
  <c r="P231" i="12"/>
  <c r="AI21" i="7" s="1"/>
  <c r="O231" i="12"/>
  <c r="AH21" i="7" s="1"/>
  <c r="N231" i="12"/>
  <c r="AG21" i="7" s="1"/>
  <c r="M231" i="12"/>
  <c r="AF21" i="7" s="1"/>
  <c r="L231" i="12"/>
  <c r="AE21" i="7" s="1"/>
  <c r="K231" i="12"/>
  <c r="AD21" i="7" s="1"/>
  <c r="J231" i="12"/>
  <c r="AC21" i="7" s="1"/>
  <c r="I231" i="12"/>
  <c r="H231" i="12"/>
  <c r="AA21" i="7" s="1"/>
  <c r="G231" i="12"/>
  <c r="F231" i="12"/>
  <c r="Y21" i="7" s="1"/>
  <c r="AJ63" i="12"/>
  <c r="AI63" i="12"/>
  <c r="AH63" i="12"/>
  <c r="AG63" i="12"/>
  <c r="AF63" i="12"/>
  <c r="AF65" i="12" s="1"/>
  <c r="BA21" i="7" s="1"/>
  <c r="AE63" i="12"/>
  <c r="AD63" i="12"/>
  <c r="AD65" i="12" s="1"/>
  <c r="AY21" i="7" s="1"/>
  <c r="AC63" i="12"/>
  <c r="AB63" i="12"/>
  <c r="AA63" i="12"/>
  <c r="Z63" i="12"/>
  <c r="Y63" i="12"/>
  <c r="X63" i="12"/>
  <c r="X65" i="12" s="1"/>
  <c r="AS21" i="7" s="1"/>
  <c r="W63" i="12"/>
  <c r="V63" i="12"/>
  <c r="V65" i="12" s="1"/>
  <c r="U63" i="12"/>
  <c r="T63" i="12"/>
  <c r="S63" i="12"/>
  <c r="R63" i="12"/>
  <c r="Q63" i="12"/>
  <c r="P63" i="12"/>
  <c r="O63" i="12"/>
  <c r="N63" i="12"/>
  <c r="N65" i="12" s="1"/>
  <c r="N21" i="7" s="1"/>
  <c r="M63" i="12"/>
  <c r="L63" i="12"/>
  <c r="K63" i="12"/>
  <c r="J63" i="12"/>
  <c r="I63" i="12"/>
  <c r="H63" i="12"/>
  <c r="H65" i="12" s="1"/>
  <c r="H21" i="7" s="1"/>
  <c r="G63" i="12"/>
  <c r="F63" i="12"/>
  <c r="F65" i="12" s="1"/>
  <c r="AJ47" i="12"/>
  <c r="AI47" i="12"/>
  <c r="AH47" i="12"/>
  <c r="AG47" i="12"/>
  <c r="AF47" i="12"/>
  <c r="AE47" i="12"/>
  <c r="AD47" i="12"/>
  <c r="AC47" i="12"/>
  <c r="AB47" i="12"/>
  <c r="AB65" i="12" s="1"/>
  <c r="AW21" i="7" s="1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L65" i="12" s="1"/>
  <c r="L21" i="7" s="1"/>
  <c r="K31" i="12"/>
  <c r="J31" i="12"/>
  <c r="I31" i="12"/>
  <c r="H31" i="12"/>
  <c r="G31" i="12"/>
  <c r="F31" i="12"/>
  <c r="X231" i="15"/>
  <c r="AQ20" i="7" s="1"/>
  <c r="W231" i="15"/>
  <c r="AP20" i="7" s="1"/>
  <c r="V231" i="15"/>
  <c r="AO20" i="7" s="1"/>
  <c r="U231" i="15"/>
  <c r="AN20" i="7" s="1"/>
  <c r="T231" i="15"/>
  <c r="AM20" i="7" s="1"/>
  <c r="S231" i="15"/>
  <c r="AL20" i="7" s="1"/>
  <c r="R231" i="15"/>
  <c r="AK20" i="7" s="1"/>
  <c r="Q231" i="15"/>
  <c r="AJ20" i="7" s="1"/>
  <c r="P231" i="15"/>
  <c r="AI20" i="7" s="1"/>
  <c r="O231" i="15"/>
  <c r="AH20" i="7" s="1"/>
  <c r="N231" i="15"/>
  <c r="AG20" i="7" s="1"/>
  <c r="M231" i="15"/>
  <c r="AF20" i="7" s="1"/>
  <c r="L231" i="15"/>
  <c r="AE20" i="7" s="1"/>
  <c r="K231" i="15"/>
  <c r="AD20" i="7" s="1"/>
  <c r="J231" i="15"/>
  <c r="AC20" i="7" s="1"/>
  <c r="I231" i="15"/>
  <c r="AB20" i="7" s="1"/>
  <c r="H231" i="15"/>
  <c r="AA20" i="7" s="1"/>
  <c r="G231" i="15"/>
  <c r="Z20" i="7" s="1"/>
  <c r="F231" i="15"/>
  <c r="Y20" i="7" s="1"/>
  <c r="AJ63" i="15"/>
  <c r="AI63" i="15"/>
  <c r="AI65" i="15" s="1"/>
  <c r="BD20" i="7" s="1"/>
  <c r="AH63" i="15"/>
  <c r="AH65" i="15" s="1"/>
  <c r="BC20" i="7" s="1"/>
  <c r="AG63" i="15"/>
  <c r="AF63" i="15"/>
  <c r="AE63" i="15"/>
  <c r="AD63" i="15"/>
  <c r="AD65" i="15" s="1"/>
  <c r="AY20" i="7" s="1"/>
  <c r="AC63" i="15"/>
  <c r="AB63" i="15"/>
  <c r="AA63" i="15"/>
  <c r="AA65" i="15" s="1"/>
  <c r="AV20" i="7" s="1"/>
  <c r="Z63" i="15"/>
  <c r="Z65" i="15" s="1"/>
  <c r="AU20" i="7" s="1"/>
  <c r="Y63" i="15"/>
  <c r="X63" i="15"/>
  <c r="W63" i="15"/>
  <c r="W65" i="15" s="1"/>
  <c r="W20" i="7" s="1"/>
  <c r="V63" i="15"/>
  <c r="V65" i="15" s="1"/>
  <c r="V20" i="7" s="1"/>
  <c r="U63" i="15"/>
  <c r="T63" i="15"/>
  <c r="S63" i="15"/>
  <c r="S65" i="15" s="1"/>
  <c r="S20" i="7" s="1"/>
  <c r="R63" i="15"/>
  <c r="R65" i="15" s="1"/>
  <c r="R20" i="7" s="1"/>
  <c r="Q63" i="15"/>
  <c r="P63" i="15"/>
  <c r="O63" i="15"/>
  <c r="N63" i="15"/>
  <c r="N65" i="15" s="1"/>
  <c r="N20" i="7" s="1"/>
  <c r="M63" i="15"/>
  <c r="L63" i="15"/>
  <c r="L65" i="15" s="1"/>
  <c r="L20" i="7" s="1"/>
  <c r="K63" i="15"/>
  <c r="K65" i="15" s="1"/>
  <c r="K20" i="7" s="1"/>
  <c r="J63" i="15"/>
  <c r="J65" i="15" s="1"/>
  <c r="I63" i="15"/>
  <c r="H63" i="15"/>
  <c r="G63" i="15"/>
  <c r="F63" i="15"/>
  <c r="F65" i="15" s="1"/>
  <c r="AJ47" i="15"/>
  <c r="AI47" i="15"/>
  <c r="AH47" i="15"/>
  <c r="AG47" i="15"/>
  <c r="AF47" i="15"/>
  <c r="AE47" i="15"/>
  <c r="AD47" i="15"/>
  <c r="AC47" i="15"/>
  <c r="AB47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AJ31" i="15"/>
  <c r="AI31" i="15"/>
  <c r="AH31" i="15"/>
  <c r="AG31" i="15"/>
  <c r="AF31" i="15"/>
  <c r="AE31" i="15"/>
  <c r="AD31" i="15"/>
  <c r="AC31" i="15"/>
  <c r="AB31" i="15"/>
  <c r="AA31" i="15"/>
  <c r="Z31" i="15"/>
  <c r="Y31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X436" i="5"/>
  <c r="AQ19" i="7" s="1"/>
  <c r="W436" i="5"/>
  <c r="AP19" i="7" s="1"/>
  <c r="V436" i="5"/>
  <c r="AO19" i="7" s="1"/>
  <c r="U436" i="5"/>
  <c r="AN19" i="7" s="1"/>
  <c r="T436" i="5"/>
  <c r="AM19" i="7" s="1"/>
  <c r="S436" i="5"/>
  <c r="AL19" i="7" s="1"/>
  <c r="R436" i="5"/>
  <c r="AK19" i="7" s="1"/>
  <c r="Q436" i="5"/>
  <c r="AJ19" i="7" s="1"/>
  <c r="P436" i="5"/>
  <c r="AI19" i="7" s="1"/>
  <c r="O436" i="5"/>
  <c r="AH19" i="7" s="1"/>
  <c r="N436" i="5"/>
  <c r="AG19" i="7" s="1"/>
  <c r="M436" i="5"/>
  <c r="AF19" i="7" s="1"/>
  <c r="L436" i="5"/>
  <c r="AE19" i="7" s="1"/>
  <c r="K436" i="5"/>
  <c r="AD19" i="7" s="1"/>
  <c r="J436" i="5"/>
  <c r="AC19" i="7" s="1"/>
  <c r="I436" i="5"/>
  <c r="AB19" i="7" s="1"/>
  <c r="H436" i="5"/>
  <c r="AA19" i="7" s="1"/>
  <c r="G436" i="5"/>
  <c r="Z19" i="7" s="1"/>
  <c r="F436" i="5"/>
  <c r="Y19" i="7" s="1"/>
  <c r="AJ268" i="5"/>
  <c r="AI268" i="5"/>
  <c r="AH268" i="5"/>
  <c r="AG268" i="5"/>
  <c r="AF268" i="5"/>
  <c r="AE268" i="5"/>
  <c r="AD268" i="5"/>
  <c r="AC268" i="5"/>
  <c r="AB268" i="5"/>
  <c r="AA268" i="5"/>
  <c r="Z268" i="5"/>
  <c r="Y268" i="5"/>
  <c r="X268" i="5"/>
  <c r="W268" i="5"/>
  <c r="W270" i="5" s="1"/>
  <c r="W19" i="7" s="1"/>
  <c r="V268" i="5"/>
  <c r="U268" i="5"/>
  <c r="T268" i="5"/>
  <c r="S268" i="5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AJ250" i="5"/>
  <c r="AI250" i="5"/>
  <c r="AH250" i="5"/>
  <c r="AG250" i="5"/>
  <c r="AF250" i="5"/>
  <c r="AE250" i="5"/>
  <c r="AD250" i="5"/>
  <c r="AC250" i="5"/>
  <c r="AB250" i="5"/>
  <c r="AA250" i="5"/>
  <c r="Z250" i="5"/>
  <c r="Y250" i="5"/>
  <c r="X250" i="5"/>
  <c r="W250" i="5"/>
  <c r="V250" i="5"/>
  <c r="U250" i="5"/>
  <c r="T250" i="5"/>
  <c r="S250" i="5"/>
  <c r="R250" i="5"/>
  <c r="Q250" i="5"/>
  <c r="P250" i="5"/>
  <c r="O250" i="5"/>
  <c r="N250" i="5"/>
  <c r="M250" i="5"/>
  <c r="L250" i="5"/>
  <c r="K250" i="5"/>
  <c r="J250" i="5"/>
  <c r="I250" i="5"/>
  <c r="H250" i="5"/>
  <c r="G250" i="5"/>
  <c r="F250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X231" i="9"/>
  <c r="AQ18" i="7" s="1"/>
  <c r="W231" i="9"/>
  <c r="AP18" i="7" s="1"/>
  <c r="V231" i="9"/>
  <c r="AO18" i="7" s="1"/>
  <c r="U231" i="9"/>
  <c r="AN18" i="7" s="1"/>
  <c r="T231" i="9"/>
  <c r="AM18" i="7" s="1"/>
  <c r="S231" i="9"/>
  <c r="AL18" i="7" s="1"/>
  <c r="R231" i="9"/>
  <c r="AK18" i="7" s="1"/>
  <c r="Q231" i="9"/>
  <c r="AJ18" i="7" s="1"/>
  <c r="P231" i="9"/>
  <c r="AI18" i="7" s="1"/>
  <c r="O231" i="9"/>
  <c r="AH18" i="7" s="1"/>
  <c r="N231" i="9"/>
  <c r="AG18" i="7" s="1"/>
  <c r="M231" i="9"/>
  <c r="AF18" i="7" s="1"/>
  <c r="L231" i="9"/>
  <c r="AE18" i="7" s="1"/>
  <c r="K231" i="9"/>
  <c r="AD18" i="7" s="1"/>
  <c r="J231" i="9"/>
  <c r="AC18" i="7" s="1"/>
  <c r="I231" i="9"/>
  <c r="AB18" i="7" s="1"/>
  <c r="H231" i="9"/>
  <c r="AA18" i="7" s="1"/>
  <c r="G231" i="9"/>
  <c r="Z18" i="7" s="1"/>
  <c r="F231" i="9"/>
  <c r="Y18" i="7" s="1"/>
  <c r="X408" i="6"/>
  <c r="AQ16" i="7" s="1"/>
  <c r="W408" i="6"/>
  <c r="AP16" i="7" s="1"/>
  <c r="V408" i="6"/>
  <c r="AO16" i="7" s="1"/>
  <c r="U408" i="6"/>
  <c r="AN16" i="7" s="1"/>
  <c r="T408" i="6"/>
  <c r="AM16" i="7" s="1"/>
  <c r="S408" i="6"/>
  <c r="AL16" i="7" s="1"/>
  <c r="R408" i="6"/>
  <c r="AK16" i="7" s="1"/>
  <c r="Q408" i="6"/>
  <c r="AJ16" i="7" s="1"/>
  <c r="P408" i="6"/>
  <c r="AI16" i="7" s="1"/>
  <c r="O408" i="6"/>
  <c r="AH16" i="7" s="1"/>
  <c r="N408" i="6"/>
  <c r="AG16" i="7" s="1"/>
  <c r="M408" i="6"/>
  <c r="AF16" i="7" s="1"/>
  <c r="L408" i="6"/>
  <c r="AE16" i="7" s="1"/>
  <c r="K408" i="6"/>
  <c r="AD16" i="7" s="1"/>
  <c r="J408" i="6"/>
  <c r="AC16" i="7" s="1"/>
  <c r="I408" i="6"/>
  <c r="AB16" i="7" s="1"/>
  <c r="H408" i="6"/>
  <c r="AA16" i="7" s="1"/>
  <c r="G408" i="6"/>
  <c r="Z16" i="7" s="1"/>
  <c r="F408" i="6"/>
  <c r="Y16" i="7" s="1"/>
  <c r="X611" i="4"/>
  <c r="AQ17" i="7" s="1"/>
  <c r="W611" i="4"/>
  <c r="AP17" i="7" s="1"/>
  <c r="V611" i="4"/>
  <c r="AO17" i="7" s="1"/>
  <c r="U611" i="4"/>
  <c r="AN17" i="7" s="1"/>
  <c r="T611" i="4"/>
  <c r="AM17" i="7" s="1"/>
  <c r="S611" i="4"/>
  <c r="AL17" i="7" s="1"/>
  <c r="R611" i="4"/>
  <c r="AK17" i="7" s="1"/>
  <c r="Q611" i="4"/>
  <c r="AJ17" i="7" s="1"/>
  <c r="P611" i="4"/>
  <c r="AI17" i="7" s="1"/>
  <c r="O611" i="4"/>
  <c r="AH17" i="7" s="1"/>
  <c r="N611" i="4"/>
  <c r="AG17" i="7" s="1"/>
  <c r="M611" i="4"/>
  <c r="AF17" i="7" s="1"/>
  <c r="L611" i="4"/>
  <c r="AE17" i="7" s="1"/>
  <c r="K611" i="4"/>
  <c r="AD17" i="7" s="1"/>
  <c r="J611" i="4"/>
  <c r="AC17" i="7" s="1"/>
  <c r="I611" i="4"/>
  <c r="AB17" i="7" s="1"/>
  <c r="H611" i="4"/>
  <c r="AA17" i="7" s="1"/>
  <c r="G611" i="4"/>
  <c r="Z17" i="7" s="1"/>
  <c r="F611" i="4"/>
  <c r="Y17" i="7" s="1"/>
  <c r="AJ63" i="9"/>
  <c r="AI63" i="9"/>
  <c r="AI65" i="9" s="1"/>
  <c r="BD18" i="7" s="1"/>
  <c r="AH63" i="9"/>
  <c r="AH65" i="9" s="1"/>
  <c r="BC18" i="7" s="1"/>
  <c r="AG63" i="9"/>
  <c r="AF63" i="9"/>
  <c r="AE63" i="9"/>
  <c r="AD63" i="9"/>
  <c r="AC63" i="9"/>
  <c r="AB63" i="9"/>
  <c r="AA63" i="9"/>
  <c r="AA65" i="9" s="1"/>
  <c r="AV18" i="7" s="1"/>
  <c r="Z63" i="9"/>
  <c r="Z65" i="9" s="1"/>
  <c r="AU18" i="7" s="1"/>
  <c r="Y63" i="9"/>
  <c r="X63" i="9"/>
  <c r="W63" i="9"/>
  <c r="V63" i="9"/>
  <c r="U63" i="9"/>
  <c r="T63" i="9"/>
  <c r="S63" i="9"/>
  <c r="S65" i="9" s="1"/>
  <c r="S18" i="7" s="1"/>
  <c r="R63" i="9"/>
  <c r="R65" i="9" s="1"/>
  <c r="R18" i="7" s="1"/>
  <c r="Q63" i="9"/>
  <c r="P63" i="9"/>
  <c r="O63" i="9"/>
  <c r="N63" i="9"/>
  <c r="M63" i="9"/>
  <c r="L63" i="9"/>
  <c r="K63" i="9"/>
  <c r="K65" i="9" s="1"/>
  <c r="K18" i="7" s="1"/>
  <c r="J63" i="9"/>
  <c r="J65" i="9" s="1"/>
  <c r="J18" i="7" s="1"/>
  <c r="I63" i="9"/>
  <c r="H63" i="9"/>
  <c r="G63" i="9"/>
  <c r="F63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AJ443" i="4"/>
  <c r="AI443" i="4"/>
  <c r="AH443" i="4"/>
  <c r="AG443" i="4"/>
  <c r="AF443" i="4"/>
  <c r="AE443" i="4"/>
  <c r="AD443" i="4"/>
  <c r="AC443" i="4"/>
  <c r="AB443" i="4"/>
  <c r="AA443" i="4"/>
  <c r="Z443" i="4"/>
  <c r="Y443" i="4"/>
  <c r="X443" i="4"/>
  <c r="W443" i="4"/>
  <c r="W445" i="4" s="1"/>
  <c r="W17" i="7" s="1"/>
  <c r="V443" i="4"/>
  <c r="U443" i="4"/>
  <c r="T443" i="4"/>
  <c r="S443" i="4"/>
  <c r="R443" i="4"/>
  <c r="Q443" i="4"/>
  <c r="P443" i="4"/>
  <c r="O443" i="4"/>
  <c r="N443" i="4"/>
  <c r="M443" i="4"/>
  <c r="L443" i="4"/>
  <c r="K443" i="4"/>
  <c r="J443" i="4"/>
  <c r="I443" i="4"/>
  <c r="H443" i="4"/>
  <c r="G443" i="4"/>
  <c r="F443" i="4"/>
  <c r="AJ425" i="4"/>
  <c r="AI425" i="4"/>
  <c r="AH425" i="4"/>
  <c r="AG425" i="4"/>
  <c r="AF425" i="4"/>
  <c r="AE425" i="4"/>
  <c r="AD425" i="4"/>
  <c r="AC425" i="4"/>
  <c r="AB425" i="4"/>
  <c r="AA425" i="4"/>
  <c r="Z425" i="4"/>
  <c r="Y425" i="4"/>
  <c r="X425" i="4"/>
  <c r="W425" i="4"/>
  <c r="V425" i="4"/>
  <c r="U425" i="4"/>
  <c r="T425" i="4"/>
  <c r="S425" i="4"/>
  <c r="R425" i="4"/>
  <c r="Q425" i="4"/>
  <c r="P425" i="4"/>
  <c r="O425" i="4"/>
  <c r="N425" i="4"/>
  <c r="M425" i="4"/>
  <c r="L425" i="4"/>
  <c r="K425" i="4"/>
  <c r="J425" i="4"/>
  <c r="I425" i="4"/>
  <c r="H425" i="4"/>
  <c r="G425" i="4"/>
  <c r="F425" i="4"/>
  <c r="AJ399" i="4"/>
  <c r="AI399" i="4"/>
  <c r="AH399" i="4"/>
  <c r="AG399" i="4"/>
  <c r="AF399" i="4"/>
  <c r="AE399" i="4"/>
  <c r="AD399" i="4"/>
  <c r="AC399" i="4"/>
  <c r="AB399" i="4"/>
  <c r="AA399" i="4"/>
  <c r="Z399" i="4"/>
  <c r="Y399" i="4"/>
  <c r="X399" i="4"/>
  <c r="W399" i="4"/>
  <c r="V399" i="4"/>
  <c r="U399" i="4"/>
  <c r="T399" i="4"/>
  <c r="S399" i="4"/>
  <c r="R399" i="4"/>
  <c r="Q399" i="4"/>
  <c r="P399" i="4"/>
  <c r="O399" i="4"/>
  <c r="N399" i="4"/>
  <c r="M399" i="4"/>
  <c r="L399" i="4"/>
  <c r="K399" i="4"/>
  <c r="J399" i="4"/>
  <c r="I399" i="4"/>
  <c r="H399" i="4"/>
  <c r="G399" i="4"/>
  <c r="F399" i="4"/>
  <c r="AJ375" i="4"/>
  <c r="AI375" i="4"/>
  <c r="AH375" i="4"/>
  <c r="AG375" i="4"/>
  <c r="AF375" i="4"/>
  <c r="AE375" i="4"/>
  <c r="AD375" i="4"/>
  <c r="AC375" i="4"/>
  <c r="AB375" i="4"/>
  <c r="AA375" i="4"/>
  <c r="Z375" i="4"/>
  <c r="Y375" i="4"/>
  <c r="X375" i="4"/>
  <c r="W375" i="4"/>
  <c r="V375" i="4"/>
  <c r="U375" i="4"/>
  <c r="T375" i="4"/>
  <c r="S375" i="4"/>
  <c r="R375" i="4"/>
  <c r="Q375" i="4"/>
  <c r="P375" i="4"/>
  <c r="O375" i="4"/>
  <c r="N375" i="4"/>
  <c r="M375" i="4"/>
  <c r="L375" i="4"/>
  <c r="K375" i="4"/>
  <c r="J375" i="4"/>
  <c r="I375" i="4"/>
  <c r="H375" i="4"/>
  <c r="G375" i="4"/>
  <c r="F375" i="4"/>
  <c r="AJ359" i="4"/>
  <c r="AI359" i="4"/>
  <c r="AH359" i="4"/>
  <c r="AG359" i="4"/>
  <c r="AF359" i="4"/>
  <c r="AE359" i="4"/>
  <c r="AD359" i="4"/>
  <c r="AC359" i="4"/>
  <c r="AB359" i="4"/>
  <c r="AA359" i="4"/>
  <c r="Z359" i="4"/>
  <c r="Y359" i="4"/>
  <c r="X359" i="4"/>
  <c r="W359" i="4"/>
  <c r="V359" i="4"/>
  <c r="U359" i="4"/>
  <c r="T359" i="4"/>
  <c r="S359" i="4"/>
  <c r="R359" i="4"/>
  <c r="Q359" i="4"/>
  <c r="P359" i="4"/>
  <c r="O359" i="4"/>
  <c r="N359" i="4"/>
  <c r="M359" i="4"/>
  <c r="L359" i="4"/>
  <c r="K359" i="4"/>
  <c r="J359" i="4"/>
  <c r="I359" i="4"/>
  <c r="H359" i="4"/>
  <c r="G359" i="4"/>
  <c r="F359" i="4"/>
  <c r="AJ337" i="4"/>
  <c r="AI337" i="4"/>
  <c r="AH337" i="4"/>
  <c r="AG337" i="4"/>
  <c r="AF337" i="4"/>
  <c r="AE337" i="4"/>
  <c r="AD337" i="4"/>
  <c r="AC337" i="4"/>
  <c r="AB337" i="4"/>
  <c r="AA337" i="4"/>
  <c r="Z337" i="4"/>
  <c r="Y337" i="4"/>
  <c r="X337" i="4"/>
  <c r="W337" i="4"/>
  <c r="V337" i="4"/>
  <c r="U337" i="4"/>
  <c r="T337" i="4"/>
  <c r="S337" i="4"/>
  <c r="R337" i="4"/>
  <c r="Q337" i="4"/>
  <c r="P337" i="4"/>
  <c r="O337" i="4"/>
  <c r="N337" i="4"/>
  <c r="M337" i="4"/>
  <c r="L337" i="4"/>
  <c r="K337" i="4"/>
  <c r="J337" i="4"/>
  <c r="I337" i="4"/>
  <c r="H337" i="4"/>
  <c r="G337" i="4"/>
  <c r="F337" i="4"/>
  <c r="AJ323" i="4"/>
  <c r="AI323" i="4"/>
  <c r="AH323" i="4"/>
  <c r="AG323" i="4"/>
  <c r="AF323" i="4"/>
  <c r="AE323" i="4"/>
  <c r="AD323" i="4"/>
  <c r="AC323" i="4"/>
  <c r="AB323" i="4"/>
  <c r="AA323" i="4"/>
  <c r="Z323" i="4"/>
  <c r="Y323" i="4"/>
  <c r="X323" i="4"/>
  <c r="W323" i="4"/>
  <c r="V323" i="4"/>
  <c r="U323" i="4"/>
  <c r="T323" i="4"/>
  <c r="S323" i="4"/>
  <c r="R323" i="4"/>
  <c r="Q323" i="4"/>
  <c r="P323" i="4"/>
  <c r="O323" i="4"/>
  <c r="N323" i="4"/>
  <c r="M323" i="4"/>
  <c r="L323" i="4"/>
  <c r="K323" i="4"/>
  <c r="J323" i="4"/>
  <c r="I323" i="4"/>
  <c r="H323" i="4"/>
  <c r="G323" i="4"/>
  <c r="F323" i="4"/>
  <c r="AJ307" i="4"/>
  <c r="AI307" i="4"/>
  <c r="AH307" i="4"/>
  <c r="AG307" i="4"/>
  <c r="AF307" i="4"/>
  <c r="AE307" i="4"/>
  <c r="AD307" i="4"/>
  <c r="AC307" i="4"/>
  <c r="AB307" i="4"/>
  <c r="AA307" i="4"/>
  <c r="Z307" i="4"/>
  <c r="Y307" i="4"/>
  <c r="X307" i="4"/>
  <c r="W307" i="4"/>
  <c r="V307" i="4"/>
  <c r="U307" i="4"/>
  <c r="T307" i="4"/>
  <c r="S307" i="4"/>
  <c r="R307" i="4"/>
  <c r="Q307" i="4"/>
  <c r="P307" i="4"/>
  <c r="O307" i="4"/>
  <c r="N307" i="4"/>
  <c r="M307" i="4"/>
  <c r="L307" i="4"/>
  <c r="K307" i="4"/>
  <c r="J307" i="4"/>
  <c r="I307" i="4"/>
  <c r="H307" i="4"/>
  <c r="G307" i="4"/>
  <c r="F307" i="4"/>
  <c r="AJ293" i="4"/>
  <c r="AI293" i="4"/>
  <c r="AH293" i="4"/>
  <c r="AG293" i="4"/>
  <c r="AF293" i="4"/>
  <c r="AE293" i="4"/>
  <c r="AD293" i="4"/>
  <c r="AC293" i="4"/>
  <c r="AB293" i="4"/>
  <c r="AA293" i="4"/>
  <c r="Z293" i="4"/>
  <c r="Y293" i="4"/>
  <c r="X293" i="4"/>
  <c r="W293" i="4"/>
  <c r="V293" i="4"/>
  <c r="U293" i="4"/>
  <c r="T293" i="4"/>
  <c r="S293" i="4"/>
  <c r="R293" i="4"/>
  <c r="Q293" i="4"/>
  <c r="P293" i="4"/>
  <c r="O293" i="4"/>
  <c r="N293" i="4"/>
  <c r="M293" i="4"/>
  <c r="L293" i="4"/>
  <c r="K293" i="4"/>
  <c r="J293" i="4"/>
  <c r="I293" i="4"/>
  <c r="H293" i="4"/>
  <c r="G293" i="4"/>
  <c r="F293" i="4"/>
  <c r="AJ277" i="4"/>
  <c r="AI277" i="4"/>
  <c r="AH277" i="4"/>
  <c r="AG277" i="4"/>
  <c r="AF277" i="4"/>
  <c r="AE277" i="4"/>
  <c r="AD277" i="4"/>
  <c r="AC277" i="4"/>
  <c r="AB277" i="4"/>
  <c r="AA277" i="4"/>
  <c r="Z277" i="4"/>
  <c r="Y277" i="4"/>
  <c r="X277" i="4"/>
  <c r="W277" i="4"/>
  <c r="V277" i="4"/>
  <c r="U277" i="4"/>
  <c r="T277" i="4"/>
  <c r="S277" i="4"/>
  <c r="R277" i="4"/>
  <c r="Q277" i="4"/>
  <c r="P277" i="4"/>
  <c r="O277" i="4"/>
  <c r="N277" i="4"/>
  <c r="M277" i="4"/>
  <c r="L277" i="4"/>
  <c r="K277" i="4"/>
  <c r="J277" i="4"/>
  <c r="I277" i="4"/>
  <c r="H277" i="4"/>
  <c r="G277" i="4"/>
  <c r="F277" i="4"/>
  <c r="AJ255" i="4"/>
  <c r="AI255" i="4"/>
  <c r="AH255" i="4"/>
  <c r="AG255" i="4"/>
  <c r="AF255" i="4"/>
  <c r="AE255" i="4"/>
  <c r="AD255" i="4"/>
  <c r="AC255" i="4"/>
  <c r="AB255" i="4"/>
  <c r="AA255" i="4"/>
  <c r="Z255" i="4"/>
  <c r="Y255" i="4"/>
  <c r="X255" i="4"/>
  <c r="W255" i="4"/>
  <c r="V255" i="4"/>
  <c r="U255" i="4"/>
  <c r="T255" i="4"/>
  <c r="S255" i="4"/>
  <c r="R255" i="4"/>
  <c r="Q255" i="4"/>
  <c r="P255" i="4"/>
  <c r="O255" i="4"/>
  <c r="N255" i="4"/>
  <c r="M255" i="4"/>
  <c r="L255" i="4"/>
  <c r="K255" i="4"/>
  <c r="J255" i="4"/>
  <c r="I255" i="4"/>
  <c r="H255" i="4"/>
  <c r="G255" i="4"/>
  <c r="F255" i="4"/>
  <c r="AJ234" i="4"/>
  <c r="AI234" i="4"/>
  <c r="AH234" i="4"/>
  <c r="AG234" i="4"/>
  <c r="AF234" i="4"/>
  <c r="AE234" i="4"/>
  <c r="AD234" i="4"/>
  <c r="AC234" i="4"/>
  <c r="AB234" i="4"/>
  <c r="AA234" i="4"/>
  <c r="Z234" i="4"/>
  <c r="Y234" i="4"/>
  <c r="X234" i="4"/>
  <c r="W234" i="4"/>
  <c r="V234" i="4"/>
  <c r="U234" i="4"/>
  <c r="T234" i="4"/>
  <c r="S234" i="4"/>
  <c r="R234" i="4"/>
  <c r="Q234" i="4"/>
  <c r="P234" i="4"/>
  <c r="O234" i="4"/>
  <c r="N234" i="4"/>
  <c r="M234" i="4"/>
  <c r="L234" i="4"/>
  <c r="K234" i="4"/>
  <c r="J234" i="4"/>
  <c r="I234" i="4"/>
  <c r="H234" i="4"/>
  <c r="G234" i="4"/>
  <c r="F234" i="4"/>
  <c r="AJ214" i="4"/>
  <c r="AI214" i="4"/>
  <c r="AH214" i="4"/>
  <c r="AG214" i="4"/>
  <c r="AF214" i="4"/>
  <c r="AE214" i="4"/>
  <c r="AD214" i="4"/>
  <c r="AC214" i="4"/>
  <c r="AB214" i="4"/>
  <c r="AA214" i="4"/>
  <c r="Z214" i="4"/>
  <c r="Y214" i="4"/>
  <c r="X214" i="4"/>
  <c r="W214" i="4"/>
  <c r="V214" i="4"/>
  <c r="U214" i="4"/>
  <c r="T214" i="4"/>
  <c r="S214" i="4"/>
  <c r="R214" i="4"/>
  <c r="Q214" i="4"/>
  <c r="P214" i="4"/>
  <c r="O214" i="4"/>
  <c r="N214" i="4"/>
  <c r="M214" i="4"/>
  <c r="L214" i="4"/>
  <c r="K214" i="4"/>
  <c r="J214" i="4"/>
  <c r="I214" i="4"/>
  <c r="H214" i="4"/>
  <c r="G214" i="4"/>
  <c r="F214" i="4"/>
  <c r="AJ197" i="4"/>
  <c r="AI197" i="4"/>
  <c r="AH197" i="4"/>
  <c r="AG197" i="4"/>
  <c r="AF197" i="4"/>
  <c r="AE197" i="4"/>
  <c r="AD197" i="4"/>
  <c r="AC197" i="4"/>
  <c r="AB197" i="4"/>
  <c r="AA197" i="4"/>
  <c r="Z197" i="4"/>
  <c r="Y197" i="4"/>
  <c r="X197" i="4"/>
  <c r="W197" i="4"/>
  <c r="V197" i="4"/>
  <c r="U197" i="4"/>
  <c r="T197" i="4"/>
  <c r="S197" i="4"/>
  <c r="R197" i="4"/>
  <c r="Q197" i="4"/>
  <c r="P197" i="4"/>
  <c r="O197" i="4"/>
  <c r="N197" i="4"/>
  <c r="M197" i="4"/>
  <c r="L197" i="4"/>
  <c r="K197" i="4"/>
  <c r="J197" i="4"/>
  <c r="I197" i="4"/>
  <c r="H197" i="4"/>
  <c r="G197" i="4"/>
  <c r="F197" i="4"/>
  <c r="AJ182" i="4"/>
  <c r="AI182" i="4"/>
  <c r="AH182" i="4"/>
  <c r="AG182" i="4"/>
  <c r="AF182" i="4"/>
  <c r="AE182" i="4"/>
  <c r="AD182" i="4"/>
  <c r="AC182" i="4"/>
  <c r="AB182" i="4"/>
  <c r="AA182" i="4"/>
  <c r="Z182" i="4"/>
  <c r="Y182" i="4"/>
  <c r="X182" i="4"/>
  <c r="W182" i="4"/>
  <c r="V182" i="4"/>
  <c r="U182" i="4"/>
  <c r="T182" i="4"/>
  <c r="S182" i="4"/>
  <c r="R182" i="4"/>
  <c r="Q182" i="4"/>
  <c r="P182" i="4"/>
  <c r="O182" i="4"/>
  <c r="N182" i="4"/>
  <c r="M182" i="4"/>
  <c r="L182" i="4"/>
  <c r="K182" i="4"/>
  <c r="J182" i="4"/>
  <c r="I182" i="4"/>
  <c r="H182" i="4"/>
  <c r="G182" i="4"/>
  <c r="F182" i="4"/>
  <c r="AJ157" i="4"/>
  <c r="AI157" i="4"/>
  <c r="AH157" i="4"/>
  <c r="AG157" i="4"/>
  <c r="AF157" i="4"/>
  <c r="AE157" i="4"/>
  <c r="AD157" i="4"/>
  <c r="AC157" i="4"/>
  <c r="AB157" i="4"/>
  <c r="AA157" i="4"/>
  <c r="Z157" i="4"/>
  <c r="Y157" i="4"/>
  <c r="X157" i="4"/>
  <c r="W157" i="4"/>
  <c r="V157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AJ144" i="4"/>
  <c r="AI144" i="4"/>
  <c r="AH144" i="4"/>
  <c r="AG144" i="4"/>
  <c r="AF144" i="4"/>
  <c r="AE144" i="4"/>
  <c r="AD144" i="4"/>
  <c r="AC144" i="4"/>
  <c r="AB144" i="4"/>
  <c r="AA144" i="4"/>
  <c r="Z144" i="4"/>
  <c r="Y144" i="4"/>
  <c r="X144" i="4"/>
  <c r="W144" i="4"/>
  <c r="V144" i="4"/>
  <c r="U144" i="4"/>
  <c r="T144" i="4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AJ123" i="4"/>
  <c r="AI123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F470" i="3"/>
  <c r="Y14" i="7" s="1"/>
  <c r="X470" i="3"/>
  <c r="AQ14" i="7" s="1"/>
  <c r="W470" i="3"/>
  <c r="AP14" i="7" s="1"/>
  <c r="V470" i="3"/>
  <c r="AO14" i="7" s="1"/>
  <c r="U470" i="3"/>
  <c r="AN14" i="7" s="1"/>
  <c r="T470" i="3"/>
  <c r="AM14" i="7" s="1"/>
  <c r="S470" i="3"/>
  <c r="AL14" i="7" s="1"/>
  <c r="R470" i="3"/>
  <c r="AK14" i="7" s="1"/>
  <c r="Q470" i="3"/>
  <c r="AJ14" i="7" s="1"/>
  <c r="P470" i="3"/>
  <c r="AI14" i="7" s="1"/>
  <c r="O470" i="3"/>
  <c r="AH14" i="7" s="1"/>
  <c r="N470" i="3"/>
  <c r="AG14" i="7" s="1"/>
  <c r="M470" i="3"/>
  <c r="AF14" i="7" s="1"/>
  <c r="L470" i="3"/>
  <c r="AE14" i="7" s="1"/>
  <c r="K470" i="3"/>
  <c r="AD14" i="7" s="1"/>
  <c r="J470" i="3"/>
  <c r="AC14" i="7" s="1"/>
  <c r="I470" i="3"/>
  <c r="AB14" i="7" s="1"/>
  <c r="H470" i="3"/>
  <c r="AA14" i="7" s="1"/>
  <c r="G470" i="3"/>
  <c r="Z14" i="7" s="1"/>
  <c r="AJ240" i="6"/>
  <c r="AI240" i="6"/>
  <c r="AH240" i="6"/>
  <c r="AG240" i="6"/>
  <c r="AF240" i="6"/>
  <c r="AE240" i="6"/>
  <c r="AD240" i="6"/>
  <c r="AC240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AJ222" i="6"/>
  <c r="AI222" i="6"/>
  <c r="AH222" i="6"/>
  <c r="AG222" i="6"/>
  <c r="AF222" i="6"/>
  <c r="AE222" i="6"/>
  <c r="AD222" i="6"/>
  <c r="AC222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AJ196" i="6"/>
  <c r="AI196" i="6"/>
  <c r="AH196" i="6"/>
  <c r="AG196" i="6"/>
  <c r="AF196" i="6"/>
  <c r="AE196" i="6"/>
  <c r="AD196" i="6"/>
  <c r="AC196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AJ172" i="6"/>
  <c r="AI172" i="6"/>
  <c r="AH172" i="6"/>
  <c r="AG172" i="6"/>
  <c r="AF172" i="6"/>
  <c r="AE172" i="6"/>
  <c r="AD172" i="6"/>
  <c r="AC172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AJ156" i="6"/>
  <c r="AI156" i="6"/>
  <c r="AH156" i="6"/>
  <c r="AG156" i="6"/>
  <c r="AF156" i="6"/>
  <c r="AE156" i="6"/>
  <c r="AD156" i="6"/>
  <c r="AC156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F242" i="6" s="1"/>
  <c r="F16" i="7" s="1"/>
  <c r="AJ134" i="6"/>
  <c r="AI134" i="6"/>
  <c r="AH134" i="6"/>
  <c r="AG134" i="6"/>
  <c r="AF134" i="6"/>
  <c r="AE134" i="6"/>
  <c r="AD134" i="6"/>
  <c r="AC134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AJ118" i="6"/>
  <c r="AI118" i="6"/>
  <c r="AH118" i="6"/>
  <c r="AG118" i="6"/>
  <c r="AF118" i="6"/>
  <c r="AE118" i="6"/>
  <c r="AD118" i="6"/>
  <c r="AC118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AJ102" i="6"/>
  <c r="AI102" i="6"/>
  <c r="AH102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AJ302" i="3"/>
  <c r="AJ304" i="3" s="1"/>
  <c r="BE14" i="7" s="1"/>
  <c r="AI302" i="3"/>
  <c r="AI304" i="3" s="1"/>
  <c r="BD14" i="7" s="1"/>
  <c r="AH302" i="3"/>
  <c r="AH304" i="3" s="1"/>
  <c r="BC14" i="7" s="1"/>
  <c r="AG302" i="3"/>
  <c r="AF302" i="3"/>
  <c r="AE302" i="3"/>
  <c r="AD302" i="3"/>
  <c r="AC302" i="3"/>
  <c r="AB302" i="3"/>
  <c r="AA302" i="3"/>
  <c r="Z302" i="3"/>
  <c r="Z304" i="3" s="1"/>
  <c r="Y302" i="3"/>
  <c r="Y304" i="3" s="1"/>
  <c r="AT14" i="7" s="1"/>
  <c r="X302" i="3"/>
  <c r="W302" i="3"/>
  <c r="W304" i="3" s="1"/>
  <c r="V302" i="3"/>
  <c r="U302" i="3"/>
  <c r="T302" i="3"/>
  <c r="S302" i="3"/>
  <c r="R302" i="3"/>
  <c r="R304" i="3" s="1"/>
  <c r="R14" i="7" s="1"/>
  <c r="Q302" i="3"/>
  <c r="Q304" i="3" s="1"/>
  <c r="Q14" i="7" s="1"/>
  <c r="P302" i="3"/>
  <c r="O302" i="3"/>
  <c r="O304" i="3" s="1"/>
  <c r="O14" i="7" s="1"/>
  <c r="N302" i="3"/>
  <c r="N304" i="3" s="1"/>
  <c r="N14" i="7" s="1"/>
  <c r="M302" i="3"/>
  <c r="M304" i="3" s="1"/>
  <c r="M14" i="7" s="1"/>
  <c r="L302" i="3"/>
  <c r="L304" i="3" s="1"/>
  <c r="L14" i="7" s="1"/>
  <c r="K302" i="3"/>
  <c r="K304" i="3" s="1"/>
  <c r="K14" i="7" s="1"/>
  <c r="J302" i="3"/>
  <c r="J304" i="3" s="1"/>
  <c r="J14" i="7" s="1"/>
  <c r="I302" i="3"/>
  <c r="I304" i="3" s="1"/>
  <c r="I14" i="7" s="1"/>
  <c r="H302" i="3"/>
  <c r="G302" i="3"/>
  <c r="G304" i="3" s="1"/>
  <c r="G14" i="7" s="1"/>
  <c r="F302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O284" i="3"/>
  <c r="N284" i="3"/>
  <c r="M284" i="3"/>
  <c r="L284" i="3"/>
  <c r="K284" i="3"/>
  <c r="J284" i="3"/>
  <c r="I284" i="3"/>
  <c r="H284" i="3"/>
  <c r="G284" i="3"/>
  <c r="F284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X234" i="3"/>
  <c r="W234" i="3"/>
  <c r="V234" i="3"/>
  <c r="U234" i="3"/>
  <c r="T234" i="3"/>
  <c r="S234" i="3"/>
  <c r="R234" i="3"/>
  <c r="Q234" i="3"/>
  <c r="P234" i="3"/>
  <c r="O234" i="3"/>
  <c r="N234" i="3"/>
  <c r="M234" i="3"/>
  <c r="L234" i="3"/>
  <c r="K234" i="3"/>
  <c r="J234" i="3"/>
  <c r="I234" i="3"/>
  <c r="H234" i="3"/>
  <c r="G234" i="3"/>
  <c r="F234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O218" i="3"/>
  <c r="N218" i="3"/>
  <c r="M218" i="3"/>
  <c r="L218" i="3"/>
  <c r="K218" i="3"/>
  <c r="J218" i="3"/>
  <c r="I218" i="3"/>
  <c r="H218" i="3"/>
  <c r="G218" i="3"/>
  <c r="F218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P304" i="3" s="1"/>
  <c r="P14" i="7" s="1"/>
  <c r="O196" i="3"/>
  <c r="N196" i="3"/>
  <c r="M196" i="3"/>
  <c r="L196" i="3"/>
  <c r="K196" i="3"/>
  <c r="J196" i="3"/>
  <c r="I196" i="3"/>
  <c r="H196" i="3"/>
  <c r="H304" i="3" s="1"/>
  <c r="H14" i="7" s="1"/>
  <c r="G196" i="3"/>
  <c r="F196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N182" i="3"/>
  <c r="M182" i="3"/>
  <c r="L182" i="3"/>
  <c r="K182" i="3"/>
  <c r="J182" i="3"/>
  <c r="I182" i="3"/>
  <c r="H182" i="3"/>
  <c r="G182" i="3"/>
  <c r="F182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F304" i="3" s="1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F152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X231" i="10"/>
  <c r="AQ15" i="7" s="1"/>
  <c r="W231" i="10"/>
  <c r="AP15" i="7" s="1"/>
  <c r="V231" i="10"/>
  <c r="AO15" i="7" s="1"/>
  <c r="U231" i="10"/>
  <c r="AN15" i="7" s="1"/>
  <c r="T231" i="10"/>
  <c r="S231" i="10"/>
  <c r="R231" i="10"/>
  <c r="AK15" i="7" s="1"/>
  <c r="Q231" i="10"/>
  <c r="AJ15" i="7" s="1"/>
  <c r="P231" i="10"/>
  <c r="AI15" i="7" s="1"/>
  <c r="O231" i="10"/>
  <c r="AH15" i="7" s="1"/>
  <c r="N231" i="10"/>
  <c r="AG15" i="7" s="1"/>
  <c r="M231" i="10"/>
  <c r="AF15" i="7" s="1"/>
  <c r="L231" i="10"/>
  <c r="AE15" i="7" s="1"/>
  <c r="K231" i="10"/>
  <c r="AD15" i="7" s="1"/>
  <c r="J231" i="10"/>
  <c r="AC15" i="7" s="1"/>
  <c r="I231" i="10"/>
  <c r="AB15" i="7" s="1"/>
  <c r="H231" i="10"/>
  <c r="AA15" i="7" s="1"/>
  <c r="G231" i="10"/>
  <c r="Z15" i="7" s="1"/>
  <c r="F231" i="10"/>
  <c r="Y15" i="7" s="1"/>
  <c r="F234" i="11" l="1"/>
  <c r="O234" i="13"/>
  <c r="T65" i="12"/>
  <c r="T21" i="7" s="1"/>
  <c r="P65" i="12"/>
  <c r="P21" i="7" s="1"/>
  <c r="H65" i="11"/>
  <c r="H24" i="7" s="1"/>
  <c r="P65" i="11"/>
  <c r="P24" i="7" s="1"/>
  <c r="X65" i="11"/>
  <c r="AS24" i="7" s="1"/>
  <c r="AF65" i="11"/>
  <c r="BA24" i="7" s="1"/>
  <c r="I65" i="11"/>
  <c r="Q65" i="11"/>
  <c r="Y65" i="11"/>
  <c r="AT24" i="7" s="1"/>
  <c r="AG65" i="11"/>
  <c r="BB24" i="7" s="1"/>
  <c r="J65" i="11"/>
  <c r="R65" i="11"/>
  <c r="Z65" i="11"/>
  <c r="AU24" i="7" s="1"/>
  <c r="AH65" i="11"/>
  <c r="BC24" i="7" s="1"/>
  <c r="K65" i="11"/>
  <c r="K24" i="7" s="1"/>
  <c r="S65" i="11"/>
  <c r="AA65" i="11"/>
  <c r="AV24" i="7" s="1"/>
  <c r="AI65" i="11"/>
  <c r="BD24" i="7" s="1"/>
  <c r="AJ65" i="11"/>
  <c r="BE24" i="7" s="1"/>
  <c r="F24" i="7"/>
  <c r="F234" i="14"/>
  <c r="F23" i="7"/>
  <c r="M234" i="14"/>
  <c r="Q23" i="7"/>
  <c r="J65" i="14"/>
  <c r="J23" i="7" s="1"/>
  <c r="R65" i="14"/>
  <c r="R23" i="7" s="1"/>
  <c r="Z65" i="14"/>
  <c r="AU23" i="7" s="1"/>
  <c r="AH65" i="14"/>
  <c r="BC23" i="7" s="1"/>
  <c r="K65" i="14"/>
  <c r="K23" i="7" s="1"/>
  <c r="S65" i="14"/>
  <c r="AA65" i="14"/>
  <c r="AV23" i="7" s="1"/>
  <c r="AI65" i="14"/>
  <c r="BD23" i="7" s="1"/>
  <c r="L65" i="14"/>
  <c r="L23" i="7" s="1"/>
  <c r="T65" i="14"/>
  <c r="AB65" i="14"/>
  <c r="AW23" i="7" s="1"/>
  <c r="AJ65" i="14"/>
  <c r="BE23" i="7" s="1"/>
  <c r="M65" i="14"/>
  <c r="M23" i="7" s="1"/>
  <c r="U65" i="14"/>
  <c r="AC65" i="14"/>
  <c r="AX23" i="7" s="1"/>
  <c r="G65" i="14"/>
  <c r="G23" i="7" s="1"/>
  <c r="O65" i="14"/>
  <c r="O23" i="7" s="1"/>
  <c r="W65" i="14"/>
  <c r="W23" i="7" s="1"/>
  <c r="AE65" i="14"/>
  <c r="AZ23" i="7" s="1"/>
  <c r="V22" i="7"/>
  <c r="R234" i="13"/>
  <c r="F234" i="13"/>
  <c r="I65" i="13"/>
  <c r="Q65" i="13"/>
  <c r="Q22" i="7" s="1"/>
  <c r="Y65" i="13"/>
  <c r="AT22" i="7" s="1"/>
  <c r="AG65" i="13"/>
  <c r="BB22" i="7" s="1"/>
  <c r="J65" i="13"/>
  <c r="R65" i="13"/>
  <c r="R22" i="7" s="1"/>
  <c r="Z65" i="13"/>
  <c r="AU22" i="7" s="1"/>
  <c r="AH65" i="13"/>
  <c r="BC22" i="7" s="1"/>
  <c r="S22" i="7"/>
  <c r="M234" i="13"/>
  <c r="N234" i="13"/>
  <c r="G234" i="13"/>
  <c r="K234" i="13"/>
  <c r="L65" i="13"/>
  <c r="L22" i="7" s="1"/>
  <c r="T65" i="13"/>
  <c r="AB65" i="13"/>
  <c r="AW22" i="7" s="1"/>
  <c r="AJ65" i="13"/>
  <c r="BE22" i="7" s="1"/>
  <c r="M65" i="13"/>
  <c r="M22" i="7" s="1"/>
  <c r="U65" i="13"/>
  <c r="AC65" i="13"/>
  <c r="AX22" i="7" s="1"/>
  <c r="P22" i="7"/>
  <c r="AL22" i="7"/>
  <c r="AD22" i="7"/>
  <c r="F234" i="12"/>
  <c r="F21" i="7"/>
  <c r="R234" i="12"/>
  <c r="V21" i="7"/>
  <c r="G65" i="12"/>
  <c r="O65" i="12"/>
  <c r="W65" i="12"/>
  <c r="AE65" i="12"/>
  <c r="AZ21" i="7" s="1"/>
  <c r="I65" i="12"/>
  <c r="Q65" i="12"/>
  <c r="Y65" i="12"/>
  <c r="AT21" i="7" s="1"/>
  <c r="AG65" i="12"/>
  <c r="BB21" i="7" s="1"/>
  <c r="J65" i="12"/>
  <c r="J21" i="7" s="1"/>
  <c r="R65" i="12"/>
  <c r="R21" i="7" s="1"/>
  <c r="Z65" i="12"/>
  <c r="AU21" i="7" s="1"/>
  <c r="AH65" i="12"/>
  <c r="BC21" i="7" s="1"/>
  <c r="K65" i="12"/>
  <c r="K21" i="7" s="1"/>
  <c r="S65" i="12"/>
  <c r="AA65" i="12"/>
  <c r="AV21" i="7" s="1"/>
  <c r="AI65" i="12"/>
  <c r="BD21" i="7" s="1"/>
  <c r="AJ65" i="12"/>
  <c r="BE21" i="7" s="1"/>
  <c r="M65" i="12"/>
  <c r="M21" i="7" s="1"/>
  <c r="U65" i="12"/>
  <c r="AC65" i="12"/>
  <c r="AX21" i="7" s="1"/>
  <c r="F234" i="15"/>
  <c r="F20" i="7"/>
  <c r="T65" i="15"/>
  <c r="AB65" i="15"/>
  <c r="AW20" i="7" s="1"/>
  <c r="AJ65" i="15"/>
  <c r="BE20" i="7" s="1"/>
  <c r="M65" i="15"/>
  <c r="M20" i="7" s="1"/>
  <c r="U65" i="15"/>
  <c r="AC65" i="15"/>
  <c r="AX20" i="7" s="1"/>
  <c r="J234" i="15"/>
  <c r="J20" i="7"/>
  <c r="G65" i="15"/>
  <c r="O65" i="15"/>
  <c r="O20" i="7" s="1"/>
  <c r="AE65" i="15"/>
  <c r="AZ20" i="7" s="1"/>
  <c r="H65" i="15"/>
  <c r="H20" i="7" s="1"/>
  <c r="P65" i="15"/>
  <c r="P20" i="7" s="1"/>
  <c r="X65" i="15"/>
  <c r="AS20" i="7" s="1"/>
  <c r="AF65" i="15"/>
  <c r="BA20" i="7" s="1"/>
  <c r="I65" i="15"/>
  <c r="I20" i="7" s="1"/>
  <c r="Q65" i="15"/>
  <c r="Y65" i="15"/>
  <c r="AT20" i="7" s="1"/>
  <c r="AG65" i="15"/>
  <c r="BB20" i="7" s="1"/>
  <c r="G270" i="5"/>
  <c r="G19" i="7" s="1"/>
  <c r="O270" i="5"/>
  <c r="O19" i="7" s="1"/>
  <c r="AE270" i="5"/>
  <c r="AZ19" i="7" s="1"/>
  <c r="F270" i="5"/>
  <c r="F19" i="7" s="1"/>
  <c r="I270" i="5"/>
  <c r="I19" i="7" s="1"/>
  <c r="Q270" i="5"/>
  <c r="Y270" i="5"/>
  <c r="AT19" i="7" s="1"/>
  <c r="AG270" i="5"/>
  <c r="BB19" i="7" s="1"/>
  <c r="N270" i="5"/>
  <c r="N19" i="7" s="1"/>
  <c r="V270" i="5"/>
  <c r="V19" i="7" s="1"/>
  <c r="AD270" i="5"/>
  <c r="AY19" i="7" s="1"/>
  <c r="H270" i="5"/>
  <c r="H19" i="7" s="1"/>
  <c r="P270" i="5"/>
  <c r="X270" i="5"/>
  <c r="AS19" i="7" s="1"/>
  <c r="AF270" i="5"/>
  <c r="BA19" i="7" s="1"/>
  <c r="J270" i="5"/>
  <c r="J19" i="7" s="1"/>
  <c r="R270" i="5"/>
  <c r="R19" i="7" s="1"/>
  <c r="Z270" i="5"/>
  <c r="AU19" i="7" s="1"/>
  <c r="AH270" i="5"/>
  <c r="BC19" i="7" s="1"/>
  <c r="K270" i="5"/>
  <c r="K19" i="7" s="1"/>
  <c r="S270" i="5"/>
  <c r="S19" i="7" s="1"/>
  <c r="AA270" i="5"/>
  <c r="AV19" i="7" s="1"/>
  <c r="AI270" i="5"/>
  <c r="BD19" i="7" s="1"/>
  <c r="L270" i="5"/>
  <c r="L19" i="7" s="1"/>
  <c r="T270" i="5"/>
  <c r="AB270" i="5"/>
  <c r="AW19" i="7" s="1"/>
  <c r="AJ270" i="5"/>
  <c r="BE19" i="7" s="1"/>
  <c r="M270" i="5"/>
  <c r="M19" i="7" s="1"/>
  <c r="U270" i="5"/>
  <c r="U19" i="7" s="1"/>
  <c r="AC270" i="5"/>
  <c r="AX19" i="7" s="1"/>
  <c r="M65" i="9"/>
  <c r="M18" i="7" s="1"/>
  <c r="U65" i="9"/>
  <c r="U18" i="7" s="1"/>
  <c r="AC65" i="9"/>
  <c r="AX18" i="7" s="1"/>
  <c r="L65" i="9"/>
  <c r="L18" i="7" s="1"/>
  <c r="T65" i="9"/>
  <c r="T18" i="7" s="1"/>
  <c r="AB65" i="9"/>
  <c r="AW18" i="7" s="1"/>
  <c r="AJ65" i="9"/>
  <c r="BE18" i="7" s="1"/>
  <c r="F65" i="9"/>
  <c r="N65" i="9"/>
  <c r="N18" i="7" s="1"/>
  <c r="V65" i="9"/>
  <c r="V18" i="7" s="1"/>
  <c r="AD65" i="9"/>
  <c r="AY18" i="7" s="1"/>
  <c r="G65" i="9"/>
  <c r="G18" i="7" s="1"/>
  <c r="O65" i="9"/>
  <c r="O18" i="7" s="1"/>
  <c r="W65" i="9"/>
  <c r="W18" i="7" s="1"/>
  <c r="AE65" i="9"/>
  <c r="AZ18" i="7" s="1"/>
  <c r="H65" i="9"/>
  <c r="H18" i="7" s="1"/>
  <c r="P65" i="9"/>
  <c r="X65" i="9"/>
  <c r="AS18" i="7" s="1"/>
  <c r="AF65" i="9"/>
  <c r="BA18" i="7" s="1"/>
  <c r="I65" i="9"/>
  <c r="I18" i="7" s="1"/>
  <c r="Q65" i="9"/>
  <c r="Q18" i="7" s="1"/>
  <c r="Y65" i="9"/>
  <c r="AT18" i="7" s="1"/>
  <c r="AG65" i="9"/>
  <c r="BB18" i="7" s="1"/>
  <c r="AD445" i="4"/>
  <c r="AY17" i="7" s="1"/>
  <c r="O445" i="4"/>
  <c r="O17" i="7" s="1"/>
  <c r="AH445" i="4"/>
  <c r="BC17" i="7" s="1"/>
  <c r="H445" i="4"/>
  <c r="H17" i="7" s="1"/>
  <c r="I445" i="4"/>
  <c r="I17" i="7" s="1"/>
  <c r="Q445" i="4"/>
  <c r="Q17" i="7" s="1"/>
  <c r="Y445" i="4"/>
  <c r="AT17" i="7" s="1"/>
  <c r="AG445" i="4"/>
  <c r="BB17" i="7" s="1"/>
  <c r="N445" i="4"/>
  <c r="N17" i="7" s="1"/>
  <c r="R445" i="4"/>
  <c r="R17" i="7" s="1"/>
  <c r="G445" i="4"/>
  <c r="G17" i="7" s="1"/>
  <c r="J445" i="4"/>
  <c r="J17" i="7" s="1"/>
  <c r="X445" i="4"/>
  <c r="AS17" i="7" s="1"/>
  <c r="K445" i="4"/>
  <c r="K17" i="7" s="1"/>
  <c r="S445" i="4"/>
  <c r="S17" i="7" s="1"/>
  <c r="AA445" i="4"/>
  <c r="AV17" i="7" s="1"/>
  <c r="AI445" i="4"/>
  <c r="BD17" i="7" s="1"/>
  <c r="V445" i="4"/>
  <c r="V17" i="7" s="1"/>
  <c r="AE445" i="4"/>
  <c r="AZ17" i="7" s="1"/>
  <c r="Z445" i="4"/>
  <c r="AU17" i="7" s="1"/>
  <c r="AF445" i="4"/>
  <c r="BA17" i="7" s="1"/>
  <c r="L445" i="4"/>
  <c r="L17" i="7" s="1"/>
  <c r="T445" i="4"/>
  <c r="T17" i="7" s="1"/>
  <c r="AB445" i="4"/>
  <c r="AW17" i="7" s="1"/>
  <c r="AJ445" i="4"/>
  <c r="BE17" i="7" s="1"/>
  <c r="F445" i="4"/>
  <c r="P445" i="4"/>
  <c r="P17" i="7" s="1"/>
  <c r="M445" i="4"/>
  <c r="M17" i="7" s="1"/>
  <c r="U445" i="4"/>
  <c r="U17" i="7" s="1"/>
  <c r="AC445" i="4"/>
  <c r="AX17" i="7" s="1"/>
  <c r="R242" i="6"/>
  <c r="R16" i="7" s="1"/>
  <c r="V242" i="6"/>
  <c r="V16" i="7" s="1"/>
  <c r="AE242" i="6"/>
  <c r="AZ16" i="7" s="1"/>
  <c r="AJ242" i="6"/>
  <c r="BE16" i="7" s="1"/>
  <c r="M242" i="6"/>
  <c r="M16" i="7" s="1"/>
  <c r="U242" i="6"/>
  <c r="U16" i="7" s="1"/>
  <c r="AC242" i="6"/>
  <c r="AX16" i="7" s="1"/>
  <c r="J242" i="6"/>
  <c r="J16" i="7" s="1"/>
  <c r="AD242" i="6"/>
  <c r="AY16" i="7" s="1"/>
  <c r="S242" i="6"/>
  <c r="S16" i="7" s="1"/>
  <c r="AB242" i="6"/>
  <c r="AW16" i="7" s="1"/>
  <c r="F411" i="6"/>
  <c r="Z242" i="6"/>
  <c r="AU16" i="7" s="1"/>
  <c r="W242" i="6"/>
  <c r="W16" i="7" s="1"/>
  <c r="K242" i="6"/>
  <c r="K16" i="7" s="1"/>
  <c r="T242" i="6"/>
  <c r="T16" i="7" s="1"/>
  <c r="G242" i="6"/>
  <c r="G16" i="7" s="1"/>
  <c r="AI242" i="6"/>
  <c r="BD16" i="7" s="1"/>
  <c r="L242" i="6"/>
  <c r="L16" i="7" s="1"/>
  <c r="H242" i="6"/>
  <c r="H16" i="7" s="1"/>
  <c r="P242" i="6"/>
  <c r="X242" i="6"/>
  <c r="AS16" i="7" s="1"/>
  <c r="AF242" i="6"/>
  <c r="BA16" i="7" s="1"/>
  <c r="AH242" i="6"/>
  <c r="BC16" i="7" s="1"/>
  <c r="N242" i="6"/>
  <c r="N16" i="7" s="1"/>
  <c r="O242" i="6"/>
  <c r="O16" i="7" s="1"/>
  <c r="AA242" i="6"/>
  <c r="AV16" i="7" s="1"/>
  <c r="I242" i="6"/>
  <c r="I16" i="7" s="1"/>
  <c r="Q242" i="6"/>
  <c r="Q16" i="7" s="1"/>
  <c r="Y242" i="6"/>
  <c r="AT16" i="7" s="1"/>
  <c r="AG242" i="6"/>
  <c r="BB16" i="7" s="1"/>
  <c r="AL15" i="7"/>
  <c r="I473" i="3"/>
  <c r="F14" i="7"/>
  <c r="F473" i="3"/>
  <c r="U304" i="3"/>
  <c r="U14" i="7" s="1"/>
  <c r="AC304" i="3"/>
  <c r="AX14" i="7" s="1"/>
  <c r="T304" i="3"/>
  <c r="T14" i="7" s="1"/>
  <c r="V304" i="3"/>
  <c r="V14" i="7" s="1"/>
  <c r="AD304" i="3"/>
  <c r="AY14" i="7" s="1"/>
  <c r="AB304" i="3"/>
  <c r="AW14" i="7" s="1"/>
  <c r="W14" i="7"/>
  <c r="AE304" i="3"/>
  <c r="X304" i="3"/>
  <c r="AS14" i="7" s="1"/>
  <c r="AF304" i="3"/>
  <c r="BA14" i="7" s="1"/>
  <c r="AG304" i="3"/>
  <c r="BB14" i="7" s="1"/>
  <c r="S304" i="3"/>
  <c r="S14" i="7" s="1"/>
  <c r="AA304" i="3"/>
  <c r="AV14" i="7" s="1"/>
  <c r="AM15" i="7"/>
  <c r="N473" i="3"/>
  <c r="AZ14" i="7"/>
  <c r="AU14" i="7"/>
  <c r="Q473" i="3"/>
  <c r="H473" i="3"/>
  <c r="K473" i="3"/>
  <c r="K559" i="3" s="1"/>
  <c r="S473" i="3"/>
  <c r="J473" i="3"/>
  <c r="M473" i="3"/>
  <c r="G473" i="3"/>
  <c r="R473" i="3"/>
  <c r="P234" i="11"/>
  <c r="Q234" i="11"/>
  <c r="G234" i="11"/>
  <c r="K234" i="11"/>
  <c r="S234" i="11"/>
  <c r="R234" i="11"/>
  <c r="L234" i="11"/>
  <c r="H234" i="14"/>
  <c r="K234" i="14"/>
  <c r="S234" i="14"/>
  <c r="I234" i="14"/>
  <c r="J234" i="14"/>
  <c r="N234" i="14"/>
  <c r="R234" i="14"/>
  <c r="H234" i="12"/>
  <c r="P234" i="12"/>
  <c r="J234" i="12"/>
  <c r="K234" i="15"/>
  <c r="S234" i="15"/>
  <c r="R234" i="15"/>
  <c r="H234" i="15"/>
  <c r="G439" i="5"/>
  <c r="R439" i="5"/>
  <c r="H439" i="5"/>
  <c r="K439" i="5"/>
  <c r="F439" i="5"/>
  <c r="I439" i="5"/>
  <c r="N439" i="5"/>
  <c r="O234" i="9"/>
  <c r="Q234" i="9"/>
  <c r="J234" i="9"/>
  <c r="G234" i="9"/>
  <c r="R234" i="9"/>
  <c r="I234" i="9"/>
  <c r="N614" i="4"/>
  <c r="G614" i="4"/>
  <c r="R614" i="4"/>
  <c r="S614" i="4"/>
  <c r="I614" i="4"/>
  <c r="M614" i="4"/>
  <c r="Q614" i="4"/>
  <c r="N411" i="6"/>
  <c r="O411" i="6"/>
  <c r="S411" i="6"/>
  <c r="I411" i="6"/>
  <c r="H411" i="6"/>
  <c r="P411" i="6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AJ31" i="10"/>
  <c r="AI31" i="10"/>
  <c r="AH31" i="10"/>
  <c r="AH65" i="10" s="1"/>
  <c r="BC15" i="7" s="1"/>
  <c r="AG31" i="10"/>
  <c r="AF31" i="10"/>
  <c r="AE31" i="10"/>
  <c r="AD31" i="10"/>
  <c r="AD65" i="10" s="1"/>
  <c r="AY15" i="7" s="1"/>
  <c r="AC31" i="10"/>
  <c r="AC65" i="10" s="1"/>
  <c r="AX15" i="7" s="1"/>
  <c r="AB31" i="10"/>
  <c r="AB65" i="10" s="1"/>
  <c r="AW15" i="7" s="1"/>
  <c r="AA31" i="10"/>
  <c r="AA65" i="10" s="1"/>
  <c r="AV15" i="7" s="1"/>
  <c r="Z31" i="10"/>
  <c r="Z65" i="10" s="1"/>
  <c r="AU15" i="7" s="1"/>
  <c r="Y31" i="10"/>
  <c r="X31" i="10"/>
  <c r="W31" i="10"/>
  <c r="V31" i="10"/>
  <c r="V65" i="10" s="1"/>
  <c r="V15" i="7" s="1"/>
  <c r="U31" i="10"/>
  <c r="U65" i="10" s="1"/>
  <c r="T31" i="10"/>
  <c r="T65" i="10" s="1"/>
  <c r="T15" i="7" s="1"/>
  <c r="S31" i="10"/>
  <c r="S65" i="10" s="1"/>
  <c r="S15" i="7" s="1"/>
  <c r="R31" i="10"/>
  <c r="R65" i="10" s="1"/>
  <c r="R15" i="7" s="1"/>
  <c r="Q31" i="10"/>
  <c r="P31" i="10"/>
  <c r="O31" i="10"/>
  <c r="N31" i="10"/>
  <c r="N65" i="10" s="1"/>
  <c r="N15" i="7" s="1"/>
  <c r="M31" i="10"/>
  <c r="M65" i="10" s="1"/>
  <c r="M15" i="7" s="1"/>
  <c r="L31" i="10"/>
  <c r="L65" i="10" s="1"/>
  <c r="L15" i="7" s="1"/>
  <c r="K31" i="10"/>
  <c r="K65" i="10" s="1"/>
  <c r="K15" i="7" s="1"/>
  <c r="K26" i="7" s="1"/>
  <c r="J31" i="10"/>
  <c r="J65" i="10" s="1"/>
  <c r="I31" i="10"/>
  <c r="H31" i="10"/>
  <c r="G31" i="10"/>
  <c r="F31" i="10"/>
  <c r="F65" i="10" s="1"/>
  <c r="G210" i="32"/>
  <c r="Z12" i="7" s="1"/>
  <c r="H210" i="32"/>
  <c r="AA12" i="7" s="1"/>
  <c r="I210" i="32"/>
  <c r="AB12" i="7" s="1"/>
  <c r="J210" i="32"/>
  <c r="AC12" i="7" s="1"/>
  <c r="K210" i="32"/>
  <c r="AD12" i="7" s="1"/>
  <c r="L210" i="32"/>
  <c r="AE12" i="7" s="1"/>
  <c r="M210" i="32"/>
  <c r="AF12" i="7" s="1"/>
  <c r="N210" i="32"/>
  <c r="AG12" i="7" s="1"/>
  <c r="O210" i="32"/>
  <c r="AH12" i="7" s="1"/>
  <c r="P210" i="32"/>
  <c r="AI12" i="7" s="1"/>
  <c r="Q210" i="32"/>
  <c r="AJ12" i="7" s="1"/>
  <c r="R210" i="32"/>
  <c r="AK12" i="7" s="1"/>
  <c r="S210" i="32"/>
  <c r="AL12" i="7" s="1"/>
  <c r="T210" i="32"/>
  <c r="AM12" i="7" s="1"/>
  <c r="U210" i="32"/>
  <c r="AN12" i="7" s="1"/>
  <c r="V210" i="32"/>
  <c r="AO12" i="7" s="1"/>
  <c r="W210" i="32"/>
  <c r="AP12" i="7" s="1"/>
  <c r="X210" i="32"/>
  <c r="AQ12" i="7" s="1"/>
  <c r="F210" i="32"/>
  <c r="Y12" i="7" s="1"/>
  <c r="H234" i="11" l="1"/>
  <c r="O234" i="11"/>
  <c r="S24" i="7"/>
  <c r="M234" i="11"/>
  <c r="Q24" i="7"/>
  <c r="I234" i="11"/>
  <c r="I24" i="7"/>
  <c r="N234" i="11"/>
  <c r="R24" i="7"/>
  <c r="R26" i="7" s="1"/>
  <c r="J234" i="11"/>
  <c r="J24" i="7"/>
  <c r="L234" i="14"/>
  <c r="G234" i="14"/>
  <c r="Q234" i="14"/>
  <c r="U23" i="7"/>
  <c r="P234" i="14"/>
  <c r="T23" i="7"/>
  <c r="O234" i="14"/>
  <c r="S23" i="7"/>
  <c r="S26" i="7" s="1"/>
  <c r="H234" i="13"/>
  <c r="P234" i="13"/>
  <c r="T22" i="7"/>
  <c r="I234" i="13"/>
  <c r="I22" i="7"/>
  <c r="L26" i="7"/>
  <c r="S234" i="13"/>
  <c r="L234" i="13"/>
  <c r="M26" i="7"/>
  <c r="Q234" i="13"/>
  <c r="U22" i="7"/>
  <c r="J22" i="7"/>
  <c r="J234" i="13"/>
  <c r="L234" i="12"/>
  <c r="K234" i="12"/>
  <c r="O21" i="7"/>
  <c r="G234" i="12"/>
  <c r="G21" i="7"/>
  <c r="Q234" i="12"/>
  <c r="U21" i="7"/>
  <c r="N234" i="12"/>
  <c r="O234" i="12"/>
  <c r="S21" i="7"/>
  <c r="M234" i="12"/>
  <c r="Q21" i="7"/>
  <c r="S234" i="12"/>
  <c r="W21" i="7"/>
  <c r="I234" i="12"/>
  <c r="I21" i="7"/>
  <c r="Q234" i="15"/>
  <c r="U20" i="7"/>
  <c r="M234" i="15"/>
  <c r="Q20" i="7"/>
  <c r="G234" i="15"/>
  <c r="G20" i="7"/>
  <c r="O234" i="15"/>
  <c r="N234" i="15"/>
  <c r="P234" i="15"/>
  <c r="T20" i="7"/>
  <c r="I234" i="15"/>
  <c r="L234" i="15"/>
  <c r="M439" i="5"/>
  <c r="Q19" i="7"/>
  <c r="J439" i="5"/>
  <c r="Q439" i="5"/>
  <c r="L439" i="5"/>
  <c r="P19" i="7"/>
  <c r="O439" i="5"/>
  <c r="S439" i="5"/>
  <c r="P439" i="5"/>
  <c r="T19" i="7"/>
  <c r="F18" i="7"/>
  <c r="F26" i="7" s="1"/>
  <c r="F234" i="9"/>
  <c r="S234" i="9"/>
  <c r="P234" i="9"/>
  <c r="K234" i="9"/>
  <c r="M234" i="9"/>
  <c r="H234" i="9"/>
  <c r="N234" i="9"/>
  <c r="L234" i="9"/>
  <c r="P18" i="7"/>
  <c r="L614" i="4"/>
  <c r="J614" i="4"/>
  <c r="P614" i="4"/>
  <c r="K614" i="4"/>
  <c r="F614" i="4"/>
  <c r="F17" i="7"/>
  <c r="O614" i="4"/>
  <c r="H614" i="4"/>
  <c r="Q411" i="6"/>
  <c r="N26" i="7"/>
  <c r="V26" i="7"/>
  <c r="K411" i="6"/>
  <c r="M411" i="6"/>
  <c r="L411" i="6"/>
  <c r="P16" i="7"/>
  <c r="J411" i="6"/>
  <c r="R411" i="6"/>
  <c r="G411" i="6"/>
  <c r="X65" i="10"/>
  <c r="AS15" i="7" s="1"/>
  <c r="T26" i="7"/>
  <c r="F15" i="7"/>
  <c r="F234" i="10"/>
  <c r="G65" i="10"/>
  <c r="W65" i="10"/>
  <c r="H65" i="10"/>
  <c r="P65" i="10"/>
  <c r="AF65" i="10"/>
  <c r="BA15" i="7" s="1"/>
  <c r="I65" i="10"/>
  <c r="Q65" i="10"/>
  <c r="Y65" i="10"/>
  <c r="AT15" i="7" s="1"/>
  <c r="AG65" i="10"/>
  <c r="BB15" i="7" s="1"/>
  <c r="AI65" i="10"/>
  <c r="BD15" i="7" s="1"/>
  <c r="O234" i="10"/>
  <c r="O65" i="10"/>
  <c r="AJ65" i="10"/>
  <c r="BE15" i="7" s="1"/>
  <c r="AE65" i="10"/>
  <c r="AZ15" i="7" s="1"/>
  <c r="J234" i="10"/>
  <c r="J15" i="7"/>
  <c r="J26" i="7" s="1"/>
  <c r="U15" i="7"/>
  <c r="U26" i="7" s="1"/>
  <c r="Q234" i="10"/>
  <c r="P473" i="3"/>
  <c r="O473" i="3"/>
  <c r="L473" i="3"/>
  <c r="P213" i="32"/>
  <c r="Q213" i="32"/>
  <c r="S213" i="32"/>
  <c r="R213" i="32"/>
  <c r="O213" i="32"/>
  <c r="F213" i="32"/>
  <c r="M213" i="32"/>
  <c r="K213" i="32"/>
  <c r="I213" i="32"/>
  <c r="L213" i="32"/>
  <c r="H213" i="32"/>
  <c r="N213" i="32"/>
  <c r="G213" i="32"/>
  <c r="J213" i="32"/>
  <c r="CD12" i="7"/>
  <c r="CE12" i="7"/>
  <c r="CF12" i="7"/>
  <c r="CD14" i="7"/>
  <c r="CE14" i="7"/>
  <c r="CF14" i="7"/>
  <c r="CD15" i="7"/>
  <c r="CE15" i="7"/>
  <c r="CF15" i="7"/>
  <c r="CD16" i="7"/>
  <c r="CE16" i="7"/>
  <c r="CF16" i="7"/>
  <c r="CD17" i="7"/>
  <c r="CE17" i="7"/>
  <c r="CF17" i="7"/>
  <c r="CD18" i="7"/>
  <c r="CE18" i="7"/>
  <c r="CF18" i="7"/>
  <c r="CD19" i="7"/>
  <c r="CE19" i="7"/>
  <c r="CF19" i="7"/>
  <c r="CD20" i="7"/>
  <c r="CE20" i="7"/>
  <c r="CF20" i="7"/>
  <c r="CD21" i="7"/>
  <c r="CE21" i="7"/>
  <c r="CF21" i="7"/>
  <c r="CD22" i="7"/>
  <c r="CE22" i="7"/>
  <c r="CF22" i="7"/>
  <c r="CD23" i="7"/>
  <c r="CE23" i="7"/>
  <c r="CF23" i="7"/>
  <c r="CD24" i="7"/>
  <c r="CE24" i="7"/>
  <c r="CF24" i="7"/>
  <c r="CC20" i="7"/>
  <c r="G1377" i="34"/>
  <c r="K1375" i="34"/>
  <c r="G1375" i="34"/>
  <c r="G1379" i="34" s="1"/>
  <c r="K1354" i="34"/>
  <c r="J1354" i="34"/>
  <c r="K1343" i="34"/>
  <c r="J1343" i="34"/>
  <c r="K1331" i="34"/>
  <c r="J1331" i="34"/>
  <c r="K1314" i="34"/>
  <c r="J1314" i="34"/>
  <c r="K1289" i="34"/>
  <c r="J1289" i="34"/>
  <c r="K1266" i="34"/>
  <c r="J1266" i="34"/>
  <c r="K1247" i="34"/>
  <c r="J1247" i="34"/>
  <c r="K1232" i="34"/>
  <c r="J1232" i="34"/>
  <c r="K1211" i="34"/>
  <c r="J1211" i="34"/>
  <c r="K1192" i="34"/>
  <c r="J1192" i="34"/>
  <c r="K1181" i="34"/>
  <c r="J1181" i="34"/>
  <c r="K1170" i="34"/>
  <c r="J1170" i="34"/>
  <c r="K1152" i="34"/>
  <c r="J1152" i="34"/>
  <c r="K1133" i="34"/>
  <c r="J1133" i="34"/>
  <c r="K1122" i="34"/>
  <c r="J1122" i="34"/>
  <c r="K1110" i="34"/>
  <c r="J1110" i="34"/>
  <c r="K1093" i="34"/>
  <c r="J1093" i="34"/>
  <c r="K1073" i="34"/>
  <c r="J1073" i="34"/>
  <c r="K1060" i="34"/>
  <c r="J1060" i="34"/>
  <c r="K1047" i="34"/>
  <c r="J1047" i="34"/>
  <c r="K1034" i="34"/>
  <c r="J1034" i="34"/>
  <c r="K1019" i="34"/>
  <c r="J1019" i="34"/>
  <c r="K1006" i="34"/>
  <c r="J1006" i="34"/>
  <c r="K991" i="34"/>
  <c r="J991" i="34"/>
  <c r="K976" i="34"/>
  <c r="J976" i="34"/>
  <c r="K961" i="34"/>
  <c r="J961" i="34"/>
  <c r="K938" i="34"/>
  <c r="J938" i="34"/>
  <c r="K917" i="34"/>
  <c r="J917" i="34"/>
  <c r="K905" i="34"/>
  <c r="J905" i="34"/>
  <c r="K885" i="34"/>
  <c r="J885" i="34"/>
  <c r="K864" i="34"/>
  <c r="J864" i="34"/>
  <c r="K851" i="34"/>
  <c r="J851" i="34"/>
  <c r="K835" i="34"/>
  <c r="J835" i="34"/>
  <c r="K824" i="34"/>
  <c r="J824" i="34"/>
  <c r="K811" i="34"/>
  <c r="J811" i="34"/>
  <c r="K798" i="34"/>
  <c r="J798" i="34"/>
  <c r="K781" i="34"/>
  <c r="J781" i="34"/>
  <c r="K765" i="34"/>
  <c r="J765" i="34"/>
  <c r="K749" i="34"/>
  <c r="J749" i="34"/>
  <c r="K725" i="34"/>
  <c r="J725" i="34"/>
  <c r="K705" i="34"/>
  <c r="J705" i="34"/>
  <c r="K687" i="34"/>
  <c r="J687" i="34"/>
  <c r="K675" i="34"/>
  <c r="J675" i="34"/>
  <c r="K662" i="34"/>
  <c r="J662" i="34"/>
  <c r="K642" i="34"/>
  <c r="J642" i="34"/>
  <c r="K623" i="34"/>
  <c r="J623" i="34"/>
  <c r="K612" i="34"/>
  <c r="J612" i="34"/>
  <c r="K600" i="34"/>
  <c r="J600" i="34"/>
  <c r="K578" i="34"/>
  <c r="J578" i="34"/>
  <c r="K559" i="34"/>
  <c r="J559" i="34"/>
  <c r="K542" i="34"/>
  <c r="J542" i="34"/>
  <c r="K523" i="34"/>
  <c r="J523" i="34"/>
  <c r="K503" i="34"/>
  <c r="J503" i="34"/>
  <c r="K489" i="34"/>
  <c r="J489" i="34"/>
  <c r="K474" i="34"/>
  <c r="J474" i="34"/>
  <c r="K458" i="34"/>
  <c r="J458" i="34"/>
  <c r="K444" i="34"/>
  <c r="J444" i="34"/>
  <c r="K430" i="34"/>
  <c r="J430" i="34"/>
  <c r="K417" i="34"/>
  <c r="J417" i="34"/>
  <c r="K393" i="34"/>
  <c r="J393" i="34"/>
  <c r="K372" i="34"/>
  <c r="J372" i="34"/>
  <c r="K361" i="34"/>
  <c r="J361" i="34"/>
  <c r="K342" i="34"/>
  <c r="J342" i="34"/>
  <c r="K325" i="34"/>
  <c r="J325" i="34"/>
  <c r="K300" i="34"/>
  <c r="J300" i="34"/>
  <c r="K284" i="34"/>
  <c r="J284" i="34"/>
  <c r="K263" i="34"/>
  <c r="J263" i="34"/>
  <c r="K246" i="34"/>
  <c r="J246" i="34"/>
  <c r="K234" i="34"/>
  <c r="J234" i="34"/>
  <c r="K214" i="34"/>
  <c r="J214" i="34"/>
  <c r="K189" i="34"/>
  <c r="J189" i="34"/>
  <c r="K166" i="34"/>
  <c r="J166" i="34"/>
  <c r="K138" i="34"/>
  <c r="J138" i="34"/>
  <c r="K118" i="34"/>
  <c r="J118" i="34"/>
  <c r="K97" i="34"/>
  <c r="J97" i="34"/>
  <c r="K84" i="34"/>
  <c r="J84" i="34"/>
  <c r="K61" i="34"/>
  <c r="J61" i="34"/>
  <c r="J1375" i="34" s="1"/>
  <c r="K42" i="34"/>
  <c r="J42" i="34"/>
  <c r="K22" i="34"/>
  <c r="J22" i="34"/>
  <c r="K9" i="34"/>
  <c r="J9" i="34"/>
  <c r="C6" i="7"/>
  <c r="A4" i="7"/>
  <c r="A2" i="7"/>
  <c r="R234" i="10" l="1"/>
  <c r="H234" i="10"/>
  <c r="H15" i="7"/>
  <c r="H26" i="7" s="1"/>
  <c r="P234" i="10"/>
  <c r="W15" i="7"/>
  <c r="S234" i="10"/>
  <c r="P15" i="7"/>
  <c r="P26" i="7" s="1"/>
  <c r="L234" i="10"/>
  <c r="Q15" i="7"/>
  <c r="Q26" i="7" s="1"/>
  <c r="M234" i="10"/>
  <c r="N234" i="10"/>
  <c r="K234" i="10"/>
  <c r="O15" i="7"/>
  <c r="O26" i="7" s="1"/>
  <c r="I15" i="7"/>
  <c r="I26" i="7" s="1"/>
  <c r="I234" i="10"/>
  <c r="G234" i="10"/>
  <c r="G15" i="7"/>
  <c r="G26" i="7" s="1"/>
  <c r="F559" i="3"/>
  <c r="L559" i="3"/>
  <c r="M559" i="3"/>
  <c r="N559" i="3"/>
  <c r="O559" i="3"/>
  <c r="K299" i="32"/>
  <c r="L299" i="32"/>
  <c r="BS12" i="7" s="1"/>
  <c r="M299" i="32"/>
  <c r="BT12" i="7" s="1"/>
  <c r="N299" i="32"/>
  <c r="BU12" i="7" s="1"/>
  <c r="O299" i="32"/>
  <c r="BV12" i="7" s="1"/>
  <c r="CC12" i="7"/>
  <c r="V9" i="31"/>
  <c r="BP12" i="7"/>
  <c r="BQ12" i="7"/>
  <c r="H299" i="32"/>
  <c r="H302" i="32"/>
  <c r="I299" i="32"/>
  <c r="I302" i="32"/>
  <c r="J299" i="32"/>
  <c r="G299" i="32"/>
  <c r="F299" i="32"/>
  <c r="M9" i="31"/>
  <c r="AC9" i="31" s="1"/>
  <c r="W9" i="31"/>
  <c r="X9" i="31"/>
  <c r="Y9" i="31"/>
  <c r="Z9" i="31"/>
  <c r="AA9" i="31"/>
  <c r="AB9" i="31"/>
  <c r="W10" i="31"/>
  <c r="X10" i="31"/>
  <c r="Y10" i="31"/>
  <c r="Z10" i="31"/>
  <c r="AA10" i="31"/>
  <c r="AB10" i="31"/>
  <c r="AB12" i="31"/>
  <c r="AA12" i="31"/>
  <c r="Z12" i="31"/>
  <c r="Y12" i="31"/>
  <c r="X12" i="31"/>
  <c r="W12" i="31"/>
  <c r="W17" i="31"/>
  <c r="X17" i="31"/>
  <c r="Y17" i="31"/>
  <c r="Z17" i="31"/>
  <c r="AA17" i="31"/>
  <c r="AB17" i="31"/>
  <c r="W18" i="31"/>
  <c r="X18" i="31"/>
  <c r="Y18" i="31"/>
  <c r="Z18" i="31"/>
  <c r="AA18" i="31"/>
  <c r="AB18" i="31"/>
  <c r="W19" i="31"/>
  <c r="X19" i="31"/>
  <c r="Y19" i="31"/>
  <c r="Z19" i="31"/>
  <c r="AA19" i="31"/>
  <c r="AB19" i="31"/>
  <c r="W20" i="31"/>
  <c r="X20" i="31"/>
  <c r="Y20" i="31"/>
  <c r="Z20" i="31"/>
  <c r="AA20" i="31"/>
  <c r="AB20" i="31"/>
  <c r="W21" i="31"/>
  <c r="X21" i="31"/>
  <c r="Y21" i="31"/>
  <c r="Z21" i="31"/>
  <c r="AA21" i="31"/>
  <c r="AB21" i="31"/>
  <c r="W22" i="31"/>
  <c r="X22" i="31"/>
  <c r="Y22" i="31"/>
  <c r="Z22" i="31"/>
  <c r="AA22" i="31"/>
  <c r="AB22" i="31"/>
  <c r="W23" i="31"/>
  <c r="X23" i="31"/>
  <c r="Y23" i="31"/>
  <c r="Z23" i="31"/>
  <c r="AA23" i="31"/>
  <c r="AB23" i="31"/>
  <c r="W24" i="31"/>
  <c r="X24" i="31"/>
  <c r="Y24" i="31"/>
  <c r="Z24" i="31"/>
  <c r="AA24" i="31"/>
  <c r="AB24" i="31"/>
  <c r="W25" i="31"/>
  <c r="X25" i="31"/>
  <c r="Y25" i="31"/>
  <c r="Z25" i="31"/>
  <c r="AA25" i="31"/>
  <c r="AB25" i="31"/>
  <c r="W26" i="31"/>
  <c r="X26" i="31"/>
  <c r="Y26" i="31"/>
  <c r="Z26" i="31"/>
  <c r="AA26" i="31"/>
  <c r="AB26" i="31"/>
  <c r="W27" i="31"/>
  <c r="X27" i="31"/>
  <c r="Y27" i="31"/>
  <c r="Z27" i="31"/>
  <c r="AA27" i="31"/>
  <c r="AB27" i="31"/>
  <c r="W28" i="31"/>
  <c r="X28" i="31"/>
  <c r="Y28" i="31"/>
  <c r="Z28" i="31"/>
  <c r="AA28" i="31"/>
  <c r="AB28" i="31"/>
  <c r="W29" i="31"/>
  <c r="X29" i="31"/>
  <c r="Y29" i="31"/>
  <c r="Z29" i="31"/>
  <c r="AA29" i="31"/>
  <c r="AB29" i="31"/>
  <c r="W30" i="31"/>
  <c r="X30" i="31"/>
  <c r="Y30" i="31"/>
  <c r="Z30" i="31"/>
  <c r="AA30" i="31"/>
  <c r="AB30" i="31"/>
  <c r="W31" i="31"/>
  <c r="X31" i="31"/>
  <c r="Y31" i="31"/>
  <c r="Z31" i="31"/>
  <c r="AA31" i="31"/>
  <c r="AB31" i="31"/>
  <c r="W32" i="31"/>
  <c r="X32" i="31"/>
  <c r="Y32" i="31"/>
  <c r="Z32" i="31"/>
  <c r="AA32" i="31"/>
  <c r="AB32" i="31"/>
  <c r="W16" i="31"/>
  <c r="X16" i="31"/>
  <c r="Y16" i="31"/>
  <c r="Z16" i="31"/>
  <c r="AA16" i="31"/>
  <c r="AB16" i="31"/>
  <c r="W14" i="31"/>
  <c r="X14" i="31"/>
  <c r="Y14" i="31"/>
  <c r="Z14" i="31"/>
  <c r="AA14" i="31"/>
  <c r="AB14" i="31"/>
  <c r="U34" i="31"/>
  <c r="T34" i="31"/>
  <c r="S34" i="31"/>
  <c r="R34" i="31"/>
  <c r="Q34" i="31"/>
  <c r="O34" i="31"/>
  <c r="L34" i="31"/>
  <c r="K34" i="31"/>
  <c r="J34" i="31"/>
  <c r="I34" i="31"/>
  <c r="H34" i="31"/>
  <c r="D34" i="31"/>
  <c r="F34" i="31"/>
  <c r="M21" i="31"/>
  <c r="M17" i="31"/>
  <c r="M15" i="31"/>
  <c r="CC14" i="7"/>
  <c r="CC15" i="7"/>
  <c r="CC16" i="7"/>
  <c r="CC17" i="7"/>
  <c r="CC18" i="7"/>
  <c r="CC19" i="7"/>
  <c r="CC21" i="7"/>
  <c r="CC22" i="7"/>
  <c r="CC23" i="7"/>
  <c r="CC24" i="7"/>
  <c r="CG19" i="7"/>
  <c r="CG14" i="7"/>
  <c r="V31" i="31"/>
  <c r="V29" i="31"/>
  <c r="V27" i="31"/>
  <c r="V25" i="31"/>
  <c r="V23" i="31"/>
  <c r="V21" i="31"/>
  <c r="AC21" i="31" s="1"/>
  <c r="V19" i="31"/>
  <c r="AC19" i="31" s="1"/>
  <c r="V17" i="31"/>
  <c r="AC17" i="31" s="1"/>
  <c r="V15" i="31"/>
  <c r="V13" i="31"/>
  <c r="V11" i="31"/>
  <c r="M29" i="31"/>
  <c r="M31" i="31"/>
  <c r="M19" i="31"/>
  <c r="M23" i="31"/>
  <c r="M25" i="31"/>
  <c r="M27" i="31"/>
  <c r="M13" i="31"/>
  <c r="M11" i="31"/>
  <c r="AC11" i="31" s="1"/>
  <c r="C3" i="31"/>
  <c r="C34" i="31"/>
  <c r="AC29" i="31"/>
  <c r="AC25" i="31"/>
  <c r="AB15" i="31"/>
  <c r="AA15" i="31"/>
  <c r="Z15" i="31"/>
  <c r="Y15" i="31"/>
  <c r="X15" i="31"/>
  <c r="W15" i="31"/>
  <c r="AB13" i="31"/>
  <c r="AA13" i="31"/>
  <c r="Z13" i="31"/>
  <c r="Y13" i="31"/>
  <c r="X13" i="31"/>
  <c r="W13" i="31"/>
  <c r="AC13" i="31"/>
  <c r="AB11" i="31"/>
  <c r="AA11" i="31"/>
  <c r="Z11" i="31"/>
  <c r="Y11" i="31"/>
  <c r="X11" i="31"/>
  <c r="W11" i="31"/>
  <c r="AC15" i="31"/>
  <c r="AC23" i="31"/>
  <c r="AC27" i="31"/>
  <c r="AC31" i="31"/>
  <c r="J559" i="3"/>
  <c r="I559" i="3"/>
  <c r="H559" i="3"/>
  <c r="G559" i="3"/>
  <c r="DS26" i="7"/>
  <c r="DR26" i="7"/>
  <c r="DO26" i="7"/>
  <c r="DN26" i="7"/>
  <c r="DM26" i="7"/>
  <c r="DP26" i="7"/>
  <c r="DL26" i="7"/>
  <c r="DK26" i="7"/>
  <c r="DJ26" i="7"/>
  <c r="DI26" i="7"/>
  <c r="DH26" i="7"/>
  <c r="DG26" i="7"/>
  <c r="DF26" i="7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P26" i="7"/>
  <c r="CO26" i="7"/>
  <c r="CN26" i="7"/>
  <c r="CM26" i="7"/>
  <c r="CL26" i="7"/>
  <c r="CK26" i="7"/>
  <c r="CJ26" i="7"/>
  <c r="CI26" i="7"/>
  <c r="CH26" i="7"/>
  <c r="CB26" i="7"/>
  <c r="CA26" i="7"/>
  <c r="BZ26" i="7"/>
  <c r="BY26" i="7"/>
  <c r="BX26" i="7"/>
  <c r="E26" i="7"/>
  <c r="D26" i="7"/>
  <c r="BW25" i="7"/>
  <c r="BR12" i="7"/>
  <c r="BO12" i="7"/>
  <c r="F302" i="32"/>
  <c r="BN12" i="7"/>
  <c r="G302" i="32"/>
  <c r="J302" i="32"/>
  <c r="V34" i="31" l="1"/>
  <c r="AB34" i="31"/>
  <c r="AA34" i="31"/>
  <c r="Y34" i="31"/>
  <c r="X34" i="31"/>
  <c r="Z34" i="31"/>
  <c r="W34" i="31"/>
  <c r="BJ12" i="7"/>
  <c r="BI12" i="7"/>
  <c r="BQ18" i="7"/>
  <c r="BP15" i="7"/>
  <c r="BU15" i="7"/>
  <c r="BN15" i="7"/>
  <c r="BO15" i="7"/>
  <c r="BS15" i="7"/>
  <c r="AC34" i="31"/>
  <c r="M34" i="31"/>
  <c r="BN24" i="7"/>
  <c r="BV24" i="7"/>
  <c r="BP24" i="7"/>
  <c r="BR24" i="7"/>
  <c r="BH24" i="7"/>
  <c r="BT24" i="7"/>
  <c r="BU24" i="7"/>
  <c r="BL23" i="7"/>
  <c r="BR23" i="7"/>
  <c r="BU23" i="7"/>
  <c r="BV23" i="7"/>
  <c r="BH23" i="7"/>
  <c r="BQ23" i="7"/>
  <c r="BN23" i="7"/>
  <c r="BG23" i="7"/>
  <c r="BR22" i="7"/>
  <c r="BO22" i="7"/>
  <c r="BP22" i="7"/>
  <c r="BK22" i="7"/>
  <c r="BQ22" i="7"/>
  <c r="BG22" i="7"/>
  <c r="BT22" i="7"/>
  <c r="BV22" i="7"/>
  <c r="BS21" i="7"/>
  <c r="BQ21" i="7"/>
  <c r="BG21" i="7"/>
  <c r="BO21" i="7"/>
  <c r="BL21" i="7"/>
  <c r="BP21" i="7"/>
  <c r="AQ26" i="7"/>
  <c r="AM26" i="7"/>
  <c r="BQ20" i="7"/>
  <c r="BR20" i="7"/>
  <c r="BP20" i="7"/>
  <c r="BG20" i="7"/>
  <c r="BH20" i="7"/>
  <c r="BV20" i="7"/>
  <c r="BO20" i="7"/>
  <c r="BS20" i="7"/>
  <c r="AO26" i="7"/>
  <c r="BG19" i="7"/>
  <c r="BP19" i="7"/>
  <c r="BN19" i="7"/>
  <c r="BU19" i="7"/>
  <c r="BV18" i="7"/>
  <c r="BL18" i="7"/>
  <c r="BG18" i="7"/>
  <c r="BN18" i="7"/>
  <c r="BR18" i="7"/>
  <c r="BK18" i="7"/>
  <c r="BH18" i="7"/>
  <c r="BT18" i="7"/>
  <c r="BS18" i="7"/>
  <c r="BQ17" i="7"/>
  <c r="BO17" i="7"/>
  <c r="BQ16" i="7"/>
  <c r="BN16" i="7"/>
  <c r="BO16" i="7"/>
  <c r="BR14" i="7"/>
  <c r="BO14" i="7"/>
  <c r="AN26" i="7"/>
  <c r="BT14" i="7"/>
  <c r="BK14" i="7"/>
  <c r="BQ14" i="7"/>
  <c r="BG15" i="7"/>
  <c r="BQ15" i="7"/>
  <c r="BK12" i="7"/>
  <c r="BN21" i="7"/>
  <c r="BJ21" i="7" s="1"/>
  <c r="BN22" i="7"/>
  <c r="BJ22" i="7" s="1"/>
  <c r="BH22" i="7"/>
  <c r="BG24" i="7"/>
  <c r="BN20" i="7"/>
  <c r="BP18" i="7"/>
  <c r="BV21" i="7"/>
  <c r="CG12" i="7"/>
  <c r="BO23" i="7"/>
  <c r="CG16" i="7"/>
  <c r="BN17" i="7"/>
  <c r="BO18" i="7"/>
  <c r="BH12" i="7"/>
  <c r="BK24" i="7"/>
  <c r="BQ24" i="7"/>
  <c r="BL12" i="7"/>
  <c r="BT20" i="7"/>
  <c r="BT21" i="7"/>
  <c r="BG12" i="7"/>
  <c r="BM12" i="7"/>
  <c r="CG20" i="7"/>
  <c r="BP23" i="7"/>
  <c r="BS22" i="7"/>
  <c r="BO24" i="7"/>
  <c r="CG23" i="7"/>
  <c r="CG17" i="7"/>
  <c r="CG22" i="7"/>
  <c r="CG15" i="7"/>
  <c r="CG18" i="7"/>
  <c r="CG21" i="7"/>
  <c r="CG24" i="7"/>
  <c r="BV16" i="7"/>
  <c r="AC26" i="7"/>
  <c r="AL26" i="7"/>
  <c r="AG26" i="7"/>
  <c r="H562" i="3"/>
  <c r="I562" i="3"/>
  <c r="J562" i="3"/>
  <c r="F562" i="3"/>
  <c r="AH26" i="7"/>
  <c r="CC26" i="7"/>
  <c r="AB26" i="7"/>
  <c r="CE26" i="7"/>
  <c r="AF26" i="7"/>
  <c r="Z26" i="7"/>
  <c r="AE26" i="7"/>
  <c r="AK26" i="7"/>
  <c r="CF26" i="7"/>
  <c r="AD26" i="7"/>
  <c r="AA26" i="7"/>
  <c r="AI26" i="7"/>
  <c r="CD26" i="7"/>
  <c r="BJ23" i="7" l="1"/>
  <c r="BJ17" i="7"/>
  <c r="BJ24" i="7"/>
  <c r="BJ20" i="7"/>
  <c r="BJ18" i="7"/>
  <c r="BJ16" i="7"/>
  <c r="BJ15" i="7"/>
  <c r="BL24" i="7"/>
  <c r="BS24" i="7"/>
  <c r="BI24" i="7" s="1"/>
  <c r="BM23" i="7"/>
  <c r="BT23" i="7"/>
  <c r="BK23" i="7"/>
  <c r="BS23" i="7"/>
  <c r="BM22" i="7"/>
  <c r="BU22" i="7"/>
  <c r="BI22" i="7" s="1"/>
  <c r="BK21" i="7"/>
  <c r="BH21" i="7"/>
  <c r="BU21" i="7"/>
  <c r="BL20" i="7"/>
  <c r="BM20" i="7"/>
  <c r="BU20" i="7"/>
  <c r="BI20" i="7" s="1"/>
  <c r="BT19" i="7"/>
  <c r="BH19" i="7"/>
  <c r="BM19" i="7"/>
  <c r="BV19" i="7"/>
  <c r="BO19" i="7"/>
  <c r="BJ19" i="7" s="1"/>
  <c r="BK19" i="7"/>
  <c r="BU18" i="7"/>
  <c r="BI18" i="7" s="1"/>
  <c r="BV17" i="7"/>
  <c r="BT17" i="7"/>
  <c r="BK17" i="7"/>
  <c r="BL17" i="7"/>
  <c r="BU17" i="7"/>
  <c r="BS14" i="7"/>
  <c r="BT16" i="7"/>
  <c r="BR16" i="7"/>
  <c r="BP16" i="7"/>
  <c r="BL16" i="7"/>
  <c r="BM16" i="7"/>
  <c r="BS16" i="7"/>
  <c r="BU14" i="7"/>
  <c r="BM14" i="7"/>
  <c r="BV14" i="7"/>
  <c r="BM15" i="7"/>
  <c r="BV15" i="7"/>
  <c r="BR15" i="7"/>
  <c r="BL15" i="7"/>
  <c r="BK15" i="7"/>
  <c r="BM24" i="7"/>
  <c r="AZ26" i="7"/>
  <c r="BL22" i="7"/>
  <c r="AP26" i="7"/>
  <c r="BM21" i="7"/>
  <c r="Y26" i="7"/>
  <c r="BR21" i="7"/>
  <c r="BK20" i="7"/>
  <c r="BL19" i="7"/>
  <c r="AT26" i="7"/>
  <c r="BA26" i="7"/>
  <c r="BR19" i="7"/>
  <c r="BS19" i="7"/>
  <c r="AX26" i="7"/>
  <c r="BD26" i="7"/>
  <c r="BQ19" i="7"/>
  <c r="BQ26" i="7" s="1"/>
  <c r="W26" i="7"/>
  <c r="BM18" i="7"/>
  <c r="BH17" i="7"/>
  <c r="BG17" i="7"/>
  <c r="BR17" i="7"/>
  <c r="BS17" i="7"/>
  <c r="BM17" i="7"/>
  <c r="BP17" i="7"/>
  <c r="BH16" i="7"/>
  <c r="AU26" i="7"/>
  <c r="BU16" i="7"/>
  <c r="BG16" i="7"/>
  <c r="BK16" i="7"/>
  <c r="BN14" i="7"/>
  <c r="BJ14" i="7" s="1"/>
  <c r="BL14" i="7"/>
  <c r="G562" i="3"/>
  <c r="BP14" i="7"/>
  <c r="BH14" i="7"/>
  <c r="AS26" i="7"/>
  <c r="BH15" i="7"/>
  <c r="BT15" i="7"/>
  <c r="AJ26" i="7"/>
  <c r="BG14" i="7"/>
  <c r="BC26" i="7"/>
  <c r="CG26" i="7"/>
  <c r="BB26" i="7"/>
  <c r="AY26" i="7"/>
  <c r="AW26" i="7"/>
  <c r="BE26" i="7"/>
  <c r="BI23" i="7" l="1"/>
  <c r="BI21" i="7"/>
  <c r="BO26" i="7"/>
  <c r="BI19" i="7"/>
  <c r="BI17" i="7"/>
  <c r="BI16" i="7"/>
  <c r="BI15" i="7"/>
  <c r="BK26" i="7"/>
  <c r="BG26" i="7"/>
  <c r="BN26" i="7"/>
  <c r="BI14" i="7"/>
  <c r="BM26" i="7"/>
  <c r="BL26" i="7"/>
  <c r="BH26" i="7"/>
  <c r="BP26" i="7"/>
  <c r="AV26" i="7"/>
  <c r="BT26" i="7"/>
  <c r="BS26" i="7"/>
  <c r="BU26" i="7"/>
  <c r="BV26" i="7"/>
  <c r="BR26" i="7"/>
  <c r="BJ26" i="7" l="1"/>
  <c r="BI26" i="7"/>
</calcChain>
</file>

<file path=xl/comments1.xml><?xml version="1.0" encoding="utf-8"?>
<comments xmlns="http://schemas.openxmlformats.org/spreadsheetml/2006/main">
  <authors>
    <author>ERICK FRANCISCO GOU ORTEGA</author>
  </authors>
  <commentList>
    <comment ref="AB28" authorId="0" shapeId="0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UNA CELDA DESBLOQUEADA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<sst xmlns="http://schemas.openxmlformats.org/spreadsheetml/2006/main" count="12477" uniqueCount="1984">
  <si>
    <t>CAE</t>
  </si>
  <si>
    <t>CE</t>
  </si>
  <si>
    <t>ROCO</t>
  </si>
  <si>
    <t xml:space="preserve"> </t>
  </si>
  <si>
    <t>INSTITUTO DE CAPACITACION PARA EL TRABAJO DEL ESTADO DE CAMPECHE</t>
  </si>
  <si>
    <t>UNIDAD DE CAPACITACIÓN CALKINI</t>
  </si>
  <si>
    <t>UNIDAD DE CAPACITACIÓN CANDELARIA</t>
  </si>
  <si>
    <t>UNIDAD DE CAPACITACIÓN ESCARCEGA</t>
  </si>
  <si>
    <t>Capacitandos atendidos en Acción Extramuros</t>
  </si>
  <si>
    <t>Proyectos Productivos</t>
  </si>
  <si>
    <t>Micro-empresas</t>
  </si>
  <si>
    <t>Becas</t>
  </si>
  <si>
    <t>Otros</t>
  </si>
  <si>
    <t>TOTAL</t>
  </si>
  <si>
    <t>D.D.</t>
  </si>
  <si>
    <t>D.D.E.H.</t>
  </si>
  <si>
    <t>D.D. y U.M.</t>
  </si>
  <si>
    <t>Técnica</t>
  </si>
  <si>
    <t>Mujeres Jefas Familia</t>
  </si>
  <si>
    <t>3a Edad</t>
  </si>
  <si>
    <t>Migrantes</t>
  </si>
  <si>
    <t>Ceresos</t>
  </si>
  <si>
    <t xml:space="preserve"> Otorgadas por el ICAT</t>
  </si>
  <si>
    <t>Becas SEMS</t>
  </si>
  <si>
    <t>Otras</t>
  </si>
  <si>
    <t>SICAT</t>
  </si>
  <si>
    <t>UC</t>
  </si>
  <si>
    <t>AM</t>
  </si>
  <si>
    <t>Para ver</t>
  </si>
  <si>
    <t>Para oir</t>
  </si>
  <si>
    <t>Para Hablar</t>
  </si>
  <si>
    <t>Motrices</t>
  </si>
  <si>
    <t>Mentales</t>
  </si>
  <si>
    <t xml:space="preserve">Retención </t>
  </si>
  <si>
    <t>Excelencia</t>
  </si>
  <si>
    <t>Pasantía</t>
  </si>
  <si>
    <t>Calkiní</t>
  </si>
  <si>
    <t>Candelaria</t>
  </si>
  <si>
    <t>Champotón</t>
  </si>
  <si>
    <t>Escárcega</t>
  </si>
  <si>
    <t>Indigenas</t>
  </si>
  <si>
    <t>EBC</t>
  </si>
  <si>
    <t>GENERO</t>
  </si>
  <si>
    <t>SECRETARIA DE EDUCACIÓN, CULTURA Y DEPORTE DEL ESTADO DE CAMPECHE</t>
  </si>
  <si>
    <t>CAMPO DE FORMACIÓN PROFESIONAL</t>
  </si>
  <si>
    <t>14. Artesanal</t>
  </si>
  <si>
    <t>25. Administración</t>
  </si>
  <si>
    <t>5. Electrónica</t>
  </si>
  <si>
    <t>22. Comunicación</t>
  </si>
  <si>
    <t>7. Industrial</t>
  </si>
  <si>
    <t>30. Turismo</t>
  </si>
  <si>
    <t>Sastrería</t>
  </si>
  <si>
    <t>UNIDAD DE CAPACITACIÓN CIUDAD DEL CARMEN</t>
  </si>
  <si>
    <t>UNIDAD DE CAPACITACIÓN CHAMPOTÓN</t>
  </si>
  <si>
    <t>4. Electricidad</t>
  </si>
  <si>
    <t>8. Automotor</t>
  </si>
  <si>
    <t>1. Agropecuario</t>
  </si>
  <si>
    <t>19. Metalmecánica</t>
  </si>
  <si>
    <t>ACCIÓN MÓVIL CALAKMUL</t>
  </si>
  <si>
    <t>CURSOS</t>
  </si>
  <si>
    <t>HORAS</t>
  </si>
  <si>
    <t>Ciudad del Carmen</t>
  </si>
  <si>
    <t>Calakmul</t>
  </si>
  <si>
    <t>No Acreditados</t>
  </si>
  <si>
    <t>Desertores</t>
  </si>
  <si>
    <t>Inscritos</t>
  </si>
  <si>
    <t>Matricula Total de Cursos Regulares</t>
  </si>
  <si>
    <t>Matricula Total de Cursos No Regulares</t>
  </si>
  <si>
    <t>Plantilla (Real al Trimestre)</t>
  </si>
  <si>
    <t>Cobertura en Municipios</t>
  </si>
  <si>
    <t>No. de Predios Regulares</t>
  </si>
  <si>
    <t>Sectorizado</t>
  </si>
  <si>
    <t>Pedagógica</t>
  </si>
  <si>
    <t>Atendidos</t>
  </si>
  <si>
    <t>Total en el Estado</t>
  </si>
  <si>
    <t>No.</t>
  </si>
  <si>
    <t>Unidad de Capacitación</t>
  </si>
  <si>
    <t xml:space="preserve">AM </t>
  </si>
  <si>
    <t>Reconocimiento Oficial de la Competencia Ocupacional</t>
  </si>
  <si>
    <t>CURSOS NO REGULARES (Otros Cursos)</t>
  </si>
  <si>
    <t xml:space="preserve"> TOTAL CURSOS REGULARES Y NO REGULARES</t>
  </si>
  <si>
    <t>Grupos</t>
  </si>
  <si>
    <t>Acreditados</t>
  </si>
  <si>
    <t>Hombres</t>
  </si>
  <si>
    <t>Mujeres</t>
  </si>
  <si>
    <r>
      <rPr>
        <b/>
        <i/>
        <u/>
        <sz val="11"/>
        <color indexed="8"/>
        <rFont val="Calibri"/>
        <family val="2"/>
      </rPr>
      <t>NOTA:</t>
    </r>
    <r>
      <rPr>
        <b/>
        <sz val="11"/>
        <color indexed="8"/>
        <rFont val="Calibri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</si>
  <si>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LOS CURSOS NO REGULARES (Otros Cursos) DEBERÁN IR AGRUPADOS CONFORME AL CAMPO DE FORMACIÓN PROFESIONAL AL CUAL PERTENECEN.</t>
  </si>
  <si>
    <t>Dirección General</t>
  </si>
  <si>
    <t>Desarrollo Humano</t>
  </si>
  <si>
    <t>CONOCER</t>
  </si>
  <si>
    <t>Director General</t>
  </si>
  <si>
    <t xml:space="preserve">Directores de Área </t>
  </si>
  <si>
    <t>Jefes de Departamento</t>
  </si>
  <si>
    <t>Adminis-
trativos</t>
  </si>
  <si>
    <t>Directores</t>
  </si>
  <si>
    <t>Jefes de Capacitación y Vinculación</t>
  </si>
  <si>
    <t>Jefe Administrativo</t>
  </si>
  <si>
    <t>DIRECCIÓN GENERAL</t>
  </si>
  <si>
    <t>INSTITUTO DE CAPACITACIÓN PARA EL TRABAJO DEL ESTADO DE CAMPECHE</t>
  </si>
  <si>
    <t>LA INFORMACIÓN QUE SE ANOTE EN ESTOS FORMATOS DEBERÁ COINCIDIR CON LA INFORMACIÓN QUE SE REPORTE EN LAS CARPETAS DE JUNTAS DIRECTIVAS.</t>
  </si>
  <si>
    <t>Alimentos y Bebidas</t>
  </si>
  <si>
    <t>Hotelería</t>
  </si>
  <si>
    <t>Reservación de Servicios Hoteleros</t>
  </si>
  <si>
    <t>Recepción del Huésped</t>
  </si>
  <si>
    <t>Registro y Control de la Cuenta del Huésped</t>
  </si>
  <si>
    <t>Conserjería y de Comunicación Telefónica en Hotelería</t>
  </si>
  <si>
    <t>Servicio de Atención al Huésped</t>
  </si>
  <si>
    <t>Servicio de Habitaciones</t>
  </si>
  <si>
    <t>Supervisión de Habitaciones y Áreas Comunes</t>
  </si>
  <si>
    <t>Coordinación de los Servicios de Hospedaje</t>
  </si>
  <si>
    <t>Organización de Eventos de Negocios, Sociales y Culturales</t>
  </si>
  <si>
    <t>Diseño e Imagen de la Carrocería</t>
  </si>
  <si>
    <t>Preparación y Conservación de Alimentos de Origen Animal</t>
  </si>
  <si>
    <t xml:space="preserve">Son aquellos cursos establecidos y normados por la Oferta Educativa de la DGCFT, incluidos en el Catalogo de Carreras/Especialidad </t>
  </si>
  <si>
    <t>Cursos no Regulares</t>
  </si>
  <si>
    <t>Son aquellos cursos que atienden la demanda de capacitación por el sector privado, público y social, y que no aparecen en la Oferta Educativa de la DGCFT</t>
  </si>
  <si>
    <t>Capacitación Acelerada Específica (Sector privado)</t>
  </si>
  <si>
    <t>Curso de Extención (Sector público y social)</t>
  </si>
  <si>
    <t>Tenabo</t>
  </si>
  <si>
    <t>ESPECIALIDAD</t>
  </si>
  <si>
    <t>ACCIÓN MÓVIL TENABO</t>
  </si>
  <si>
    <t>MATRÍCULA TOTAL</t>
  </si>
  <si>
    <t xml:space="preserve">Hombres </t>
  </si>
  <si>
    <t>Artesanías con Fibras Textiles</t>
  </si>
  <si>
    <t>Artesanías con Pastas, Pinturas y Acabados</t>
  </si>
  <si>
    <t>Asistencia Ejecutiva</t>
  </si>
  <si>
    <t>Diseño y Fabricación de Muebles de Madera</t>
  </si>
  <si>
    <t>Soldadura y Pailería</t>
  </si>
  <si>
    <t>Hopelchén</t>
  </si>
  <si>
    <t>Palizada</t>
  </si>
  <si>
    <t>ACCIÓN MÓVIL HOPELCHÉN</t>
  </si>
  <si>
    <t>ACCIÓN MÓVIL PALIZADA</t>
  </si>
  <si>
    <t>Total de Instructores Capacitados</t>
  </si>
  <si>
    <t>Tipo de Capacitación a Instructores</t>
  </si>
  <si>
    <t>Certificaciones a Instructores</t>
  </si>
  <si>
    <t>Adolescentes en Condición de Calle</t>
  </si>
  <si>
    <t>Personas con Discapacidad</t>
  </si>
  <si>
    <t>Instructores</t>
  </si>
  <si>
    <t>Atención a Grupos Vulnerables</t>
  </si>
  <si>
    <t>Impartición de Cursos en Línea</t>
  </si>
  <si>
    <t>Acreditaciones y/o Certificaciones</t>
  </si>
  <si>
    <t>Transporte</t>
  </si>
  <si>
    <t>No. de Cursos</t>
  </si>
  <si>
    <t>Nombre del Curso</t>
  </si>
  <si>
    <t>Elaboración de Mezclas para Conservas Alimenticias de Origen Vegetal</t>
  </si>
  <si>
    <t>Hecelchakán</t>
  </si>
  <si>
    <t>ACCIÓN MÓVIL HECELCHAKÁN</t>
  </si>
  <si>
    <t>ACCIÓN MÓVIL SEYBAPLAYA</t>
  </si>
  <si>
    <t>Convenios Firmados</t>
  </si>
  <si>
    <t>RANGO DE EDADES</t>
  </si>
  <si>
    <t>Total Matricula</t>
  </si>
  <si>
    <t>CAMPECHE</t>
  </si>
  <si>
    <t>15 - 18</t>
  </si>
  <si>
    <t>19 - 24</t>
  </si>
  <si>
    <t>25 - 34</t>
  </si>
  <si>
    <t>35 - 44</t>
  </si>
  <si>
    <t>45 - 54</t>
  </si>
  <si>
    <t>55 - 64</t>
  </si>
  <si>
    <t>65 - más</t>
  </si>
  <si>
    <t>CLAVE DE LA ESPECIALIDAD</t>
  </si>
  <si>
    <t>Instituciones Gubernamentales</t>
  </si>
  <si>
    <t>Instituciones Privadas</t>
  </si>
  <si>
    <t>Nombre de la Institución</t>
  </si>
  <si>
    <t>Numeros de Convenios</t>
  </si>
  <si>
    <t>Fecha de Convenio</t>
  </si>
  <si>
    <t>Matrícula Generada</t>
  </si>
  <si>
    <t>Matricula de Sector Público y Privado</t>
  </si>
  <si>
    <t>No acreditados</t>
  </si>
  <si>
    <t>Total Matrícula</t>
  </si>
  <si>
    <t>Convenios</t>
  </si>
  <si>
    <t>No. de Convenios</t>
  </si>
  <si>
    <t>Matricula Generada</t>
  </si>
  <si>
    <t>TOTAL GENERO</t>
  </si>
  <si>
    <t>TOTAL RANGOS DE EDAD</t>
  </si>
  <si>
    <t>Administración</t>
  </si>
  <si>
    <t>Uso de la Lengua Inglesa en Diversos Contextos</t>
  </si>
  <si>
    <t>Amateur 3</t>
  </si>
  <si>
    <t>23. Tecnologías de la Información</t>
  </si>
  <si>
    <t>Mantenimiento a Equipos y Sistemas Electrónicos</t>
  </si>
  <si>
    <t>Mantenimiento y Reparación de Tarjetas Electrónicas de Lavadoras</t>
  </si>
  <si>
    <t>Instalación, Reparación y Mantenimiento de Sistemas Electrónicos de Control</t>
  </si>
  <si>
    <t>Ensamble, Mantenimiento y Reparación de Robótica del Hogar y Entretenimiento</t>
  </si>
  <si>
    <t>13. Vestido y Textil</t>
  </si>
  <si>
    <t>Aplicación de Normas y Procedimientos Contables y Fiscales</t>
  </si>
  <si>
    <t>29. Imagen y Bienestar Personal</t>
  </si>
  <si>
    <t>Cuidados Cosmetológicos Faciales y Corporales</t>
  </si>
  <si>
    <t>Cuidados Faciales Básicos</t>
  </si>
  <si>
    <t>Estilismo y Diseño de Imagen</t>
  </si>
  <si>
    <t>Micropigmentación Facial</t>
  </si>
  <si>
    <t>Aplicación del Sistema de Reservaciones Automatizado SABRE</t>
  </si>
  <si>
    <t>Organización de Visitas a Museos de la Entidad</t>
  </si>
  <si>
    <t>Organización de Recorridos por los Pueblos Mágicos</t>
  </si>
  <si>
    <t>Soporte a Instalaciones Eléctricas y Motores Eléctricos</t>
  </si>
  <si>
    <t>Instala Sensores de Presencia Domésticos</t>
  </si>
  <si>
    <t>16. Procesos de Producción Industrial</t>
  </si>
  <si>
    <t>Gestión y Venta de Servicios Turísticos</t>
  </si>
  <si>
    <t>22-ULIDC-2022A</t>
  </si>
  <si>
    <t>23-I-2022A</t>
  </si>
  <si>
    <t>25-A-2022A</t>
  </si>
  <si>
    <t>01-PAA-2022A</t>
  </si>
  <si>
    <t>05-MESE-2022A</t>
  </si>
  <si>
    <t>Mantenimiento Preventivo y Verificación de Tarjetas Electrónicas Analógicas y Digitales</t>
  </si>
  <si>
    <t>07-RAA-2022A</t>
  </si>
  <si>
    <t>30-H-2022A</t>
  </si>
  <si>
    <t>Organización de Recorridos por los Atractivos Turísticos en la Entidad</t>
  </si>
  <si>
    <t>30-GVST-2022A</t>
  </si>
  <si>
    <t>25-ANPCF-2022A</t>
  </si>
  <si>
    <t>29-EDI-2022A</t>
  </si>
  <si>
    <t>29-CCFC-2022A</t>
  </si>
  <si>
    <t>30-AB-2022A</t>
  </si>
  <si>
    <t>13-S-2022A</t>
  </si>
  <si>
    <t>04-SIEME-2022A</t>
  </si>
  <si>
    <t>Instala el Control de Bombas de Agua de Uso Doméstico</t>
  </si>
  <si>
    <t>19-SP-2022A</t>
  </si>
  <si>
    <t>08-MD-2022A</t>
  </si>
  <si>
    <t>16-DFMM-2022A</t>
  </si>
  <si>
    <t>Sujeta a demanda</t>
  </si>
  <si>
    <t>C.C.T.</t>
  </si>
  <si>
    <t>04EIC0002E</t>
  </si>
  <si>
    <t>04EIC0007Z</t>
  </si>
  <si>
    <t>04EIC0006A</t>
  </si>
  <si>
    <t>04EIC0001F</t>
  </si>
  <si>
    <t>04EIC0009Y</t>
  </si>
  <si>
    <t>04EIC0003D</t>
  </si>
  <si>
    <t>04EIC0013K</t>
  </si>
  <si>
    <t>04EIC0010N</t>
  </si>
  <si>
    <t>04EIC0011M</t>
  </si>
  <si>
    <t>04EIC0012L</t>
  </si>
  <si>
    <t>04EIC0008Z</t>
  </si>
  <si>
    <t>04AIC0001J</t>
  </si>
  <si>
    <t>Celda</t>
  </si>
  <si>
    <t>Abreviatura</t>
  </si>
  <si>
    <t>Descripción</t>
  </si>
  <si>
    <t>D10</t>
  </si>
  <si>
    <t>Unidad de Capacitación.</t>
  </si>
  <si>
    <t>E10</t>
  </si>
  <si>
    <t>Acción Móvil.</t>
  </si>
  <si>
    <t>Cantidad de alumnos atendidos por acción móvil a través del desplazamiento del docente.</t>
  </si>
  <si>
    <t>Cantidad de alumnos atendidos por acción móvil a través del desplazamiento del docente, equipo y herramienta.</t>
  </si>
  <si>
    <t>Cantidad de alumnos atendidos por acción móvil a través del desplazamiento del docente, equipo, herramienta y unidad móvil.</t>
  </si>
  <si>
    <t>Consejo de Normalización y Certificación de Competencia Laboral.</t>
  </si>
  <si>
    <t>Dirección General de Centros de Formación para el Trabajo</t>
  </si>
  <si>
    <t>Coordinación de Organismos Descentralizados Estatales del Instituto de Capacitación para el Trabajo</t>
  </si>
  <si>
    <t>Especialidades Ofertadas por los Institutos de Capacitación para el Trabajo</t>
  </si>
  <si>
    <t>NIVEL</t>
  </si>
  <si>
    <t>CLAVE</t>
  </si>
  <si>
    <t>TRAYECTO</t>
  </si>
  <si>
    <t>Agropecuario</t>
  </si>
  <si>
    <t>MERCADO LABORAL</t>
  </si>
  <si>
    <t>Producción Artesanal de Alimentos (Producción Industrial de Alimentos)</t>
  </si>
  <si>
    <t>BASICO</t>
  </si>
  <si>
    <t>EMPRENDURISMO</t>
  </si>
  <si>
    <t>Desarrollo de Habilidades Básicas para el Emprendimiento</t>
  </si>
  <si>
    <t>PARA LA VIDA, LA CIUDADANIA Y LA COMUNIDAD</t>
  </si>
  <si>
    <t>Consciencia Social</t>
  </si>
  <si>
    <t>INICIAR, CONTINUAR O CONCLUIR ESTUDIOS</t>
  </si>
  <si>
    <t>Manejo de Windows e Internet</t>
  </si>
  <si>
    <t>MEDIO</t>
  </si>
  <si>
    <t>Estrategías para Emprender un Negocio con Éxito</t>
  </si>
  <si>
    <t>Dinámica de la Comunidad</t>
  </si>
  <si>
    <t>Elaboración de Documentos mediante un Procesador de Textos</t>
  </si>
  <si>
    <t>Elaboración de Presentaciones mediante un Procesador de Gráfico</t>
  </si>
  <si>
    <t>Elaboración de Libros mediante un Procesador de Cálculo</t>
  </si>
  <si>
    <t>AVANZADO</t>
  </si>
  <si>
    <t>Gestión de Bases de Datos Relacionales</t>
  </si>
  <si>
    <t>Electricidad</t>
  </si>
  <si>
    <t>Aplicación de Funciones Básicas en Inglés para Soporte a Instalaciones Eléctricas y Motores Eléctricos</t>
  </si>
  <si>
    <t>Electrónica</t>
  </si>
  <si>
    <t>Aplicación de Funciones Básicas en Inglés para Mantenimiento a Equipos y Sistemas Electrónicos</t>
  </si>
  <si>
    <t>Mecatrónica</t>
  </si>
  <si>
    <t>06-IPSM-2022A</t>
  </si>
  <si>
    <t>Instalación y Programación de Sistemas Mecatrónicos</t>
  </si>
  <si>
    <t>Aplicación de Funciones Básicas en Inglés para Instalación y Programación de Sistemas Mecatrónicas</t>
  </si>
  <si>
    <t>Industrial</t>
  </si>
  <si>
    <t>M</t>
  </si>
  <si>
    <t>Mantenimiento de Máquinas de Costura</t>
  </si>
  <si>
    <t>07-MMSI-2022A</t>
  </si>
  <si>
    <t xml:space="preserve">Mantenimiento a Maquinaria y Sistemas Industriales </t>
  </si>
  <si>
    <t xml:space="preserve">Refrigeración y Aire Acondicionado </t>
  </si>
  <si>
    <t>Aplicación de Funciones Básicas en Inglés para Refrigueración y Aire Acondicionado</t>
  </si>
  <si>
    <t>Automotor</t>
  </si>
  <si>
    <t>08-MEA-2022A</t>
  </si>
  <si>
    <t>Mantenimiento Electromecánico del Automóvil (Mecánica Automotriz)</t>
  </si>
  <si>
    <t>Aplicación de Funciones Básicas en Inglés para Mantenimiento Electromecánico del Automóvil</t>
  </si>
  <si>
    <t>08-MSEA-2023A</t>
  </si>
  <si>
    <t>Mantenimiento al Sistema Electrónico Automotriz (Electrónica Automotriz)</t>
  </si>
  <si>
    <t>Aplicación de Funciones Básicas en Inglés para Mantenimiento al Sistema Electrónico del Automovil</t>
  </si>
  <si>
    <t xml:space="preserve">Mantenimiento al Sistema Eléctrico Automotriz </t>
  </si>
  <si>
    <t>08-DIC-2023A</t>
  </si>
  <si>
    <t>Mecánica Diésel</t>
  </si>
  <si>
    <t>08-OA-2022A</t>
  </si>
  <si>
    <t>Operación de Autotransporte</t>
  </si>
  <si>
    <t>Equipos y Sistemas</t>
  </si>
  <si>
    <t>11-STESC-2022A</t>
  </si>
  <si>
    <t>Soporte Técnico a Equipos y Sistemas Computacionales</t>
  </si>
  <si>
    <t>Aplicación de Funciones Básicas en Inglés para Soporte Técnico a Equipos y Sistemas Computacionales</t>
  </si>
  <si>
    <t>Construcción</t>
  </si>
  <si>
    <t>12-DDI-2022A</t>
  </si>
  <si>
    <t>Diseño y Decoración de Interiores</t>
  </si>
  <si>
    <t>Instalación de Recubrimientos Cerámicos</t>
  </si>
  <si>
    <t>Aplicación de Funciones Básicas en Inglés para Instalación de Recubrimientos Cerámicos</t>
  </si>
  <si>
    <t>12-EDAI-2022A</t>
  </si>
  <si>
    <t>Elaboración de Dibujos Arquitectónicos e Industrial</t>
  </si>
  <si>
    <t>Aplicación de Funciones Básicas en Inglés para Elaboración de Dibujo Arquitéctonico e Industrial</t>
  </si>
  <si>
    <t>12-IMSHG-2022A</t>
  </si>
  <si>
    <t>Instalaciones y Mantenimiento de Sistemas Hidrosanitarios y de Gas (Instalaciones Hidráulicas y de Gas)</t>
  </si>
  <si>
    <t>Aplicación de Funciones Básicas en Inglés para Instalación y Mantenimiento de Sistemas Hidrosanitarios y de Gas</t>
  </si>
  <si>
    <t>12-PPPC-2022A</t>
  </si>
  <si>
    <t>Planeación, Programación y Presupuestación de la Construcción</t>
  </si>
  <si>
    <t>Vestido y Textil</t>
  </si>
  <si>
    <t>13-DM-2022A</t>
  </si>
  <si>
    <t>Diseño de Moda</t>
  </si>
  <si>
    <t>Aplicación de Funciones Básicas en Inglés para Diseño de Moda</t>
  </si>
  <si>
    <t>13-CPV-2023A</t>
  </si>
  <si>
    <t>Aplicación de Funciones Básicas en Inglés para Confección de Prendas de Vestir</t>
  </si>
  <si>
    <t>Artesanal</t>
  </si>
  <si>
    <t>Artesanías Metálicas</t>
  </si>
  <si>
    <t>Diseño y Elaboración de Cerámica</t>
  </si>
  <si>
    <t>B/M</t>
  </si>
  <si>
    <t>Floristería</t>
  </si>
  <si>
    <t>Tapicería</t>
  </si>
  <si>
    <t>14-ERAM-2022A</t>
  </si>
  <si>
    <t>Elaboración y Restauración de Artesanías de Madera</t>
  </si>
  <si>
    <t>Aplicación de Funciones Básicas en Inglés para Elaboración de Joyería y Orfebrería y Elaboración y Restauración de Artesanías de Madera</t>
  </si>
  <si>
    <t>14-EJO-2022A</t>
  </si>
  <si>
    <t>Elaboración de Joyería y Orfebrería</t>
  </si>
  <si>
    <t>14-PPAM-2023C</t>
  </si>
  <si>
    <t>Produccción Plástica en Arte Monumental</t>
  </si>
  <si>
    <t>Aplicación de Funciones Básicas en Inglés para Producción Plástica en Arte Monumental</t>
  </si>
  <si>
    <t>Procesos de Producción Industrial</t>
  </si>
  <si>
    <t>Aplicación de Funciones Básicas en Inglés para Diseño y Fabricación de Muebles de Madera</t>
  </si>
  <si>
    <t>16-DECM-2022A</t>
  </si>
  <si>
    <t>Diseño y Elaboración de Calzado y Marroquinería (Elaboración de Calzado y Artículos de Piel y Cuero)</t>
  </si>
  <si>
    <t>Aplicación de Funciones Básicas en Inglés para Diseño y Elaboración de Calzado y Marroquería</t>
  </si>
  <si>
    <t>Plásticos</t>
  </si>
  <si>
    <t>Moldeado de Plásticos</t>
  </si>
  <si>
    <t>Producción de Prótesis y Órtesis</t>
  </si>
  <si>
    <t>18-EPAD-2022A</t>
  </si>
  <si>
    <t>18-AO-2022A</t>
  </si>
  <si>
    <t>Auxiliar en Optometría (Salud Visual)</t>
  </si>
  <si>
    <t>Metalmecánica</t>
  </si>
  <si>
    <t>Metrología Dimensional</t>
  </si>
  <si>
    <t>19-MH-2022A</t>
  </si>
  <si>
    <t xml:space="preserve">Máquinas-Herramienta </t>
  </si>
  <si>
    <t>Aplicación de Funciones Básicas en Inglés para Máquinas - Herramienta</t>
  </si>
  <si>
    <t>Aplicación de Funciones Básicas en Inglés para Soldadura y Pailería</t>
  </si>
  <si>
    <t>19-BCI-2022C</t>
  </si>
  <si>
    <t>Buceo Comercial e Industrial</t>
  </si>
  <si>
    <t>Telecomunicaciones</t>
  </si>
  <si>
    <t>21-IMRT-2022A</t>
  </si>
  <si>
    <t>Instalación y Mantenimiento de Redes de Telecomunicaciones</t>
  </si>
  <si>
    <t>Aplicación de Funciones Básicas en Inglés para Instalación y Mantenimiento de Redes de Telecomunicaciones y Mantenimiento Preventivo y Correctivo de Equipo de Telecomunicaciones</t>
  </si>
  <si>
    <t>21-OSRT-2022A</t>
  </si>
  <si>
    <t>Operación de Sistemas de Redes de Telecomunicaciones</t>
  </si>
  <si>
    <t>Aplicación de Funciones Básicas en Inglés para Operación de Sistema de Redes de Telecomunicaciones</t>
  </si>
  <si>
    <t>21-MPCET-2022A</t>
  </si>
  <si>
    <t>Mantenimiento Preventivo y Correctivo de Equipo de Telecomunicaciones</t>
  </si>
  <si>
    <t>Aplicación de Funciones Básicas en Inglés para Instalaciones y Mantenimiento de Redes de Telecomunicaciones y Mantenimiento Preventivo y Correctivo de Equipo de Telecomunicaciones</t>
  </si>
  <si>
    <t>Comunicación</t>
  </si>
  <si>
    <t>Francés</t>
  </si>
  <si>
    <t>Italiano</t>
  </si>
  <si>
    <t>Japonés</t>
  </si>
  <si>
    <t>Fotografía</t>
  </si>
  <si>
    <t>Expresión Gráfica Digital</t>
  </si>
  <si>
    <t>22-PRT-2022A</t>
  </si>
  <si>
    <t>Producción de Radio y Televisión</t>
  </si>
  <si>
    <t>Aplicación de Funciones Básicas en Inglés para Producción de Radio y Televisión</t>
  </si>
  <si>
    <t>22-DLCRCT-2022A</t>
  </si>
  <si>
    <t>Doblaje, Locución y Conducción en Radio, Cine y Televisión</t>
  </si>
  <si>
    <t>22-CPA-2023C</t>
  </si>
  <si>
    <t>Cine y Producción Audiovisual</t>
  </si>
  <si>
    <t>Aplicación de Funciones Básicas en Inglés para Cine y Producción Audiovisual</t>
  </si>
  <si>
    <t>22-APE-2023C</t>
  </si>
  <si>
    <t>Actuación y Producción Escénica</t>
  </si>
  <si>
    <t>Aplicación de Funciones Básicas en Inglés para Actuación y Producción Escénica</t>
  </si>
  <si>
    <t>Tecnologías de la Información</t>
  </si>
  <si>
    <t>Informática (Ofimática)</t>
  </si>
  <si>
    <t>Sistemas de Impresión</t>
  </si>
  <si>
    <t>24-AG-2022A</t>
  </si>
  <si>
    <t>Artes Gráficas</t>
  </si>
  <si>
    <t>25-AR-2022A</t>
  </si>
  <si>
    <t>Archivística</t>
  </si>
  <si>
    <t>Educación</t>
  </si>
  <si>
    <t>26-AEIP-2022A</t>
  </si>
  <si>
    <t>Asistencia Educativa Inicial y Preescolar</t>
  </si>
  <si>
    <t>Aplicación de Funciones Básicas en Inglés para Asistencia Educativa Inicial y Preescolar</t>
  </si>
  <si>
    <t>Salud</t>
  </si>
  <si>
    <t>27-AE-2022A</t>
  </si>
  <si>
    <t>Auxiliar de Enfermería</t>
  </si>
  <si>
    <t>Aplicación de Funciones Básicas en Inglés para Auxiliar de Enfermería</t>
  </si>
  <si>
    <t>27-CCBP-2022A</t>
  </si>
  <si>
    <t>Cuidados Complementarios para el Bienestar Personal</t>
  </si>
  <si>
    <t>27-SPUM-2022A</t>
  </si>
  <si>
    <t>Servicios Prehospitalarios de Urgencias Médicas</t>
  </si>
  <si>
    <t xml:space="preserve">Asistencia Social </t>
  </si>
  <si>
    <t>28-AIPD-2022A</t>
  </si>
  <si>
    <t>Atención Integral a Personas con Discapacidad</t>
  </si>
  <si>
    <t>Atención Integral a Personas Adultas Mayores</t>
  </si>
  <si>
    <t>Aplicación de Funciones Básicas en Inglés para Atención Integral a Personas Adultas Mayores</t>
  </si>
  <si>
    <t>28-SH-2022A</t>
  </si>
  <si>
    <t>Seguridad e Higiene</t>
  </si>
  <si>
    <t>28-SP-2022A</t>
  </si>
  <si>
    <t>Seguridad Pública</t>
  </si>
  <si>
    <t>Imagen y Bienestar Personal</t>
  </si>
  <si>
    <t>Aplicación de Funciones Básicas en Inglés para Estilismo y Diseño de Imagen y Cuidados Cosmetológicos Faciales y Corporales</t>
  </si>
  <si>
    <t>29-AMS-2022A</t>
  </si>
  <si>
    <t>Aplicación de Masajes en SPA</t>
  </si>
  <si>
    <t>Aplicación de Funciones Básicas en Inglés para Aplicación de Masajes en SPA</t>
  </si>
  <si>
    <t>Turismo</t>
  </si>
  <si>
    <t>Aplicación de Funciones Básicas en Inglés para Alimentos y Bebidas</t>
  </si>
  <si>
    <t>Aplicación de Funciones Básicas en Inglés para Hotelería y Gestión de Venta de Servicios Turísticos</t>
  </si>
  <si>
    <t>Medio Ambiente</t>
  </si>
  <si>
    <t>31-TA-2022A</t>
  </si>
  <si>
    <t>Tratamiento de Aguas</t>
  </si>
  <si>
    <t>31-AES-2022A</t>
  </si>
  <si>
    <t>Aprovechamiento de Energía Solar</t>
  </si>
  <si>
    <t>31-PAC-2023C</t>
  </si>
  <si>
    <t>Promoción Ambiental Comunitaria</t>
  </si>
  <si>
    <t>20. Confección de Prendas de Vestir</t>
  </si>
  <si>
    <t>Exención de Pago del ICAT</t>
  </si>
  <si>
    <t>SITUACIÓN ESCOLAR DE LA MATRÍCULA (CURSOS REGULARES)</t>
  </si>
  <si>
    <t>SITUACIÓN ESCOLAR DE LA MATRÍCULA (CURSO NO REGULARES)</t>
  </si>
  <si>
    <t>SITUACIÓN ESCOLAR DE LA MATRÍCULA  (ESPECIALIDAD)</t>
  </si>
  <si>
    <t>EBC, CCO, ECI, SCP y PPF.</t>
  </si>
  <si>
    <t>ROCO (EBC, CCO, ECI, SCP y PPF.)</t>
  </si>
  <si>
    <t>Servicios de capacitación (Actualizada al 2024-2025)</t>
  </si>
  <si>
    <t>Contra Oferta Educativa  2024 - 2025</t>
  </si>
  <si>
    <t># ESPECIALIDADES</t>
  </si>
  <si>
    <t>#</t>
  </si>
  <si>
    <t># CAMPO</t>
  </si>
  <si>
    <t>CREDITOS</t>
  </si>
  <si>
    <t>Nombre del curso</t>
  </si>
  <si>
    <t>TotalHoras</t>
  </si>
  <si>
    <t>00-DHBE-2022C-CTB-01</t>
  </si>
  <si>
    <t>00-CS-2022C-CTB-01</t>
  </si>
  <si>
    <t>00-MWI-2014C-CTB-07</t>
  </si>
  <si>
    <t>00-EENE-2022C-CTM-01</t>
  </si>
  <si>
    <t>00-DC-2022C-CTM-01</t>
  </si>
  <si>
    <t>00-EDPT-2014C-CTM-12</t>
  </si>
  <si>
    <t>00-EPPG-2014C-CTM-13</t>
  </si>
  <si>
    <t>00-ELPC-2014C-CTM-14</t>
  </si>
  <si>
    <t>01-PAA-2000A-CCO-01</t>
  </si>
  <si>
    <t>01-PAA-2013A-EBC-02</t>
  </si>
  <si>
    <t xml:space="preserve">Técnicas Especializadas de Carnicería </t>
  </si>
  <si>
    <t>01-PAA-2009C-EBC-03</t>
  </si>
  <si>
    <t>00-GBDR-2014C-CTA-03</t>
  </si>
  <si>
    <t xml:space="preserve">Instala Acometidas Residenciales </t>
  </si>
  <si>
    <t>04-SIEME-2019C-ECI-01</t>
  </si>
  <si>
    <t>4.8*</t>
  </si>
  <si>
    <t>04-SIEME-2019C-ECI-02</t>
  </si>
  <si>
    <t>04-SIEME-2019C-ECI-03</t>
  </si>
  <si>
    <t>4.4*</t>
  </si>
  <si>
    <t>04-SIEME-2018A-ECI-10</t>
  </si>
  <si>
    <t xml:space="preserve">Instala y Repara el Sistema Eléctrico Doméstico </t>
  </si>
  <si>
    <t>04-SIEME-2019C-ECI-04</t>
  </si>
  <si>
    <t xml:space="preserve">Instala y Repara el Sistema Eléctrico de Comunicaciones y Seguridad </t>
  </si>
  <si>
    <t>04-SIEME-2019C-ECI-05</t>
  </si>
  <si>
    <t xml:space="preserve">Instala y Repara el Sistema Eléctrico Industrial </t>
  </si>
  <si>
    <t>04-SIEME-2019C-ECI-06</t>
  </si>
  <si>
    <t xml:space="preserve">Realiza Mantenimiento a Motores Eléctricos Monofásicos </t>
  </si>
  <si>
    <t>04-SIEME-2019C-ECI-07</t>
  </si>
  <si>
    <t xml:space="preserve">Realiza Mantenimiento a Motores Eléctricos Trifásicos </t>
  </si>
  <si>
    <t>04-SIEME-2019C-ECI-08</t>
  </si>
  <si>
    <t xml:space="preserve">Instala y Repara el Sistema Eléctrico Inteligente Doméstico </t>
  </si>
  <si>
    <t>04-SIEME-2019C-ECI-09</t>
  </si>
  <si>
    <t>05-MESE-2019C-ECI-01</t>
  </si>
  <si>
    <t>05-MESE-2018A-ECI-10</t>
  </si>
  <si>
    <t>05-MESE-2019C-ECI-02</t>
  </si>
  <si>
    <t xml:space="preserve">Mantenimiento y Reparación de Tarjetas Electrónicas de Refrigeradores y Climatización </t>
  </si>
  <si>
    <t>05-MESE-2019C-ECI-03</t>
  </si>
  <si>
    <t xml:space="preserve">Mantenimiento y Reparación de Hornos de Microondas </t>
  </si>
  <si>
    <t>05-MESE-2019C-ECI-04</t>
  </si>
  <si>
    <t xml:space="preserve">Mantenimiento y Reparación de Equipos de Audiofrecuencia </t>
  </si>
  <si>
    <t>05-MESE-2019C-ECI-05</t>
  </si>
  <si>
    <t xml:space="preserve">Mantenimiento y Reparación de Pantallas </t>
  </si>
  <si>
    <t>05-MESE-2019C-ECI-07</t>
  </si>
  <si>
    <t>05-MESE-2019C-ECI-08</t>
  </si>
  <si>
    <t>05-MESE-2019C-ECI-09</t>
  </si>
  <si>
    <t xml:space="preserve">Instalación de Sistemas Neumáticos </t>
  </si>
  <si>
    <t>06-IPSM-2019C-ECI-01</t>
  </si>
  <si>
    <t xml:space="preserve">Instalación de Sistemas Hidráulicos </t>
  </si>
  <si>
    <t>06-IPSM-2019C-ECI-02</t>
  </si>
  <si>
    <t xml:space="preserve">Instalación de Sistemas Eléctricos </t>
  </si>
  <si>
    <t>06-IPSM-2019C-ECI-03</t>
  </si>
  <si>
    <t>06-IPSM-2018A-ECI-13</t>
  </si>
  <si>
    <t xml:space="preserve">Instalación de Sistemas de Controles Electroneumáticos </t>
  </si>
  <si>
    <t>06-IPSM-2019C-ECI-04</t>
  </si>
  <si>
    <t xml:space="preserve">Instalación de Sistemas de Controles Electrohidráulicos </t>
  </si>
  <si>
    <t>06-IPSM-2019C-ECI-05</t>
  </si>
  <si>
    <t xml:space="preserve">Instalación de Sistemas de Control de Motores Eléctricos de Inducción </t>
  </si>
  <si>
    <t>06-IPSM-2019C-ECI-06</t>
  </si>
  <si>
    <t xml:space="preserve">Instalación de Sistemas de Controles Digitales </t>
  </si>
  <si>
    <t>06-IPSM-2019C-ECI-07</t>
  </si>
  <si>
    <t xml:space="preserve">Instalación y Programación de Sistemas Controlados por PLC </t>
  </si>
  <si>
    <t>06-IPSM-2019C-ECI-08</t>
  </si>
  <si>
    <t xml:space="preserve">Automatización con PLC </t>
  </si>
  <si>
    <t>06-IPSM-2019C-ECI-09</t>
  </si>
  <si>
    <t xml:space="preserve">Instalación y Programación de Variadores de Velocidad </t>
  </si>
  <si>
    <t>06-IPSM-2019C-ECI-10</t>
  </si>
  <si>
    <t xml:space="preserve">Programación de Servomotores a Pasos </t>
  </si>
  <si>
    <t>06-IPSM-2019C-ECI-11</t>
  </si>
  <si>
    <t xml:space="preserve">Programación de Robots Industriales </t>
  </si>
  <si>
    <t>06-IPSM-2019C-ECI-12</t>
  </si>
  <si>
    <t>07-MMC-2022A</t>
  </si>
  <si>
    <t xml:space="preserve">Mantenimiento de Máquinas de Costura Recta </t>
  </si>
  <si>
    <t>07-MMC-2000A-CCO-01</t>
  </si>
  <si>
    <t xml:space="preserve">Mantenimiento de Máquinas de Costura Zig Zag </t>
  </si>
  <si>
    <t>07-MMC-2000A-CCO-02</t>
  </si>
  <si>
    <t xml:space="preserve">Mantenimiento de Máquinas de Costura Especiales </t>
  </si>
  <si>
    <t>07-MMC-2000C-CCO-03</t>
  </si>
  <si>
    <t xml:space="preserve">Aplicación de Seguridad Industrial </t>
  </si>
  <si>
    <t>07-MMSI-2019C-ECI-01</t>
  </si>
  <si>
    <t xml:space="preserve">Electricidad Aplicada al Mantenimiento Industrial </t>
  </si>
  <si>
    <t>07-MMSI-2019C-ECI-02</t>
  </si>
  <si>
    <t xml:space="preserve">Mantenimiento Mecánico Industrial </t>
  </si>
  <si>
    <t>07-MMSI-2019C-ECI-03</t>
  </si>
  <si>
    <t xml:space="preserve">Mantenimiento a Sistemas de Transmisión de Potencia Mecánica </t>
  </si>
  <si>
    <t>07-MMSI-2019C-ECI-04</t>
  </si>
  <si>
    <t xml:space="preserve">Mantenimiento a Bombas </t>
  </si>
  <si>
    <t>07-MMSI-2019C-ECI-05</t>
  </si>
  <si>
    <t xml:space="preserve">Conexión y Desconexión de Motores Eléctricos para el Mantenimiento de Maquinaria Industrial </t>
  </si>
  <si>
    <t>07-MMSI-2019C-ECI-06</t>
  </si>
  <si>
    <t>Mantenimiento a Sistemas Hidráulicos y Neumáticos</t>
  </si>
  <si>
    <t>07-MMSI-2019C-ECI-07</t>
  </si>
  <si>
    <t xml:space="preserve">Mantenimiento a Compresores de Aire Comprimido de Uso Comercial </t>
  </si>
  <si>
    <t>07-MMSI-2019C-ECI-08</t>
  </si>
  <si>
    <t xml:space="preserve">Gestión del Mantenimiento Industrial </t>
  </si>
  <si>
    <t>07-MMSI-2019C-ECI-09</t>
  </si>
  <si>
    <t xml:space="preserve">Detección de Fallas a Procesos Industriales en PLC </t>
  </si>
  <si>
    <t>07-MMSI-2019C-ECI-10</t>
  </si>
  <si>
    <t xml:space="preserve">Mantenimiento a Sistemas Electrohidráulicos y Electroneumáticos </t>
  </si>
  <si>
    <t>07-MMSI-2019C-ECI-11</t>
  </si>
  <si>
    <t xml:space="preserve">Mantenimiento Preventivo de Refrigeradores Domésticos </t>
  </si>
  <si>
    <t>07-RAA-2022C-ECI-01</t>
  </si>
  <si>
    <t xml:space="preserve">Mantenimiento Preventivo de Aire Acondicionado Minisplit </t>
  </si>
  <si>
    <t>07-RAA-2022C-ECI-02</t>
  </si>
  <si>
    <t>07-RAA-2019C-ECI-10</t>
  </si>
  <si>
    <t xml:space="preserve">Reparación de Equipos de Refrigeración Doméstica y Comercial </t>
  </si>
  <si>
    <t>07-RAA-2022C-ECI-03</t>
  </si>
  <si>
    <t xml:space="preserve">Instalación y Reparación de Aire Acondicionado y Calefacción de Ventana y Minisplit </t>
  </si>
  <si>
    <t>07-RAA-2022C-ECI-04</t>
  </si>
  <si>
    <t xml:space="preserve">Reparación de Aire Acondicionado Comercial e Industrial </t>
  </si>
  <si>
    <t>07-RAA-2022C-ECI-05</t>
  </si>
  <si>
    <t xml:space="preserve">Reparación de Equipos de Refrigeración Industrial </t>
  </si>
  <si>
    <t>07-RAA-2022C-ECI-06</t>
  </si>
  <si>
    <t xml:space="preserve">Reparación de Aire Acondicionado y Calefacción Automotriz </t>
  </si>
  <si>
    <t>07-RAA-2022C-ECI-07</t>
  </si>
  <si>
    <t xml:space="preserve">Reparación de Equipos de Refrigeración de Transporte </t>
  </si>
  <si>
    <t>07-RAA-2022C-ECI-08</t>
  </si>
  <si>
    <t xml:space="preserve">Reparación de Aire Acondicionado Mini Split Inverter </t>
  </si>
  <si>
    <t>07-RAA-2022C-ECI-09</t>
  </si>
  <si>
    <t xml:space="preserve">Mecánica de Emergencia </t>
  </si>
  <si>
    <t>08-MEA-2019C-ECI-01</t>
  </si>
  <si>
    <t xml:space="preserve">Diagnóstico del Motor </t>
  </si>
  <si>
    <t>08-MEA-2019C-ECI-02</t>
  </si>
  <si>
    <t>08-MEA-2018A-ECI-18</t>
  </si>
  <si>
    <t xml:space="preserve">Mantenimiento a Motores de Combustión Interna con Control Electrónico </t>
  </si>
  <si>
    <t>08-MEA-2019C-ECI-03</t>
  </si>
  <si>
    <t xml:space="preserve">Mantenimiento al Sistema de Transmisión Manual </t>
  </si>
  <si>
    <t>08-MEA-2019C-ECI-04</t>
  </si>
  <si>
    <t xml:space="preserve">Mantenimiento al Sistema de Transmisión Automática </t>
  </si>
  <si>
    <t>08-MEA-2019C-ECI-05</t>
  </si>
  <si>
    <t xml:space="preserve">Mantenimiento al Sistema de Suspensión </t>
  </si>
  <si>
    <t>08-MEA-2019C-ECI-06</t>
  </si>
  <si>
    <t xml:space="preserve">Mantenimiento al Sistema de Embrague Hidráulico </t>
  </si>
  <si>
    <t>08-MEA-2019C-ECI-07</t>
  </si>
  <si>
    <t xml:space="preserve">Mantenimiento al Sistema de Dirección </t>
  </si>
  <si>
    <t>08-MEA-2019C-ECI-08</t>
  </si>
  <si>
    <t xml:space="preserve">Mantenimiento al Sistema de Frenos </t>
  </si>
  <si>
    <t>08-MEA-2019C-ECI-09</t>
  </si>
  <si>
    <t xml:space="preserve">Afinación de Motores a Gasolina </t>
  </si>
  <si>
    <t>08-MEA-2019C-ECI-10</t>
  </si>
  <si>
    <t xml:space="preserve">Mantenimiento al Sistema de Transmisión Automática Electrónica </t>
  </si>
  <si>
    <t>08-MEA-2019C-ECI-11</t>
  </si>
  <si>
    <t xml:space="preserve">Mantenimiento a la Robótica de la Transmisión </t>
  </si>
  <si>
    <t>08-MEA-2019C-ECI-12</t>
  </si>
  <si>
    <t xml:space="preserve">Mantenimiento al Sistema de Frenos ABS </t>
  </si>
  <si>
    <t>08-MEA-2019C-ECI-13</t>
  </si>
  <si>
    <t xml:space="preserve">Mantenimiento al Sistema de Suspensión Electrónica </t>
  </si>
  <si>
    <t>08-MEA-2019C-ECI-14</t>
  </si>
  <si>
    <t xml:space="preserve">Mantenimiento al Sistema de Dirección Electrónica Asistida </t>
  </si>
  <si>
    <t>08-MEA-2019C-ECI-15</t>
  </si>
  <si>
    <t xml:space="preserve">Mantenimiento a la Caja de Transferencia y Diferencial </t>
  </si>
  <si>
    <t>08-MEA-2019C-ECI-16</t>
  </si>
  <si>
    <t xml:space="preserve">Mantenimiento al Motor de Combustión Interna del Auto Híbrido </t>
  </si>
  <si>
    <t>08-MEA-2019C-ECI-17</t>
  </si>
  <si>
    <t xml:space="preserve">Diagnóstico al Módulo IPDM </t>
  </si>
  <si>
    <t>08-MSEA-2020C-ECI-01</t>
  </si>
  <si>
    <t xml:space="preserve">Diagnóstico OBD I y OBD II </t>
  </si>
  <si>
    <t>08-MSEA-2020C-ECI-02</t>
  </si>
  <si>
    <t>08-MSEA-2023C-ECI-13</t>
  </si>
  <si>
    <t xml:space="preserve">Mantenimiento e Instalación de Audio y Video Automotriz </t>
  </si>
  <si>
    <t>08-MSEA-2020C-ECI-03</t>
  </si>
  <si>
    <t xml:space="preserve">Diagnóstico con Osciloscopio al Sistema Electromecánico </t>
  </si>
  <si>
    <t>08-MSEA-2020C-ECI-04</t>
  </si>
  <si>
    <t xml:space="preserve">Mantenimiento al Sistema de Inyección Electrónica </t>
  </si>
  <si>
    <t>08-MSEA-2020C-ECI-05</t>
  </si>
  <si>
    <t xml:space="preserve">Mantenimiento al Sistema Electrónico de Aire Acondicionado y Calefacción Automotriz </t>
  </si>
  <si>
    <t>08-MSEA-2020C-ECI-06</t>
  </si>
  <si>
    <t xml:space="preserve">Mantenimiento y Programación de la Red de Comunicación Automotriz </t>
  </si>
  <si>
    <t>08-MSEA-2020C-ECI-07</t>
  </si>
  <si>
    <t xml:space="preserve">Mantenimiento al Sistema de Arranque/Parada </t>
  </si>
  <si>
    <t>08-MSEA-2020C-ECI-08</t>
  </si>
  <si>
    <t xml:space="preserve">Programación del Módulo Electrónico Automotriz </t>
  </si>
  <si>
    <t>08-MSEA-2020C-ECI-09</t>
  </si>
  <si>
    <t xml:space="preserve">Mantenimiento al Sistema Electrónico de la Carrocería </t>
  </si>
  <si>
    <t>08-MSEA-2020C-ECI-10</t>
  </si>
  <si>
    <t xml:space="preserve">Mantenimiento a los Sistemas Avanzados de Asistencia al Conductor </t>
  </si>
  <si>
    <t>08-MSEA-2020C-ECI-11</t>
  </si>
  <si>
    <t xml:space="preserve">Mantenimiento a Equipos de Comunicación Telemática Automotriz </t>
  </si>
  <si>
    <t>08-MSEA-2020C-ECI-12</t>
  </si>
  <si>
    <t>08-MASEA-2023A</t>
  </si>
  <si>
    <t xml:space="preserve">Diagnóstico al Sistema Eléctrico Automotriz </t>
  </si>
  <si>
    <t>08-MASEA-2020C-ECI-01</t>
  </si>
  <si>
    <t xml:space="preserve">Mantenimiento al Sistema de Calefacción Automotriz </t>
  </si>
  <si>
    <t>08-MASEA-2020C-ECI-02</t>
  </si>
  <si>
    <t xml:space="preserve">Diagnóstico al Acumulador Automotriz </t>
  </si>
  <si>
    <t>08-MASEA-2020C-ECI-03</t>
  </si>
  <si>
    <t xml:space="preserve">Cambio de Batería del Vehículo Híbrido </t>
  </si>
  <si>
    <t>08-MASEA-2020C-ECI-04</t>
  </si>
  <si>
    <t xml:space="preserve">Mantenimiento a Redes de Alimentación Eléctrica Automotriz </t>
  </si>
  <si>
    <t>08-MASEA-2020C-ECI-05</t>
  </si>
  <si>
    <t xml:space="preserve">Mantenimiento al Sistema de Arranque </t>
  </si>
  <si>
    <t>08-MASEA-2020C-ECI-06</t>
  </si>
  <si>
    <t xml:space="preserve">Mantenimiento al Sistema de Carga </t>
  </si>
  <si>
    <t>08-MASEA-2020C-ECI-07</t>
  </si>
  <si>
    <t xml:space="preserve">Mantenimiento e Instalación de Iluminación Automotriz </t>
  </si>
  <si>
    <t>08-MASEA-2020C-ECI-08</t>
  </si>
  <si>
    <t xml:space="preserve">Mantenimiento al Tablero de Instrumentos Análogos </t>
  </si>
  <si>
    <t>08-MASEA-2020C-ECI-09</t>
  </si>
  <si>
    <t xml:space="preserve">Mantenimiento a los Accesorios Eléctricos Automotrices </t>
  </si>
  <si>
    <t>08-MASEA-2020C-ECI-10</t>
  </si>
  <si>
    <t xml:space="preserve">Mantenimiento a la Caja de Relevadores Automotrices </t>
  </si>
  <si>
    <t>08-MASEA-2020C-ECI-11</t>
  </si>
  <si>
    <t xml:space="preserve">Mantenimiento al Sistema de Carga Inteligente </t>
  </si>
  <si>
    <t>08-MASEA-2020C-ECI-12</t>
  </si>
  <si>
    <t xml:space="preserve">Mantenimiento e Instalación de Equipos de Comunicación Automotriz </t>
  </si>
  <si>
    <t>08-MASEA-2020C-ECI-13</t>
  </si>
  <si>
    <t xml:space="preserve">Mantenimiento e Instalación de Equipos de Remolque </t>
  </si>
  <si>
    <t>08-MASEA-2020C-ECI-14</t>
  </si>
  <si>
    <t xml:space="preserve">Detallado de la Pintura Automotriz </t>
  </si>
  <si>
    <t>08-DIC-2023C-ECI-01</t>
  </si>
  <si>
    <t xml:space="preserve">Personaliza Piezas con Vinil o Hidrografía </t>
  </si>
  <si>
    <t>08-DIC-2023C-ECI-02</t>
  </si>
  <si>
    <t xml:space="preserve">Reparación de Abolladuras con Técnicas de Varillaje </t>
  </si>
  <si>
    <t>08-DIC-2023C-ECI-03</t>
  </si>
  <si>
    <t>08-DIC-2023C-ECI-10</t>
  </si>
  <si>
    <t xml:space="preserve">Reparación de la Carrocería Automotriz con Soldadura MIG y Oxiacetileno </t>
  </si>
  <si>
    <t>08-DIC-2023C-ECI-04</t>
  </si>
  <si>
    <t xml:space="preserve">Enderezado Estructural de la Carrocería Automotriz </t>
  </si>
  <si>
    <t>08-DIC-2023C-ECI-05</t>
  </si>
  <si>
    <t xml:space="preserve">Laminado de la Carrocería Automotriz </t>
  </si>
  <si>
    <t>08-DIC-2023C-ECI-06</t>
  </si>
  <si>
    <t xml:space="preserve">Repintado de la Carrocería Automotriz </t>
  </si>
  <si>
    <t>08-DIC-2023C-ECI-07</t>
  </si>
  <si>
    <t xml:space="preserve">Reparación de Piezas Plásticas y Accesorios en la Carrocería </t>
  </si>
  <si>
    <t>08-DIC-2023C-ECI-08</t>
  </si>
  <si>
    <t xml:space="preserve">Tintas Candy y Efectos de Color </t>
  </si>
  <si>
    <t>08-DIC-2023C-ECI-091</t>
  </si>
  <si>
    <t xml:space="preserve">Reparación del Sistema de Inyección de los Vehículos de Rango Medio y Servicio Pesado </t>
  </si>
  <si>
    <t>08-MD-2003C-EBC-01</t>
  </si>
  <si>
    <t xml:space="preserve">Reparación del Motor a Diesel de los Vehículos de Rango Medio y Servicio Pesado </t>
  </si>
  <si>
    <t>08-MD-2008C-EBC-02</t>
  </si>
  <si>
    <t xml:space="preserve">Aspirantes sin Experiencia para la Obtención de la Licencia Federal Tipo B del Autotransporte Federal y Transporte Privado de Carga General en Tractocamión Quinta Rueda </t>
  </si>
  <si>
    <t>08-OA-2017A-SCP-01</t>
  </si>
  <si>
    <t xml:space="preserve">Operación de Transporte Público de Pasajeros </t>
  </si>
  <si>
    <t>08-OA-2008C-EBC-02</t>
  </si>
  <si>
    <t xml:space="preserve">Operación de Montacargas </t>
  </si>
  <si>
    <t>08-OA-2009C-EBC-03</t>
  </si>
  <si>
    <t xml:space="preserve">Programación y Control del Traslado de la Carga </t>
  </si>
  <si>
    <t>08-OA-2009C-EBC-04</t>
  </si>
  <si>
    <t xml:space="preserve">Aspirantes con Experiencia para la Obtención de la Licencia Federal Tipo B del Autotransporte Federal y Transporte Privado de Carga General en Tractocamión Quinta Rueda </t>
  </si>
  <si>
    <t>08-OA-2017C-SCP-05</t>
  </si>
  <si>
    <t xml:space="preserve">Aspirantes sin Experiencia para la Obtención de la Licencia Federal Tipo C de Autotransporte Federal y Transporte Privado de Carga General en Camión Unitario </t>
  </si>
  <si>
    <t>08-OA-2017C-SCP-06</t>
  </si>
  <si>
    <t xml:space="preserve">Aspirantes con Experiencia para la Obtención de la Licencia Federal Tipo C de Autotransporte Federal y Transporte Privado de Carga General en Camión Unitario </t>
  </si>
  <si>
    <t>08-OA-2017C-SCP-07</t>
  </si>
  <si>
    <t xml:space="preserve">Mantenimiento a Impresoras </t>
  </si>
  <si>
    <t>11-STESC-2019C-ECI-01</t>
  </si>
  <si>
    <t xml:space="preserve">Reparación de Tabletas </t>
  </si>
  <si>
    <t>11-STESC-2019C-ECI-02</t>
  </si>
  <si>
    <t xml:space="preserve">Reparación de Monitores LCD/LED </t>
  </si>
  <si>
    <t>11-STESC-2019C-ECI-03</t>
  </si>
  <si>
    <t>11-STESC-2018A-ECI-11</t>
  </si>
  <si>
    <t xml:space="preserve">Mantenimiento de PC </t>
  </si>
  <si>
    <t>11-STESC-2019C-ECI-04</t>
  </si>
  <si>
    <t xml:space="preserve">Mantenimiento de LapTop </t>
  </si>
  <si>
    <t>11-STESC-2019C-ECI-05</t>
  </si>
  <si>
    <t xml:space="preserve">Instalación de Redes LAN </t>
  </si>
  <si>
    <t>11-STESC-2019C-ECI-06</t>
  </si>
  <si>
    <t xml:space="preserve">Instalación y Configuración de Sistemas Operativos de Libre Distribución </t>
  </si>
  <si>
    <t>11-STESC-2019C-ECI-07</t>
  </si>
  <si>
    <t xml:space="preserve">Instalación y Configuración de Sistemas de Seguridad IP </t>
  </si>
  <si>
    <t>11-STESC-2019C-ECI-08</t>
  </si>
  <si>
    <t xml:space="preserve">Reparación de Tarjetas de Equipo de Cómputo </t>
  </si>
  <si>
    <t>11-STESC-2019C-ECI-09</t>
  </si>
  <si>
    <t xml:space="preserve">Servicio a Redes para Sistemas Computacionales </t>
  </si>
  <si>
    <t>11-STESC-2019C-ECI-10</t>
  </si>
  <si>
    <t xml:space="preserve">Detección de Necesidades Decorativas y Aplicación de Materiales </t>
  </si>
  <si>
    <t>12-DDI-2008C-EBC-01</t>
  </si>
  <si>
    <t xml:space="preserve">Diseño y Asesoría de Ambientes Decorativos </t>
  </si>
  <si>
    <t>12-DDI-2008C-EBC-02</t>
  </si>
  <si>
    <t xml:space="preserve">Dibujo y Supervisión Tecnológica </t>
  </si>
  <si>
    <t>12-DDI-2008C-EBC-03</t>
  </si>
  <si>
    <t xml:space="preserve">Diseño Computarizado de Interiores y Cálculo de Iluminación </t>
  </si>
  <si>
    <t>12-DDI-2008C-EBC-04</t>
  </si>
  <si>
    <t xml:space="preserve">Cálculo de Costos y Diseño del Proyecto </t>
  </si>
  <si>
    <t>12-DDI-2008C-EBC-05</t>
  </si>
  <si>
    <t xml:space="preserve">Diseño de Proyecto Integral </t>
  </si>
  <si>
    <t>12-DDI-2008C-EBC-06</t>
  </si>
  <si>
    <t>12-IRC-2023A</t>
  </si>
  <si>
    <t xml:space="preserve">Recubrimientos Cerámicos </t>
  </si>
  <si>
    <t>12-IRC-2022C-ECI-01</t>
  </si>
  <si>
    <t xml:space="preserve">Sistemas de Membranas para la Instalación de Recubrimientos Cerámicos </t>
  </si>
  <si>
    <t>12-IRC-2022C-ECI-02</t>
  </si>
  <si>
    <t xml:space="preserve">Métodos de Preparación de Adhesivo en la Instalación de Recubrimiento Cerámico </t>
  </si>
  <si>
    <t>12-IRC-2022C-ECI-03</t>
  </si>
  <si>
    <t xml:space="preserve">Costos y Presupuesto de Instalación de Recubrimientos Cerámicos </t>
  </si>
  <si>
    <t>12-IRC-2022C-ECI-04</t>
  </si>
  <si>
    <t>12-IRC-2023C-ECI-15</t>
  </si>
  <si>
    <t xml:space="preserve">Instalación de Boquillas y Morteros </t>
  </si>
  <si>
    <t>12-IRC-2022C-ECI-05</t>
  </si>
  <si>
    <t xml:space="preserve">Técnicas de Preparación en las Áreas, para la Instalación Recubrimiento Cerámico </t>
  </si>
  <si>
    <t>12-IRC-2022C-ECI-06</t>
  </si>
  <si>
    <t xml:space="preserve">Estrategias de Venta de Productos para Recubrimientos Cerámicos </t>
  </si>
  <si>
    <t>12-IRC-2022C-ECI-07</t>
  </si>
  <si>
    <t xml:space="preserve">Instalación de Recubrimientos Cerámicos en Muros, Techumbres y Plafón </t>
  </si>
  <si>
    <t>12-IRC-2022C-ECI-08</t>
  </si>
  <si>
    <t xml:space="preserve">Técnicas de Instalación de Recubrimientos Cerámicos en Piso y Sobre Piso </t>
  </si>
  <si>
    <t>12-IRC-2022C-ECI-09</t>
  </si>
  <si>
    <t xml:space="preserve">Instalación de Recubrimientos Cerámicos Diversos </t>
  </si>
  <si>
    <t>12-IRC-2022C-ECI-10</t>
  </si>
  <si>
    <t xml:space="preserve">Recubrimientos Cerámicos de Grandes Formatos y Ultradelgados </t>
  </si>
  <si>
    <t>12-IRC-2022C-ECI-11</t>
  </si>
  <si>
    <t xml:space="preserve">Especificadores para la Instalación de Recubrimientos Cerámicos </t>
  </si>
  <si>
    <t>12-IRC-2022C-ECI-12</t>
  </si>
  <si>
    <t xml:space="preserve">Estrategias para la Supervisión en la Instalación de Recubrimientos Cerámicos </t>
  </si>
  <si>
    <t>12-IRC-2022C-ECI-13</t>
  </si>
  <si>
    <t xml:space="preserve">Alineación para la Certificación en Instalación de Recubrimientos Cerámicos en México </t>
  </si>
  <si>
    <t>12-IRC-2022C-ECI-14</t>
  </si>
  <si>
    <t xml:space="preserve">Elaboración de Dibujo Técnico Aplicando Software 2D </t>
  </si>
  <si>
    <t>12-EDAI-2019C-ECI-01</t>
  </si>
  <si>
    <t xml:space="preserve">Elaboración de Dibujo Técnico Aplicando Software 3D </t>
  </si>
  <si>
    <t>12-EDAI-2019C-ECI-02</t>
  </si>
  <si>
    <t>12-EDAI-2019C-ECI-07</t>
  </si>
  <si>
    <t xml:space="preserve">Elaboración del Dibujo Industrial Aplicando Software 2D </t>
  </si>
  <si>
    <t>12-EDAI-2019C-ECI-03</t>
  </si>
  <si>
    <t xml:space="preserve">Elaboración de Planos Arquitectónicos Aplicando Software </t>
  </si>
  <si>
    <t>2D12-EDAI-2019C-ECI-04</t>
  </si>
  <si>
    <t xml:space="preserve">Elaboración de Dibujo de Pieza y/o Ensambles Industriales Aplicando Software </t>
  </si>
  <si>
    <t>3D12-EDAI-2019C-ECI-05</t>
  </si>
  <si>
    <t xml:space="preserve">Elaboración de Dibujo Arquitectónico Aplicando Software </t>
  </si>
  <si>
    <t>3D12-EDAI-2019C-ECI-06</t>
  </si>
  <si>
    <t xml:space="preserve">Instalación y Mantenimiento de Redes Hidráulica y Sanitaria Municipal </t>
  </si>
  <si>
    <t>12-IMSHG-2022C-ECI-01</t>
  </si>
  <si>
    <t xml:space="preserve">Instalación de Tanques Estacionarios de Gas LP </t>
  </si>
  <si>
    <t>12-IMSHG-2022C-ECI-02</t>
  </si>
  <si>
    <t>12-IMSHG-2018A-ECI-09</t>
  </si>
  <si>
    <t xml:space="preserve">Instalación y Mantenimiento del Sistema Hidrosanitario Residencial </t>
  </si>
  <si>
    <t>12-IMSHG-2022C-ECI-03</t>
  </si>
  <si>
    <t xml:space="preserve">Instalación y Mantenimiento del Sistema de Gas Residencial </t>
  </si>
  <si>
    <t>12-IMSHG-2022C-ECI-04</t>
  </si>
  <si>
    <t xml:space="preserve">Instalación y Mantenimiento de Calentadores Solares de Agua Residenciales </t>
  </si>
  <si>
    <t>12-IMSHG-2022C-ECI-05</t>
  </si>
  <si>
    <t xml:space="preserve">Instalación y Mantenimiento de Sistemas Hidráulicos Industriales </t>
  </si>
  <si>
    <t>12-IMSHG-2022C-ECI-06</t>
  </si>
  <si>
    <t xml:space="preserve">Instalación y Mantenimiento de Sistemas Sanitarios Industriales </t>
  </si>
  <si>
    <t>12-IMSHG-2022C-ECI-07</t>
  </si>
  <si>
    <t xml:space="preserve">Instalación y Mantenimiento de Sistemas de Gas Industriales </t>
  </si>
  <si>
    <t>12-IMSHG-2022C-ECI-08</t>
  </si>
  <si>
    <t xml:space="preserve">Elaboración de Presupuestos de Construcción </t>
  </si>
  <si>
    <t>12-PPPC-2011C-EPI-01</t>
  </si>
  <si>
    <t xml:space="preserve">Investigación de la Indumentaria y la Moda </t>
  </si>
  <si>
    <t>13-DM-2019C-ECI-01</t>
  </si>
  <si>
    <t xml:space="preserve">Integración de Elementos de un Book de Moda </t>
  </si>
  <si>
    <t>13-DM-2019C-ECI-02</t>
  </si>
  <si>
    <t>13-DM-2018A-ECI-11</t>
  </si>
  <si>
    <t xml:space="preserve">Ilustración de Moda </t>
  </si>
  <si>
    <t>13-DM-2019C-ECI-03</t>
  </si>
  <si>
    <t xml:space="preserve">Modelado en Maniquí </t>
  </si>
  <si>
    <t>13-DM-2019C-ECI-04</t>
  </si>
  <si>
    <t xml:space="preserve">Patronaje de Moda </t>
  </si>
  <si>
    <t>13-DM-2019C-ECI-05</t>
  </si>
  <si>
    <t xml:space="preserve">Graduación de Moldes </t>
  </si>
  <si>
    <t>13-DM-2019C-ECI-06</t>
  </si>
  <si>
    <t xml:space="preserve">Creación de Alta Moda </t>
  </si>
  <si>
    <t>13-DM-2019C-ECI-07</t>
  </si>
  <si>
    <t xml:space="preserve">Creación de Colección de Moda </t>
  </si>
  <si>
    <t>13-DM-2019C-ECI-08</t>
  </si>
  <si>
    <t xml:space="preserve">Diseño de Portafolio Digital de Moda </t>
  </si>
  <si>
    <t>13-DM-2019C-ECI-09</t>
  </si>
  <si>
    <t xml:space="preserve">Patronaje y Graduación en Computadora </t>
  </si>
  <si>
    <t>13-DM-2019C-ECI-10</t>
  </si>
  <si>
    <t>Confección de Prendas de Vestir (Confección Industrial de Ropa)</t>
  </si>
  <si>
    <t xml:space="preserve">Confección de Blancos </t>
  </si>
  <si>
    <t>13-CPV-2022C-ECI-01</t>
  </si>
  <si>
    <t xml:space="preserve">Confección de Toallas Sanitarias y Pañales en Telas Sustentables </t>
  </si>
  <si>
    <t>13-CPV-2022C-ECI-02</t>
  </si>
  <si>
    <t>13-CPV-2023C-ECI-14</t>
  </si>
  <si>
    <t xml:space="preserve">Confección de Ropa para Dama </t>
  </si>
  <si>
    <t>13-CPV-2022C-ECI-03</t>
  </si>
  <si>
    <t xml:space="preserve">Confección de Ropa para Niña </t>
  </si>
  <si>
    <t>13-CPV-2022C-ECI-04</t>
  </si>
  <si>
    <t xml:space="preserve">Confección de Ropa para Caballero y Niño </t>
  </si>
  <si>
    <t>13-CPV-2022C-ECI-05</t>
  </si>
  <si>
    <t xml:space="preserve">Confección de Ropa para Mascotas </t>
  </si>
  <si>
    <t>13-CPV-2022C-ECI-06</t>
  </si>
  <si>
    <t xml:space="preserve">Confección de Ropa Deportiva </t>
  </si>
  <si>
    <t>13-CPV-2022C-ECI-07</t>
  </si>
  <si>
    <t xml:space="preserve">Confección de Prendas en Telas Impermeables </t>
  </si>
  <si>
    <t>13-CPV-2022C-ECI-08</t>
  </si>
  <si>
    <t xml:space="preserve">Confección de Ropa para Bebé </t>
  </si>
  <si>
    <t>13-CPV-2022C-ECI-09</t>
  </si>
  <si>
    <t xml:space="preserve">Confección de Disfraces </t>
  </si>
  <si>
    <t>13-CPV-2022C-ECI-10</t>
  </si>
  <si>
    <t xml:space="preserve">Alta Costura </t>
  </si>
  <si>
    <t>13-CPV-2022C-ECI-11</t>
  </si>
  <si>
    <t xml:space="preserve">Lencería y Corsetería </t>
  </si>
  <si>
    <t>13-CPV-2022C-ECI-12</t>
  </si>
  <si>
    <t xml:space="preserve">Confección de Sacos y Abrigos </t>
  </si>
  <si>
    <t>13-CPV-2022C-ECI-13</t>
  </si>
  <si>
    <t xml:space="preserve">Confección de Saco Sastre </t>
  </si>
  <si>
    <t>13-S-2005T-EBC-01</t>
  </si>
  <si>
    <t xml:space="preserve">Confección de Chaleco y Falda Sastre </t>
  </si>
  <si>
    <t>13-S-2006T-EBC-02</t>
  </si>
  <si>
    <t xml:space="preserve">Confección de Pantalón Sastre </t>
  </si>
  <si>
    <t>13-S-2006T-EBC-03</t>
  </si>
  <si>
    <t>14-AM-2022A</t>
  </si>
  <si>
    <t xml:space="preserve">Repujado en Metal </t>
  </si>
  <si>
    <t>14-AM-2000A-CCO-01</t>
  </si>
  <si>
    <t xml:space="preserve">Vidrio Artístico </t>
  </si>
  <si>
    <t>14-AM-2001A-CCO-02</t>
  </si>
  <si>
    <t xml:space="preserve">Esmalte a Fuego </t>
  </si>
  <si>
    <t>14-AM-2003A-CCO-03</t>
  </si>
  <si>
    <t xml:space="preserve">Herrería Artística </t>
  </si>
  <si>
    <t>14-AM-2003A-CCO-04</t>
  </si>
  <si>
    <t>14-AFT-2022A</t>
  </si>
  <si>
    <t xml:space="preserve">Tejido a Mano </t>
  </si>
  <si>
    <t>14-AFT-2000A-CCO-01</t>
  </si>
  <si>
    <t xml:space="preserve">Bordado en Tela </t>
  </si>
  <si>
    <t>14-AFT-2002A-CCO-02</t>
  </si>
  <si>
    <t xml:space="preserve">Chaquira </t>
  </si>
  <si>
    <t>14-AFT-2001A-CCO-03</t>
  </si>
  <si>
    <t xml:space="preserve">Macramé </t>
  </si>
  <si>
    <t>14-AFT-2001A-CCO-05</t>
  </si>
  <si>
    <t>14-APPA-2022A</t>
  </si>
  <si>
    <t xml:space="preserve">Pintura Textil </t>
  </si>
  <si>
    <t>14-APPA-2002A-CCO-01</t>
  </si>
  <si>
    <t xml:space="preserve">Migajón </t>
  </si>
  <si>
    <t>14-APPA-2000A-CCO-02</t>
  </si>
  <si>
    <t xml:space="preserve">Pintura en Cerámica </t>
  </si>
  <si>
    <t>14-APPA-2002A-CCO-03</t>
  </si>
  <si>
    <t xml:space="preserve">Cerámica Artificial </t>
  </si>
  <si>
    <t>14-APPA-2000A-CCO-04</t>
  </si>
  <si>
    <t xml:space="preserve">Poliéster </t>
  </si>
  <si>
    <t>14-APPA-2003A-CCO-05</t>
  </si>
  <si>
    <t xml:space="preserve">Trabajos en Papel y Cartón </t>
  </si>
  <si>
    <t>14-APPA-2003A-CCO-06</t>
  </si>
  <si>
    <t>14-DEC-2022A</t>
  </si>
  <si>
    <t xml:space="preserve">Formado de Piezas por el Método de Torneado </t>
  </si>
  <si>
    <t>14-DEC-2000A-CCO-02</t>
  </si>
  <si>
    <t>Pintura en Cerámica Bajo Esmalte</t>
  </si>
  <si>
    <t>14-DEC-2000A-CCO-03</t>
  </si>
  <si>
    <t xml:space="preserve">Pintura en Cerámica Tipo Talavera </t>
  </si>
  <si>
    <t>14-DEC-2000A-CCO-04</t>
  </si>
  <si>
    <t xml:space="preserve">Producción de Piezas Cerámicas por el Proceso de Vaciado </t>
  </si>
  <si>
    <t>14-DEC-2002T-EBC-05</t>
  </si>
  <si>
    <t xml:space="preserve">Preparación de Pastas Cerámicas para Procesos de Formado </t>
  </si>
  <si>
    <t>14-DEC-2002T-EBC-06</t>
  </si>
  <si>
    <t>14-F-2022A</t>
  </si>
  <si>
    <t xml:space="preserve">Aplicación de Principios del Diseño Floral </t>
  </si>
  <si>
    <t>14-F-2018A-PPF-05</t>
  </si>
  <si>
    <t xml:space="preserve">Elaboración de Formas de Diseño Floral </t>
  </si>
  <si>
    <t>14-F-2018A-PPF-06</t>
  </si>
  <si>
    <t xml:space="preserve">Diseños Florales de Ocasión </t>
  </si>
  <si>
    <t>14-F-2013A-EBC-01</t>
  </si>
  <si>
    <t xml:space="preserve">Ornamento Floral </t>
  </si>
  <si>
    <t>14-F-2000A-CCO-02</t>
  </si>
  <si>
    <t xml:space="preserve">Aplicación de la Técnica Bajo Relieve en Madera </t>
  </si>
  <si>
    <t>14-ERAM-2019C-ECI-01</t>
  </si>
  <si>
    <t xml:space="preserve">Elaboración de Pinturas al Óleo con Técnicas de Fundido y Empaste </t>
  </si>
  <si>
    <t>14-ERAM-2019C-ECI-02</t>
  </si>
  <si>
    <t xml:space="preserve">Elaboración de Soportes para Pintura al Óleo </t>
  </si>
  <si>
    <t>14-ERAM-2019C-ECI-03</t>
  </si>
  <si>
    <t>14-EJO-ERAM-2018A-ECI-10</t>
  </si>
  <si>
    <t xml:space="preserve">Elaboración de Artesanías de Talla en Madera </t>
  </si>
  <si>
    <t>14-ERAM-2019C-ECI-04</t>
  </si>
  <si>
    <t xml:space="preserve">Pintura al Óleo Aplicada a la Madera </t>
  </si>
  <si>
    <t>14-ERAM-2019C-ECI-05</t>
  </si>
  <si>
    <t xml:space="preserve">Elaboración de Artesanías de Mimbre, Vara y Bejuco </t>
  </si>
  <si>
    <t>14-ERAM-2019C-ECI-06</t>
  </si>
  <si>
    <t xml:space="preserve">Elaboración de Pirograbado en Madera </t>
  </si>
  <si>
    <t>14-ERAM-2019C-ECI-07</t>
  </si>
  <si>
    <t xml:space="preserve">Acabados para las Artesanías de Madera </t>
  </si>
  <si>
    <t>14-ERAM-2019C-ECI-08</t>
  </si>
  <si>
    <t xml:space="preserve">Restauración Artística de Artesanías de Madera (Curso Especializado) </t>
  </si>
  <si>
    <t>14-ERAM-2019C-ECI-09</t>
  </si>
  <si>
    <t xml:space="preserve">Elaboración de Piezas de Orfebrería Grabadas en Ácido </t>
  </si>
  <si>
    <t>14-EJO-2019C-ECI-02</t>
  </si>
  <si>
    <t xml:space="preserve">Elaboración de Accesorios de Joyería en Oro </t>
  </si>
  <si>
    <t>14-EJO-2019C-ECI-03</t>
  </si>
  <si>
    <t xml:space="preserve">Fundición de Cera Perdida en Diversos Moldes </t>
  </si>
  <si>
    <t>14-EJO-2019C-ECI-04</t>
  </si>
  <si>
    <t xml:space="preserve">Reparación de Accesorios de Joyería </t>
  </si>
  <si>
    <t>14-EJO-2019C-ECI-05</t>
  </si>
  <si>
    <t xml:space="preserve">Elaboración de Piezas de Orfebrería con Relieve </t>
  </si>
  <si>
    <t>14-EJO-2019C-ECI-06</t>
  </si>
  <si>
    <t xml:space="preserve">Elaboración de Accesorios de Joyería con CAD CAM </t>
  </si>
  <si>
    <t>14-EJO-2019C-ECI-07</t>
  </si>
  <si>
    <t xml:space="preserve">Elaboración de Piezas de Orfebrería con CAD CAM </t>
  </si>
  <si>
    <t>14-EJO-2019C-ECI-08</t>
  </si>
  <si>
    <t xml:space="preserve">Diseño de Proyectos Bidimensionales </t>
  </si>
  <si>
    <t>14-PPAM-2023C-EPI-01</t>
  </si>
  <si>
    <t xml:space="preserve">Diseño de Proyectos Tridimensionales </t>
  </si>
  <si>
    <t>14-PPAM-2023C-EPI-02</t>
  </si>
  <si>
    <t>14-PPAM-2023C-EPI-07</t>
  </si>
  <si>
    <t xml:space="preserve">Elaboración de Soportes y Aplicación de Recubrimientos en la Producción de una Obra Bidimensional </t>
  </si>
  <si>
    <t>14-PPAM-2023C-EPI-03</t>
  </si>
  <si>
    <t xml:space="preserve">Elaboración de Estructuras Tridimensionales </t>
  </si>
  <si>
    <t>14-PPAM-2023C-EPI-04</t>
  </si>
  <si>
    <t xml:space="preserve">Aplicación de Recubrimientos a Obras Tridimensionales </t>
  </si>
  <si>
    <t>14-PPAM-2023C-EPI-05</t>
  </si>
  <si>
    <t xml:space="preserve">Montaje y Exhibición de Obras Plásticas Monumentales </t>
  </si>
  <si>
    <t>14-PPAM-2023C-EPI-06</t>
  </si>
  <si>
    <t xml:space="preserve">Elaboración de Centro de Entretenimiento </t>
  </si>
  <si>
    <t>16-DFMM-2018A-PPF-05</t>
  </si>
  <si>
    <t xml:space="preserve">Elaboración de Buró </t>
  </si>
  <si>
    <t>16-DFMM-2018A-PPF-06</t>
  </si>
  <si>
    <t>16-DFMM-2018A-PPF-02</t>
  </si>
  <si>
    <t xml:space="preserve">Preparación de Materia Prima en la Elaboración de Muebles de Madera </t>
  </si>
  <si>
    <t>16-DFMM-2013A-EBC-02</t>
  </si>
  <si>
    <t xml:space="preserve">Pintado de Piezas, Componentes y Muebles de Madera </t>
  </si>
  <si>
    <t>16-DFMM-2003C-EBC-03</t>
  </si>
  <si>
    <t xml:space="preserve">Elaboración de Piezas Torneadas </t>
  </si>
  <si>
    <t>16-DFMM-2003C-EBC-04</t>
  </si>
  <si>
    <t xml:space="preserve">Terminado de Muebles de Madera </t>
  </si>
  <si>
    <t>16-DFMM-2003C-EBC-05</t>
  </si>
  <si>
    <t xml:space="preserve">Restauración de Muebles </t>
  </si>
  <si>
    <t>16-DFMM-2005C-EBC-06</t>
  </si>
  <si>
    <t xml:space="preserve">Rauteado de Piezas para Muebles de Madera </t>
  </si>
  <si>
    <t>16-DFMM-2008C-EBC-07</t>
  </si>
  <si>
    <t xml:space="preserve">Diseño y Modelado de Calzado Liso para Dama </t>
  </si>
  <si>
    <t>16-DECM-2022C-ECI-01</t>
  </si>
  <si>
    <t xml:space="preserve">Diseño y Modelado de Calzado Liso para Caballero </t>
  </si>
  <si>
    <t>16-DECM-2022C-ECI-02</t>
  </si>
  <si>
    <t xml:space="preserve">Diseño y Elaboración de Bolsas Clásicas </t>
  </si>
  <si>
    <t>16-DECM-2022C-ECI-03</t>
  </si>
  <si>
    <t>16-DECM-2018A-ECI-12</t>
  </si>
  <si>
    <t xml:space="preserve">Diseño y Modelado de Calzado con Accesorios para Dama </t>
  </si>
  <si>
    <t>16-DECM-2022C-ECI-04</t>
  </si>
  <si>
    <t xml:space="preserve">Diseño y Modelado de Calzado con Accesorios para Caballero </t>
  </si>
  <si>
    <t>16-DECM-2022C-ECI-05</t>
  </si>
  <si>
    <t xml:space="preserve">Corte de Calzado </t>
  </si>
  <si>
    <t>16-DECM-2022C-ECI-06</t>
  </si>
  <si>
    <t xml:space="preserve">Pespunte de Calzado </t>
  </si>
  <si>
    <t>16-DECM-2022C-ECI-07</t>
  </si>
  <si>
    <t xml:space="preserve">Montado y Terminado de Calzado </t>
  </si>
  <si>
    <t>16-DECM-2022C-ECI-08</t>
  </si>
  <si>
    <t xml:space="preserve">Diseño y Elaboración de Morrales y Mochilas </t>
  </si>
  <si>
    <t>16-DECM-2022C-ECI-09</t>
  </si>
  <si>
    <t xml:space="preserve">Diseño y Elaboración de Bolsas Deportivas </t>
  </si>
  <si>
    <t>16-DECM-2022C-ECI-10</t>
  </si>
  <si>
    <t xml:space="preserve">Diseño y Elaboración de Carteras y Cinturones </t>
  </si>
  <si>
    <t>16-DECM-2022C-ECI-11</t>
  </si>
  <si>
    <t>16-T-2022A</t>
  </si>
  <si>
    <t xml:space="preserve">Cortinas y Cojines </t>
  </si>
  <si>
    <t>16-T-2000A-CCO-01</t>
  </si>
  <si>
    <t xml:space="preserve">Tapizado de Muebles </t>
  </si>
  <si>
    <t>16-T-2005T-EBC-03</t>
  </si>
  <si>
    <t>17-MP-2022A</t>
  </si>
  <si>
    <t xml:space="preserve">Moldeado de Plástico por Inyección </t>
  </si>
  <si>
    <t>17-MP-2001C-SCP-01</t>
  </si>
  <si>
    <t>Elaboración de Prótesis y Aparatología Dental</t>
  </si>
  <si>
    <t xml:space="preserve">Elaboración de Incrustaciones Metálicas </t>
  </si>
  <si>
    <t>18-EPAD-2019C-ECI-01</t>
  </si>
  <si>
    <t xml:space="preserve">Elaboración de Aparatos Ortodónticos </t>
  </si>
  <si>
    <t>18-EPAD-2019C-ECI-02</t>
  </si>
  <si>
    <t xml:space="preserve">Aplicación de Funciones Básicas en Inglés para Elaboración de Prótesis y Aparatología Dental </t>
  </si>
  <si>
    <t>18-EPAD-2018A-ECI-09</t>
  </si>
  <si>
    <t xml:space="preserve">Elaboración de Prostodoncia Total </t>
  </si>
  <si>
    <t>18-EPAD-2019C-ECI-03</t>
  </si>
  <si>
    <t xml:space="preserve">Elaboración de Prótesis Fija Metálica y Estética </t>
  </si>
  <si>
    <t>18-EPAD-2019C-ECI-04</t>
  </si>
  <si>
    <t xml:space="preserve">Aparatología Ortodóntica y Ortopédica Fija y Removible </t>
  </si>
  <si>
    <t>18-EPAD-2019C-ECI-05</t>
  </si>
  <si>
    <t xml:space="preserve">Elaboración de Prótesis Parcial Removible </t>
  </si>
  <si>
    <t>18-EPAD-2019C-ECI-06</t>
  </si>
  <si>
    <t xml:space="preserve">Elaboración de Prótesis en Porcelana </t>
  </si>
  <si>
    <t>18-EPAD-2019C-ECI-07</t>
  </si>
  <si>
    <t xml:space="preserve">Elaboración de Prótesis Dentales en </t>
  </si>
  <si>
    <t>3D18-EPAD-2019C-ECI-08</t>
  </si>
  <si>
    <t>18-POF-2023A</t>
  </si>
  <si>
    <t>Prótesis, Órtesis y Fisioejercitación</t>
  </si>
  <si>
    <t xml:space="preserve">Ortopodología </t>
  </si>
  <si>
    <t>18-POF-2022C-ECI-01</t>
  </si>
  <si>
    <t xml:space="preserve">Elaboración de Plantillas Ortopédicas </t>
  </si>
  <si>
    <t>18-POF-2022C-ECI-02</t>
  </si>
  <si>
    <t xml:space="preserve">Masaje Terapéutico </t>
  </si>
  <si>
    <t>18-POF-2022C-ECI-03</t>
  </si>
  <si>
    <t xml:space="preserve">Elaboración de Prótesis Transtibiales </t>
  </si>
  <si>
    <t>18-POF-2022C-ECI-04</t>
  </si>
  <si>
    <t xml:space="preserve">Elaboración de Prótesis Transfemorales </t>
  </si>
  <si>
    <t>18-POF-2022C-ECI-05</t>
  </si>
  <si>
    <t xml:space="preserve">Elaboración de Prótesis Abajo y Arriba de Codo </t>
  </si>
  <si>
    <t>18-POF-2022C-ECI-06</t>
  </si>
  <si>
    <t xml:space="preserve">Fisioejercitación </t>
  </si>
  <si>
    <t>18-POF-2022C-ECI-07</t>
  </si>
  <si>
    <t xml:space="preserve">Elaboración de Férulas OTP a 90° y Articuladas </t>
  </si>
  <si>
    <t>18-POF-2022C-ECI-08</t>
  </si>
  <si>
    <t xml:space="preserve">Elaboración de Corséts Ortopédicos de Baja Densidad </t>
  </si>
  <si>
    <t>18-POF-2022C-ECI-09</t>
  </si>
  <si>
    <t xml:space="preserve">Asesor Óptico </t>
  </si>
  <si>
    <t>18-AO-2022C-ECI-01</t>
  </si>
  <si>
    <t xml:space="preserve">Producción de Lentes y Anteojos </t>
  </si>
  <si>
    <t>18-AO-2022A-ECI-02</t>
  </si>
  <si>
    <t>19-MD-2022A</t>
  </si>
  <si>
    <t xml:space="preserve">Metrología de Taller </t>
  </si>
  <si>
    <t>19-MD-2000A-CCO-01</t>
  </si>
  <si>
    <t xml:space="preserve">Laboratorio de Metrología </t>
  </si>
  <si>
    <t>19-MD-2001A-CCO-02</t>
  </si>
  <si>
    <t xml:space="preserve">Aplicación de Instrumentos para Dimensionar Piezas </t>
  </si>
  <si>
    <t>19-MH-2018A-PPF-05</t>
  </si>
  <si>
    <t xml:space="preserve">Interpretación de Planos, Límites y Tolerancias </t>
  </si>
  <si>
    <t>19-MH-2018A-PPF-06</t>
  </si>
  <si>
    <t xml:space="preserve">Afilado de Brocas y Buriles </t>
  </si>
  <si>
    <t>19-MH-2018A-PPF-07</t>
  </si>
  <si>
    <t>19-MH-2018A-PPF-02</t>
  </si>
  <si>
    <t xml:space="preserve">Maquinado de Piezas por Control Numérico Computarizado </t>
  </si>
  <si>
    <t>19-MH-2007T-EBC-02</t>
  </si>
  <si>
    <t xml:space="preserve">Torneado de Piezas </t>
  </si>
  <si>
    <t>19-MH-2009T-EBC-03</t>
  </si>
  <si>
    <t xml:space="preserve">Fresado de Piezas </t>
  </si>
  <si>
    <t>19-MH-2009T-EBC-04</t>
  </si>
  <si>
    <t xml:space="preserve">Rectificado de Piezas </t>
  </si>
  <si>
    <t>19-MH-2009T-EBC-05</t>
  </si>
  <si>
    <t xml:space="preserve">Aplicación de Soldadura Eléctrica </t>
  </si>
  <si>
    <t>19-SP-2018A-PPF-05</t>
  </si>
  <si>
    <t xml:space="preserve">Elaboración de Piezas Metalmecánicas </t>
  </si>
  <si>
    <t>19-SP-2018A-PPF-06</t>
  </si>
  <si>
    <t xml:space="preserve">Aplicación de Técnicas MIG y TIG </t>
  </si>
  <si>
    <t>19-SP-2018A-PPF-07</t>
  </si>
  <si>
    <t>19-SP-2018A-PPF-02</t>
  </si>
  <si>
    <t xml:space="preserve">Soldadura Oxigas del Acero en Posiciones </t>
  </si>
  <si>
    <t>19-SP-2002A-CCO-01</t>
  </si>
  <si>
    <t xml:space="preserve">Soldadura en Procesos Especiales TIG y MIG </t>
  </si>
  <si>
    <t>19-SP-2002A-CCO-02</t>
  </si>
  <si>
    <t xml:space="preserve">Aplicación de Soldadura por Arco Metálico Protegida con Gas (GMAW) </t>
  </si>
  <si>
    <t>19-SP-2003C-EBC-04</t>
  </si>
  <si>
    <t xml:space="preserve">Pailería Industrial </t>
  </si>
  <si>
    <t>19-SP-2003T-EBC-05</t>
  </si>
  <si>
    <t xml:space="preserve">Aplicación de Soldadura por Arco con Electrodo Metálico Revestido (SMAW) </t>
  </si>
  <si>
    <t>19-SP-2014A-EBC-06</t>
  </si>
  <si>
    <t xml:space="preserve">Soldadura por Arco con Tungsteno y Gas (GTAW) </t>
  </si>
  <si>
    <t>19-SP-2009C-EBC-07</t>
  </si>
  <si>
    <t xml:space="preserve">Principios Básicos del Buceo SCUBA </t>
  </si>
  <si>
    <t>19-BCI-2022C-EPI-01</t>
  </si>
  <si>
    <t xml:space="preserve">Introducción al Buceo Comercial e Industrial </t>
  </si>
  <si>
    <t>19-BCI-2022C-EPI-02</t>
  </si>
  <si>
    <t xml:space="preserve">Buceo Comercial </t>
  </si>
  <si>
    <t>19-BCI-2022C-EPI-03</t>
  </si>
  <si>
    <t xml:space="preserve">Operación de Cámara Hiperbárica y Manejo de Tablas </t>
  </si>
  <si>
    <t>19-BCI-2022C-EPI-04</t>
  </si>
  <si>
    <t xml:space="preserve">Mantenimiento a Cascos de Buceo Comercial e Industrial </t>
  </si>
  <si>
    <t>19-BCI-2022C-EPI-05</t>
  </si>
  <si>
    <t xml:space="preserve">Nomenclatura Naval y Marítima Inglés-Español </t>
  </si>
  <si>
    <t>19-BCI-2022C-EPI-06</t>
  </si>
  <si>
    <t xml:space="preserve">Corte y Soldadura Subacuática </t>
  </si>
  <si>
    <t>19-BCI-2022C-EPI-07</t>
  </si>
  <si>
    <t xml:space="preserve">Entrenamiento de Escape de Helicóptero Bajo el Agua </t>
  </si>
  <si>
    <t>19-BCI-2022C-EPI-08</t>
  </si>
  <si>
    <t xml:space="preserve">Pruebas No Destructivas (PND) Bajo el Agua </t>
  </si>
  <si>
    <t>19-BCI-2022C-EPI-09</t>
  </si>
  <si>
    <t xml:space="preserve">Buceo Comercial con Mezcla de Gases </t>
  </si>
  <si>
    <t>19-BCI-2022C-EPI-10</t>
  </si>
  <si>
    <t xml:space="preserve">Urgencias Médicas </t>
  </si>
  <si>
    <t>19-BCI-2022C-EPI-11</t>
  </si>
  <si>
    <t xml:space="preserve">Buceo en Aguas Contaminadas y Espacios Confinados y Delta P </t>
  </si>
  <si>
    <t>19-BCI-2022C-EPI-12</t>
  </si>
  <si>
    <t xml:space="preserve">Perfil del Supervisor de Buceo con Aire </t>
  </si>
  <si>
    <t>19-BCI-2022C-EPI-13</t>
  </si>
  <si>
    <t xml:space="preserve">Referendo de Buceo Comercial para Libreta del Mar </t>
  </si>
  <si>
    <t>19-BCI-2022C-EPI-14</t>
  </si>
  <si>
    <t xml:space="preserve">Instalación y Mantenimiento de Cableado Estructurado para Redes de Telecomunicaciones </t>
  </si>
  <si>
    <t>21-IMRT-2021C-ECI-01</t>
  </si>
  <si>
    <t>21-IMRT-MPCET-2022C-ECI-07</t>
  </si>
  <si>
    <t xml:space="preserve">Instalación y Configuración de Equipo de Telefonía Fija y Móvil </t>
  </si>
  <si>
    <t>21-IMRT-2021C-ECI-02</t>
  </si>
  <si>
    <t xml:space="preserve">Instalación y Mantenimiento de Antenas, Líneas de Transmisión y Guías de Onda </t>
  </si>
  <si>
    <t>21-IMRT-2021C-ECI-03</t>
  </si>
  <si>
    <t xml:space="preserve">Instalación y Mantenimiento de Fibra Óptica para Redes de Telecomunicaciones </t>
  </si>
  <si>
    <t>21-IMRT-2021C-ECI-04</t>
  </si>
  <si>
    <t xml:space="preserve">Instalación de Radio Bases de Telefonía Celular en Modo Indoor y Outdoor </t>
  </si>
  <si>
    <t>21-IMRT-2021C-ECI-05</t>
  </si>
  <si>
    <t xml:space="preserve">Monitoreo del Tráfico de Redes de Telecomunicaciones </t>
  </si>
  <si>
    <t>21-OSRT-2021C-ECI-01</t>
  </si>
  <si>
    <t xml:space="preserve">Análisis de Datos de Tráfico de Redes de Telecomunicaciones </t>
  </si>
  <si>
    <t>21-OSRT-2021C-ECI-02</t>
  </si>
  <si>
    <t>21-OSRT-2022C-ECI-06</t>
  </si>
  <si>
    <t xml:space="preserve">Configuración y Soporte a Redes de Telecomunicaciones </t>
  </si>
  <si>
    <t>21-OSRT-2021C-ECI-03</t>
  </si>
  <si>
    <t xml:space="preserve">Detección y Aislamiento de Fallas en Redes de Telecomunicaciones </t>
  </si>
  <si>
    <t>21-OSRT-2021C-ECI-04</t>
  </si>
  <si>
    <t>Control de Acceso y Seguridad a Redes de Telecomunicaciones</t>
  </si>
  <si>
    <t xml:space="preserve">Diagnóstico de Tarjetas Electrónicas de Telecomunicaciones </t>
  </si>
  <si>
    <t>21-MPCET-2021C-ECI-01</t>
  </si>
  <si>
    <t xml:space="preserve">Reparación de Teléfonos Móviles </t>
  </si>
  <si>
    <t>21-MPCET-2021C-ECI-02</t>
  </si>
  <si>
    <t xml:space="preserve">Mantenimiento Preventivo y Correctivo a Ruteadores y Módems </t>
  </si>
  <si>
    <t>21-MPCET-2021C-ECI-03</t>
  </si>
  <si>
    <t xml:space="preserve">Mantenimiento Preventivo y Correctivo a Amplificadores de RF y Duplexores </t>
  </si>
  <si>
    <t>21-MPCET-2021C-ECI-04</t>
  </si>
  <si>
    <t xml:space="preserve">Mantenimiento Preventivo y Correctivo a Conmutadores y Codificadores-Decodificadores </t>
  </si>
  <si>
    <t>21-MPCET-2021C-ECI-05</t>
  </si>
  <si>
    <t xml:space="preserve">Mantenimiento Preventivo y Correctivo a Radio Bases </t>
  </si>
  <si>
    <t>21-MPCET-2021C-ECI-06</t>
  </si>
  <si>
    <t>22-F-2022A</t>
  </si>
  <si>
    <t xml:space="preserve">Francés Comunicativo Básico Inicial </t>
  </si>
  <si>
    <t>22-F-2000A-CCO-01</t>
  </si>
  <si>
    <t xml:space="preserve">Francés Comunicativo Básico Superior </t>
  </si>
  <si>
    <t>22-F-2000A-CCO-02</t>
  </si>
  <si>
    <t xml:space="preserve">Francés Comunicativo Preintermedio </t>
  </si>
  <si>
    <t>22-F-2000A-CCO-03</t>
  </si>
  <si>
    <t>22-IT-2022A</t>
  </si>
  <si>
    <t xml:space="preserve">Italiano Comunicativo Simple </t>
  </si>
  <si>
    <t>22-IT-2002A-SCP-01</t>
  </si>
  <si>
    <t xml:space="preserve">Italiano Comunicativo Real </t>
  </si>
  <si>
    <t>22-IT-2002A-SCP-02</t>
  </si>
  <si>
    <t xml:space="preserve">Italiano Comunicativo Auténtico Diversificado </t>
  </si>
  <si>
    <t>22-IT-2002A-SCP-03</t>
  </si>
  <si>
    <t>22-J-2022A</t>
  </si>
  <si>
    <t xml:space="preserve">Japonés Comunicativo Simple </t>
  </si>
  <si>
    <t>22-J-2000C-SCP-01</t>
  </si>
  <si>
    <t>22-FO-2022A</t>
  </si>
  <si>
    <t xml:space="preserve">Edición Digital de Imágenes Fijas y Fotografía </t>
  </si>
  <si>
    <t>22-FO-2018A-PPF-05</t>
  </si>
  <si>
    <t xml:space="preserve">Fotografía Digital </t>
  </si>
  <si>
    <t>22-FO-2014C-PPF-06</t>
  </si>
  <si>
    <t xml:space="preserve">Revelado y Gestión de Fotografías Digitales con Lightroom </t>
  </si>
  <si>
    <t>22-FO-2018A-PPF-07</t>
  </si>
  <si>
    <t xml:space="preserve">Fotografía Blanco y Negro </t>
  </si>
  <si>
    <t>22-FO-2000C-CCO-01</t>
  </si>
  <si>
    <t xml:space="preserve">Fotografía de Retrato en Color </t>
  </si>
  <si>
    <t>22-FO-2011C-CCO-02</t>
  </si>
  <si>
    <t xml:space="preserve">Fotografía de Producto </t>
  </si>
  <si>
    <t>22-FO-2012C-CCO-03</t>
  </si>
  <si>
    <t>22-EGD-2022A</t>
  </si>
  <si>
    <t xml:space="preserve">Presentaciones Electrónicas </t>
  </si>
  <si>
    <t>22-EGD-2005A-CCO-01</t>
  </si>
  <si>
    <t xml:space="preserve">Presentaciones Gráficas </t>
  </si>
  <si>
    <t>22-EGD-2005A-CCO-02</t>
  </si>
  <si>
    <t xml:space="preserve">Presentaciones Fotográficas </t>
  </si>
  <si>
    <t>22-EGD-2005A-CCO-03</t>
  </si>
  <si>
    <t xml:space="preserve">Starter </t>
  </si>
  <si>
    <t>22-ULIDC-2019C-ECI-01</t>
  </si>
  <si>
    <t xml:space="preserve">Junior 1 </t>
  </si>
  <si>
    <t>22-ULIDC-2019C-ECI-02</t>
  </si>
  <si>
    <t xml:space="preserve">Junior 2 </t>
  </si>
  <si>
    <t>22-ULIDC-2019C-ECI-03</t>
  </si>
  <si>
    <t xml:space="preserve">Amateur 1 </t>
  </si>
  <si>
    <t>22-ULIDC-2019C-ECI-04</t>
  </si>
  <si>
    <t xml:space="preserve">Amateur 2 </t>
  </si>
  <si>
    <t>22-ULIDC-2019C-ECI-05</t>
  </si>
  <si>
    <t>22-ULIDC-2019C-ECI-06</t>
  </si>
  <si>
    <t xml:space="preserve">Amateur 4 </t>
  </si>
  <si>
    <t>22-ULIDC-2019C-ECI-07</t>
  </si>
  <si>
    <t xml:space="preserve">Master 1 </t>
  </si>
  <si>
    <t>22-ULIDC-2019C-ECI-08</t>
  </si>
  <si>
    <t xml:space="preserve">Master 2 </t>
  </si>
  <si>
    <t>22-ULIDC-2019C-ECI-09</t>
  </si>
  <si>
    <t xml:space="preserve">Senior 1 </t>
  </si>
  <si>
    <t>22-ULIDC-2019C-ECI-10</t>
  </si>
  <si>
    <t xml:space="preserve">Senior 2 </t>
  </si>
  <si>
    <t>22-ULIDC-2019C-ECI-11</t>
  </si>
  <si>
    <t xml:space="preserve">Edición Digital de Video </t>
  </si>
  <si>
    <t>22-PRT-2018A-PPF-05</t>
  </si>
  <si>
    <t xml:space="preserve">Locución Radiofónica </t>
  </si>
  <si>
    <t>22-PRT-2018A-PPF-06</t>
  </si>
  <si>
    <t xml:space="preserve">Doblaje para T.V., Cine y Publicidad </t>
  </si>
  <si>
    <t>22-PRT-2018A-PPF-07</t>
  </si>
  <si>
    <t>22-PRT-2018A-PPF-02</t>
  </si>
  <si>
    <t xml:space="preserve">Registro de Imagen con Cámara Televisiva </t>
  </si>
  <si>
    <t>22-PRT-2005T-EBC-03</t>
  </si>
  <si>
    <t xml:space="preserve">Iluminación Televisiva </t>
  </si>
  <si>
    <t>22-PRT-2005T-EBC-04</t>
  </si>
  <si>
    <t xml:space="preserve">Registro de Audio </t>
  </si>
  <si>
    <t>22-PRT-2006C-EBC-06</t>
  </si>
  <si>
    <t xml:space="preserve">Elaboración de Guiones para Radio y T.V. </t>
  </si>
  <si>
    <t>22-PRT-2009C-EBC-08</t>
  </si>
  <si>
    <t xml:space="preserve">Elaboración de Guiones para Televisión </t>
  </si>
  <si>
    <t>22-PRT-2017C-EBC-09</t>
  </si>
  <si>
    <t xml:space="preserve">Producción de Televisión </t>
  </si>
  <si>
    <t>22-PRT-2017C-EBC-10</t>
  </si>
  <si>
    <t xml:space="preserve">Locución y Conducción para Radio, Cine y T.V. </t>
  </si>
  <si>
    <t>22-DLCRCT-2014A-EBC-01</t>
  </si>
  <si>
    <t xml:space="preserve">Doblaje para Cine, TV. y Publicidad </t>
  </si>
  <si>
    <t>22-DLCRCT-2014A-EBC-02</t>
  </si>
  <si>
    <t xml:space="preserve">Asistencia en Diseño de Cinefotografía e Iluminación </t>
  </si>
  <si>
    <t>22-CPA-2023C-EPI-01</t>
  </si>
  <si>
    <t xml:space="preserve">Asistencia en Producción Cinematográfica </t>
  </si>
  <si>
    <t>22-CPA-2023C-EPI-02</t>
  </si>
  <si>
    <t xml:space="preserve">Investigación para Producción Cinematográfica y Audiovisual </t>
  </si>
  <si>
    <t>22-CPA-2023C-EPI-03</t>
  </si>
  <si>
    <t xml:space="preserve">Realización en Medios Audiovisuales </t>
  </si>
  <si>
    <t>22-CPA-2023C-EPI-04</t>
  </si>
  <si>
    <t>22-CPA-2023C-EPI-11</t>
  </si>
  <si>
    <t xml:space="preserve">Operación de Cámaras </t>
  </si>
  <si>
    <t>22-CPA-2023C-EPI-05</t>
  </si>
  <si>
    <t xml:space="preserve">Asistencia en Dirección Cinematográfica </t>
  </si>
  <si>
    <t>22-CPA-2023C-EPI-06</t>
  </si>
  <si>
    <t xml:space="preserve">Asistencia en Diseño de Arte </t>
  </si>
  <si>
    <t>22-CPA-2023C-EPI-07</t>
  </si>
  <si>
    <t xml:space="preserve">Operación de Sonido en Set </t>
  </si>
  <si>
    <t>22-CPA-2023C-EPI-08</t>
  </si>
  <si>
    <t xml:space="preserve">Especialización en Gaffer </t>
  </si>
  <si>
    <t>22-CPA-2023C-EPI-09</t>
  </si>
  <si>
    <t xml:space="preserve">Asistencia en Edición de Audio y Video </t>
  </si>
  <si>
    <t>22-CPA-2023C-EPI-10</t>
  </si>
  <si>
    <t xml:space="preserve">Actuación de Personajes con Alta Exigencia Física </t>
  </si>
  <si>
    <t>22-APE-2023C-EPI-01</t>
  </si>
  <si>
    <t xml:space="preserve">Actuación de Personajes de Ensamble </t>
  </si>
  <si>
    <t>22-APE-2023C-EPI-02</t>
  </si>
  <si>
    <t>22-APE-2023C-EPI-13</t>
  </si>
  <si>
    <t xml:space="preserve">Actuación y Ejecución de Coreografías </t>
  </si>
  <si>
    <t>22-APE-2023C-EPI-03</t>
  </si>
  <si>
    <t xml:space="preserve">Actuación de Personajes de Comedia </t>
  </si>
  <si>
    <t>22-APE-2023C-EPI-04</t>
  </si>
  <si>
    <t xml:space="preserve">Creación de Personajes con Identidad Sonora </t>
  </si>
  <si>
    <t>22-APE-2023C-EPI-05</t>
  </si>
  <si>
    <t xml:space="preserve">Actuación de Personajes con Textos Dramáticos </t>
  </si>
  <si>
    <t>22-APE-2023C-EPI-06</t>
  </si>
  <si>
    <t xml:space="preserve">Producción Musical </t>
  </si>
  <si>
    <t>22-APE-2023C-EPI-07</t>
  </si>
  <si>
    <t xml:space="preserve">Montaje Teatral </t>
  </si>
  <si>
    <t>22-APE-2023C-EPI-08</t>
  </si>
  <si>
    <t xml:space="preserve">Desarrollo y Gestión de Proyectos Culturales </t>
  </si>
  <si>
    <t>22-APE-2023C-EPI-09</t>
  </si>
  <si>
    <t xml:space="preserve">Composición y Adaptación de Obras Teatrales </t>
  </si>
  <si>
    <t>22-APE-2023C-EPI-10</t>
  </si>
  <si>
    <t xml:space="preserve">Dirección de Puestas en Escena </t>
  </si>
  <si>
    <t>22-APE-2023C-EPI-11</t>
  </si>
  <si>
    <t xml:space="preserve">Desarrollo de Proyectos Escénicos </t>
  </si>
  <si>
    <t>22-APE-2023C-EPI-12</t>
  </si>
  <si>
    <t xml:space="preserve">Gestión de Servicios de Sistemas Operativos y Virtualización </t>
  </si>
  <si>
    <t>23-I-2022C-ECI-01</t>
  </si>
  <si>
    <t xml:space="preserve">Automatización de Flujos de Trabajo </t>
  </si>
  <si>
    <t>23-I-2022C-ECI-02</t>
  </si>
  <si>
    <t xml:space="preserve">Programación Orientada a Objetos </t>
  </si>
  <si>
    <t>23-I-2022C-ECI-03</t>
  </si>
  <si>
    <t xml:space="preserve">Gestión de Base de Datos con SQL </t>
  </si>
  <si>
    <t>23-I-2022C-ECI-04</t>
  </si>
  <si>
    <t xml:space="preserve">Desarrollo de Sitios y Aplicaciones Web </t>
  </si>
  <si>
    <t>23-I-2022C-ECI-05</t>
  </si>
  <si>
    <t>23-SSOS-2023C</t>
  </si>
  <si>
    <t>Seguridad en Sistemas Operativos y Software</t>
  </si>
  <si>
    <t xml:space="preserve">Instalación y Configuración de Sistemas Operativos Comerciales </t>
  </si>
  <si>
    <t>23-SSOS-2023C-ECI-01</t>
  </si>
  <si>
    <t xml:space="preserve">Aplicación de Funciones Básicas en Inglés para Seguridad en Sistemas Operativos y Software </t>
  </si>
  <si>
    <t>23-SSOS-2023C-ECI-05</t>
  </si>
  <si>
    <t xml:space="preserve">Instalación de Servicios de Red </t>
  </si>
  <si>
    <t>23-SSOS-2023C-ECI-02</t>
  </si>
  <si>
    <t xml:space="preserve">Instalación y Configuración de Sistemas Operativos Libres y/o Código Abierto </t>
  </si>
  <si>
    <t>23-SSOS-2023C-ECI-03</t>
  </si>
  <si>
    <t xml:space="preserve">Elaboración de Proyectos del Sistema de Gestión de Seguridad </t>
  </si>
  <si>
    <t>23-SSOS-2023C-ECI-04</t>
  </si>
  <si>
    <t>23-UHHE-2023C</t>
  </si>
  <si>
    <t>Uso de Herramientas de Hacking Ético</t>
  </si>
  <si>
    <t>Estrategias para Emprender un Negocio con Éxito</t>
  </si>
  <si>
    <t>Instalación y Configuración de Herramientas de Hacking Ético en Sistemas Informáticos</t>
  </si>
  <si>
    <t>23-UHHE-2023C-ECI-01</t>
  </si>
  <si>
    <t>Operación de Software de Análisis de Vulnerabilidad en Sistemas Informáticos</t>
  </si>
  <si>
    <t>23-UHHE-2023C-ECI-02</t>
  </si>
  <si>
    <t>Recuperación de Datos de Dispositivos de Almacenamiento de Información</t>
  </si>
  <si>
    <t>23-UHHE-2023C-ECI-03</t>
  </si>
  <si>
    <t>Configuración Correctiva en Sistemas Informáticos</t>
  </si>
  <si>
    <t>23-UHHE-2023C-ECI-04</t>
  </si>
  <si>
    <t>Aplicación de Funciones Básicas en Inglés para Uso de Herramientas de Hacking Ético</t>
  </si>
  <si>
    <t>23-UHHE-2023C-ECI-05</t>
  </si>
  <si>
    <t>Elaboración de Presentaciones mediante un Procesador Gráfico</t>
  </si>
  <si>
    <t>00-GBDR-2014-CTA-03</t>
  </si>
  <si>
    <t xml:space="preserve">Encuadernación </t>
  </si>
  <si>
    <t>24-AG-1985C-SCP-01</t>
  </si>
  <si>
    <t xml:space="preserve">Dibujo Publicitario </t>
  </si>
  <si>
    <t>24-AG-1985C-SCP-03</t>
  </si>
  <si>
    <t xml:space="preserve">Obtención de Impresos en Serigrafía </t>
  </si>
  <si>
    <t>24-AG-2013A-EBC-05</t>
  </si>
  <si>
    <t xml:space="preserve">Mercadotecnia en la Micro y Pequeña Empresa </t>
  </si>
  <si>
    <t>25-A-2013A-EBC-01</t>
  </si>
  <si>
    <t xml:space="preserve">Administración en la Micro y Pequeña Empresa </t>
  </si>
  <si>
    <t>25-A-2005C-EBC-02</t>
  </si>
  <si>
    <t xml:space="preserve">Servicio y Comunicación con el Cliente </t>
  </si>
  <si>
    <t>25-A-2008C-EBC-03</t>
  </si>
  <si>
    <t xml:space="preserve">Servicios de Atención Telefónica y Telemercadeo </t>
  </si>
  <si>
    <t>25-A-2009C-EBC-04</t>
  </si>
  <si>
    <t xml:space="preserve">Manejo de Herramientas para Auditoría </t>
  </si>
  <si>
    <t>25-A-2009C-EBC-05</t>
  </si>
  <si>
    <t xml:space="preserve">Contabilidad General con Paquete Contable </t>
  </si>
  <si>
    <t>25-ANPCF-2008T-EBC-01</t>
  </si>
  <si>
    <t xml:space="preserve">Contabilidad de Costos Asistida por Computadora </t>
  </si>
  <si>
    <t>25-ANPCF-2008T-EBC-02</t>
  </si>
  <si>
    <t xml:space="preserve">Determinación de Obligaciones Fiscales </t>
  </si>
  <si>
    <t>25-ANPCF-2011A-EBC-03</t>
  </si>
  <si>
    <t xml:space="preserve">Administración de Archivos de Trámite </t>
  </si>
  <si>
    <t>25-AR-2008C-EPI-01</t>
  </si>
  <si>
    <t xml:space="preserve">Administración de Archivos de Concentración </t>
  </si>
  <si>
    <t>25-AR-2008C-EPI-02</t>
  </si>
  <si>
    <t xml:space="preserve">Administración de Archivos Históricos </t>
  </si>
  <si>
    <t>25-AR-2008C-EPI-03</t>
  </si>
  <si>
    <t>25-AE-2022A</t>
  </si>
  <si>
    <t xml:space="preserve">Taquigrafía </t>
  </si>
  <si>
    <t>25-AE-1999A-CCO-01</t>
  </si>
  <si>
    <t xml:space="preserve">Servicios Secretariales </t>
  </si>
  <si>
    <t>25-AE-2013A-EBC-02</t>
  </si>
  <si>
    <t xml:space="preserve">Mecanografía Asistida por Computadora </t>
  </si>
  <si>
    <t>25-AE-2005A-CCO-03</t>
  </si>
  <si>
    <t xml:space="preserve">Elaboración de Manualidades Escolares con Materiales Convencionales y de Reúso </t>
  </si>
  <si>
    <t>26-AEIP-2019C-ECI-01</t>
  </si>
  <si>
    <t xml:space="preserve">Bailes y Danzas Tradicionales Infantiles </t>
  </si>
  <si>
    <t>26-AEIP-2019C-ECI-02</t>
  </si>
  <si>
    <t xml:space="preserve">Cuentacuentos </t>
  </si>
  <si>
    <t>26-AEIP-2019C-ECI-03</t>
  </si>
  <si>
    <t>26-AEIP-2018A-ECI-10</t>
  </si>
  <si>
    <t xml:space="preserve">Atención Integral a Niños Lactantes </t>
  </si>
  <si>
    <t>26-AEIP-2019C-ECI-04</t>
  </si>
  <si>
    <t xml:space="preserve">Atención Integral a Niños Maternales </t>
  </si>
  <si>
    <t>26-AEIP-2019C-ECI-05</t>
  </si>
  <si>
    <t xml:space="preserve">Atención Integral a Niños Preescolares </t>
  </si>
  <si>
    <t>26-AEIP-2019C-ECI-06</t>
  </si>
  <si>
    <t xml:space="preserve">Estimulación Temprana para Niños Lactantes </t>
  </si>
  <si>
    <t>26-AEIP-2019C-ECI-07</t>
  </si>
  <si>
    <t xml:space="preserve">Estimulación Temprana para Niños Maternales </t>
  </si>
  <si>
    <t>26-AEIP-2019C-ECI-08</t>
  </si>
  <si>
    <t xml:space="preserve">Asistencia a Niños con Discapacidad y Aptitudes Sobresalientes (Curso Especializado) </t>
  </si>
  <si>
    <t>26-AEIP-2019C-ECI-09</t>
  </si>
  <si>
    <t xml:space="preserve">Prevención-Detección de la Obesidad, para la Salud de las Personas de 20 a 59 Años </t>
  </si>
  <si>
    <t>27-AE-2020C-PPF-01</t>
  </si>
  <si>
    <t xml:space="preserve">Atención de Primeros Auxilios Básicos </t>
  </si>
  <si>
    <t>27-AE-2020C-PPF-02</t>
  </si>
  <si>
    <t>27-AE-2020C-PPF-03</t>
  </si>
  <si>
    <t xml:space="preserve">Cuidados Básicos y Orientación al Paciente </t>
  </si>
  <si>
    <t>27-AE-2015C-EBC-06</t>
  </si>
  <si>
    <t xml:space="preserve">Manejo de Material de Consumo en Unidades de Atención Médica </t>
  </si>
  <si>
    <t>27-AE-2016C-EBC-07</t>
  </si>
  <si>
    <t xml:space="preserve">Uso y Manejo del Equipo Médico e Instrumental en Unidades de Atención Médica </t>
  </si>
  <si>
    <t>27-AE-2016C-EBC-08</t>
  </si>
  <si>
    <t xml:space="preserve">Servicios Auxiliares en los Programas Nacionales para la Salud en la Comunidad </t>
  </si>
  <si>
    <t>27-AE-2018C-EBC-09</t>
  </si>
  <si>
    <t xml:space="preserve">Asesoría en Herbolaria Básica </t>
  </si>
  <si>
    <t>27-CCBP-2009C-EPI-02</t>
  </si>
  <si>
    <t xml:space="preserve">Asesoría en Herbolaria Avanzada </t>
  </si>
  <si>
    <t>27-CCBP-2009C-EPI-03</t>
  </si>
  <si>
    <t>Servicios de Atención Médica Prehospitalaria</t>
  </si>
  <si>
    <t>27-SPUM-2017C-EPI-01</t>
  </si>
  <si>
    <t xml:space="preserve">Manejo de la Sexualidad en la Discapacidad </t>
  </si>
  <si>
    <t>28-AIPD-2018A-PPF-05</t>
  </si>
  <si>
    <t xml:space="preserve">Atención Básica para Personas con Discapacidad </t>
  </si>
  <si>
    <t>28-AIPD-2018A-PPF-06</t>
  </si>
  <si>
    <t xml:space="preserve">Comunicación Asertiva con Lenguaje de Señas Mexicana (LSM) </t>
  </si>
  <si>
    <t>28-AIPD-2018A-PPF-07</t>
  </si>
  <si>
    <t>28-AIPD-2018A-PPF-02</t>
  </si>
  <si>
    <t xml:space="preserve">Orientación Familiar y Escolar para Personas con Discapacidad </t>
  </si>
  <si>
    <t>28-AIPD-2014A-EBC-01</t>
  </si>
  <si>
    <t xml:space="preserve">Atención a Personas con Discapacidad Auditiva </t>
  </si>
  <si>
    <t>28-AIPD-2009C-EBC-02</t>
  </si>
  <si>
    <t xml:space="preserve">Atención a Personas con Discapacidad Visual </t>
  </si>
  <si>
    <t>28-AIPD-2009C-EBC-03</t>
  </si>
  <si>
    <t xml:space="preserve">Habilitación Física Funcional </t>
  </si>
  <si>
    <t>28-AIPD-2009C-EBC-04</t>
  </si>
  <si>
    <t xml:space="preserve">Cuidados Básicos de la Salud para Personas con Discapacidad </t>
  </si>
  <si>
    <t>28-AIPD-2009C-EBC-05</t>
  </si>
  <si>
    <t>28-AIPAM-2023A</t>
  </si>
  <si>
    <t xml:space="preserve">Atención Primaria de la Salud a Personas Adultas Mayores </t>
  </si>
  <si>
    <t>28-AIPAM-2019C-ECI-01</t>
  </si>
  <si>
    <t xml:space="preserve">Asistencia a Personas Adultas Mayores Autónomas y con Dependencia Leve </t>
  </si>
  <si>
    <t>28-AIPAM-2019C-ECI-02</t>
  </si>
  <si>
    <t xml:space="preserve">Aplicación de Funciones Básicas en Inglés para Atención Integral a Personas Adultas Mayores </t>
  </si>
  <si>
    <t>28-AIPAM-2023C-ECI-08</t>
  </si>
  <si>
    <t xml:space="preserve">Asistencia a Personas Adultas Mayores con Dependencia Moderada </t>
  </si>
  <si>
    <t>28-AIPAM-2019C-ECI-03</t>
  </si>
  <si>
    <t xml:space="preserve">Asistencia a Personas Adultas Mayores en el Hogar </t>
  </si>
  <si>
    <t>28-AIPAM-2019C-ECI-04</t>
  </si>
  <si>
    <t xml:space="preserve">Asistencia a Personas Adultas Mayores en Centros de Día y Estancias Permanentes </t>
  </si>
  <si>
    <t>28-AIPAM-2019C-ECI-05</t>
  </si>
  <si>
    <t xml:space="preserve">Asistencia a Personas Adultas Mayores con Dependencia Severa </t>
  </si>
  <si>
    <t>28-AIPAM-2019C-ECI-06</t>
  </si>
  <si>
    <t xml:space="preserve">Cuidados Paliativos a Personas Adultas Mayores </t>
  </si>
  <si>
    <t>28-AIPAM-2019C-ECI-07</t>
  </si>
  <si>
    <t xml:space="preserve">Servicios Contra Incendios </t>
  </si>
  <si>
    <t>28-SH-2007C-EPI-01</t>
  </si>
  <si>
    <t xml:space="preserve">Intervención Policial en el Nuevo Sistema Penal Acusatorio con Cadena de Custodia </t>
  </si>
  <si>
    <t>28-SP-2015C-EPI-01</t>
  </si>
  <si>
    <t>28-DHIL-2023C</t>
  </si>
  <si>
    <t>Desarrollo de Habilidades para la Inclusión Laboral</t>
  </si>
  <si>
    <t xml:space="preserve">Estrategia de Ventas </t>
  </si>
  <si>
    <t>28-DHIL-2019A-ECI-01</t>
  </si>
  <si>
    <t xml:space="preserve">Innovación </t>
  </si>
  <si>
    <t>28-DHIL-2019A-ECI-02</t>
  </si>
  <si>
    <t xml:space="preserve">Preparación para el Mundo del Trabajo </t>
  </si>
  <si>
    <t>28-DHIL-2019A-ECI-03</t>
  </si>
  <si>
    <t xml:space="preserve">Cómo Iniciar su Negocio Propio </t>
  </si>
  <si>
    <t>28-DHIL-2019A-ECI-04</t>
  </si>
  <si>
    <t xml:space="preserve">Teletrabajo </t>
  </si>
  <si>
    <t>28-DHIL-2019A-ECI-05</t>
  </si>
  <si>
    <t xml:space="preserve">Taller de Generación de Recursos </t>
  </si>
  <si>
    <t>28-DHIL-2019A-ECI-06</t>
  </si>
  <si>
    <t xml:space="preserve">Cómo Prepararse para Buscar Empleo </t>
  </si>
  <si>
    <t>28-DHIL-2019A-ECI-07</t>
  </si>
  <si>
    <t xml:space="preserve">Emprende: Curso de Creación de Empresas de la GTZ </t>
  </si>
  <si>
    <t>28-DHIL-2019A-ECI-08</t>
  </si>
  <si>
    <t xml:space="preserve">Educación Económica y Financiera </t>
  </si>
  <si>
    <t>28-DHIL-2019A-ECI-09</t>
  </si>
  <si>
    <t xml:space="preserve">Telemarketing para Call Center </t>
  </si>
  <si>
    <t>28-DHIL-2019A-ECI-10</t>
  </si>
  <si>
    <t xml:space="preserve">Confección Textil </t>
  </si>
  <si>
    <t>28-DHIL-2019A-ECI-11</t>
  </si>
  <si>
    <t xml:space="preserve">Educación Ciudadana y Valores </t>
  </si>
  <si>
    <t>28-DHIL-2019A-ECI-12</t>
  </si>
  <si>
    <t xml:space="preserve">Empoderamiento en Derechos y Discapacidad </t>
  </si>
  <si>
    <t>28-DHIL-2019A-ECI-13</t>
  </si>
  <si>
    <t xml:space="preserve">Desarrollo de Habilidades y Competencias Ciudadanas </t>
  </si>
  <si>
    <t>28-DHIL-2019A-ECI-14</t>
  </si>
  <si>
    <t xml:space="preserve">Alfabetización Digital </t>
  </si>
  <si>
    <t>28-DHIL-2019A-ECI-15</t>
  </si>
  <si>
    <t xml:space="preserve">Easy Steps Intel </t>
  </si>
  <si>
    <t>28-DHIL-2019A-ECI-16</t>
  </si>
  <si>
    <t xml:space="preserve">Redes Sociales </t>
  </si>
  <si>
    <t>28-DHIL-2019A-ECI-17</t>
  </si>
  <si>
    <t xml:space="preserve">La Hora del Código </t>
  </si>
  <si>
    <t>28-DHIL-2019A-ECI-18</t>
  </si>
  <si>
    <t xml:space="preserve">Cortes Básicos de Cabello para Dama y Caballero </t>
  </si>
  <si>
    <t>29-EDI-2019C-ECI-01</t>
  </si>
  <si>
    <t xml:space="preserve">Aplicación de Uñas Postizas </t>
  </si>
  <si>
    <t>29-EDI-2019C-ECI-02</t>
  </si>
  <si>
    <t>29-EDI-CCFC-2018A-ECI-11</t>
  </si>
  <si>
    <t xml:space="preserve">Corte y Peinado del Cabello </t>
  </si>
  <si>
    <t>29-EDI-2019C-ECI-03</t>
  </si>
  <si>
    <t xml:space="preserve">Color y Transformación en el Cabello para Dama y Caballero </t>
  </si>
  <si>
    <t>29-EDI-2019C-ECI-04</t>
  </si>
  <si>
    <t xml:space="preserve">Maquillaje del Rostro </t>
  </si>
  <si>
    <t>29-EDI-2019C-ECI-05</t>
  </si>
  <si>
    <t xml:space="preserve">Aplicación y Decoración de Uñas </t>
  </si>
  <si>
    <t>29-EDI-2019C-ECI-06</t>
  </si>
  <si>
    <t xml:space="preserve">Maquillaje de Fantasía en el Rostro y/o Cuerpo </t>
  </si>
  <si>
    <t>29-EDI-2019C-ECI-07</t>
  </si>
  <si>
    <t>29-EDI-2019C-ECI-08</t>
  </si>
  <si>
    <t xml:space="preserve">Peluquería y Barbería </t>
  </si>
  <si>
    <t>29-EDI-2019C-ECI-09</t>
  </si>
  <si>
    <t xml:space="preserve">Asesoría de Imagen </t>
  </si>
  <si>
    <t>29-EDI-2019C-ECI-10</t>
  </si>
  <si>
    <t>29-CCFC-2019C-ECI-01</t>
  </si>
  <si>
    <t xml:space="preserve">Cosmetología Facial </t>
  </si>
  <si>
    <t>29-CCFC-2019C-ECI-02</t>
  </si>
  <si>
    <t xml:space="preserve">Cuidado de Manos y Pies </t>
  </si>
  <si>
    <t>29-CCFC-2019C-ECI-03</t>
  </si>
  <si>
    <t xml:space="preserve">Cosmetología Corporal </t>
  </si>
  <si>
    <t>29-CCFC-2019C-ECI-04</t>
  </si>
  <si>
    <t xml:space="preserve">Aplicación de Maniobras Faciales y Corporales </t>
  </si>
  <si>
    <t>29-AMS-2019C-ECI-01</t>
  </si>
  <si>
    <t xml:space="preserve">Técnicas de Relajación </t>
  </si>
  <si>
    <t>29-AMS-2019C-ECI-02</t>
  </si>
  <si>
    <t>29-AMS-2019C-ECI-09</t>
  </si>
  <si>
    <t xml:space="preserve">Técnicas de Masaje Descontracturante y Tejido Profundo </t>
  </si>
  <si>
    <t>29-AMS-2019C-ECI-03</t>
  </si>
  <si>
    <t xml:space="preserve">Técnicas de SPA </t>
  </si>
  <si>
    <t>29-AMS-2019C-ECI-04</t>
  </si>
  <si>
    <t xml:space="preserve">Técnicas de Equilibrio y Armonía </t>
  </si>
  <si>
    <t>29-AMS-2019C-ECI-05</t>
  </si>
  <si>
    <t xml:space="preserve">Uso de Pindas, Compresas Herbales y Costales Terapéuticos </t>
  </si>
  <si>
    <t>29-AMS-2019C-ECI-06</t>
  </si>
  <si>
    <t xml:space="preserve">Técnicas Ancestrales SPA </t>
  </si>
  <si>
    <t>29-AMS-2019C-ECI-07</t>
  </si>
  <si>
    <t xml:space="preserve">Técnicas de Masaje Terapéutico </t>
  </si>
  <si>
    <t>29-AMS-2019C-ECI-08</t>
  </si>
  <si>
    <t xml:space="preserve">Aplicación de Técnicas de Bar </t>
  </si>
  <si>
    <t>30-AB-2018A-PPF-06</t>
  </si>
  <si>
    <t xml:space="preserve">Aplicación de Técnicas Culinarias </t>
  </si>
  <si>
    <t>30-AB-2018A-PPF-07</t>
  </si>
  <si>
    <t xml:space="preserve">Aplicación de Técnicas de Repostería </t>
  </si>
  <si>
    <t>30-AB-2018A-PPF-08</t>
  </si>
  <si>
    <t xml:space="preserve">Elaboración de Gelatinas Artísticas </t>
  </si>
  <si>
    <t>30-AB-2018A-PPF-09</t>
  </si>
  <si>
    <t>30-AB-2018A-PPF-03</t>
  </si>
  <si>
    <t xml:space="preserve">Servicio a Comensales </t>
  </si>
  <si>
    <t>30-AB-2014A-EBC-01</t>
  </si>
  <si>
    <t xml:space="preserve">Preparación de Bebidas </t>
  </si>
  <si>
    <t>30-AB-2013A-EBC-02</t>
  </si>
  <si>
    <t xml:space="preserve">Control de Costos de Alimentos y Bebidas </t>
  </si>
  <si>
    <t>30-AB-2003C-EBC-03</t>
  </si>
  <si>
    <t xml:space="preserve">reparación de Alimentos </t>
  </si>
  <si>
    <t>30-AB-2003T-EBC-04</t>
  </si>
  <si>
    <t xml:space="preserve">Atención del Cliente del Vino en el Lugar de Consumo </t>
  </si>
  <si>
    <t>30-AB-2009C-EBC-05</t>
  </si>
  <si>
    <t xml:space="preserve">Resguardo del Vino </t>
  </si>
  <si>
    <t>30-AB-2010C-EBC-06</t>
  </si>
  <si>
    <t xml:space="preserve">Pastelería y Dulces Finos </t>
  </si>
  <si>
    <t>30-AB-2009C-EBC-08</t>
  </si>
  <si>
    <t xml:space="preserve">Manejo Higiénico de Alimentos y Bebidas </t>
  </si>
  <si>
    <t>30-AB-2014A-EBC-09</t>
  </si>
  <si>
    <t xml:space="preserve">Organización de Excursiones Terrestres </t>
  </si>
  <si>
    <t>30-H-GVST-2018A-PPF-05</t>
  </si>
  <si>
    <t>30-H-GVST-2018A-PPF-06</t>
  </si>
  <si>
    <t>30-H-GVST-2018A-PPF-07</t>
  </si>
  <si>
    <t>30-H-GVST-2018A-PPF-08</t>
  </si>
  <si>
    <t>30-H-GVST-2018A-PPF-09</t>
  </si>
  <si>
    <t>30-H-GVST-2018A-PPF-02</t>
  </si>
  <si>
    <t>30-H-1999T-EBC-01</t>
  </si>
  <si>
    <t>30-H-1999T-EBC-02</t>
  </si>
  <si>
    <t>30-H-1999T-EBC-03</t>
  </si>
  <si>
    <t>30-H-2009C-EBC-04</t>
  </si>
  <si>
    <t>30-H-2009C-EBC-05</t>
  </si>
  <si>
    <t>30-H-1999T-EBC-06</t>
  </si>
  <si>
    <t>30-H-1999C-EBC-07</t>
  </si>
  <si>
    <t>30-H-2009C-EBC-08</t>
  </si>
  <si>
    <t>30-H-2009C-EBC-09</t>
  </si>
  <si>
    <t xml:space="preserve">Aplicación del Sistema de Reservaciones Automatizado SABRE </t>
  </si>
  <si>
    <t xml:space="preserve">Organización de Recorridos por los Atractivos Turísticos en la Entidad </t>
  </si>
  <si>
    <t xml:space="preserve">Organización de Visitas a Museos de la Entidad </t>
  </si>
  <si>
    <t xml:space="preserve">Venta de Servicios de Viajes </t>
  </si>
  <si>
    <t>30-GVST-1999T-EBC-01</t>
  </si>
  <si>
    <t xml:space="preserve">Análisis de Laboratorio para Tratamiento de Aguas </t>
  </si>
  <si>
    <t>31-TA-2000A-CCO-01</t>
  </si>
  <si>
    <t xml:space="preserve">Operación de Plantas de Potabilización y Tratamiento de Aguas Residuales (Proceso Manual y Semiautomático) </t>
  </si>
  <si>
    <t>31-TA-2002T-EBC-02</t>
  </si>
  <si>
    <t xml:space="preserve">Instalación y Mantenimiento de Calentadores Solares de Agua </t>
  </si>
  <si>
    <t>31-AES-2012C-EBC-01</t>
  </si>
  <si>
    <t xml:space="preserve">Cuidado del Medio Ambiente </t>
  </si>
  <si>
    <t>31-PAC-2023C-ECI-01</t>
  </si>
  <si>
    <t xml:space="preserve">Aplicación de Estrategias Sostenibles </t>
  </si>
  <si>
    <t>31-PAC-2023C-ECI-02</t>
  </si>
  <si>
    <t xml:space="preserve">Diagnóstico Ambiental Comunitario </t>
  </si>
  <si>
    <t>31-PAC-2023C-ECI-03</t>
  </si>
  <si>
    <t xml:space="preserve">Conformación de Redes Comunitarias </t>
  </si>
  <si>
    <t>31-PAC-2023C-ECI-04</t>
  </si>
  <si>
    <t xml:space="preserve">Diseño de Mecanismos de Difusión </t>
  </si>
  <si>
    <t>31-PAC-2023C-ECI-05</t>
  </si>
  <si>
    <t xml:space="preserve">Elaboración de un Plan de Intervención Ambiental </t>
  </si>
  <si>
    <t>31-PAC-2023C-ECI-06</t>
  </si>
  <si>
    <t xml:space="preserve">Desarrollo de Programas Educativos Ambientales </t>
  </si>
  <si>
    <t>31-PAC-2023C-ECI-07</t>
  </si>
  <si>
    <t xml:space="preserve">Turismo de Naturaleza </t>
  </si>
  <si>
    <t>31-PAC-2023C-ECI-08</t>
  </si>
  <si>
    <t xml:space="preserve">Generación de Estrategias Sociopolíticas en Pro del Ambiente </t>
  </si>
  <si>
    <t>31-PAC-2023C-ECI-09</t>
  </si>
  <si>
    <t xml:space="preserve">Manejo, Aprovechamiento y Conservación de Vida Silvestre </t>
  </si>
  <si>
    <t>31-PAC-2023C-ECI-10</t>
  </si>
  <si>
    <t>TOTAL DE ESPECIALIDADES OFERTA EDUCATIVA</t>
  </si>
  <si>
    <t>TOTAL DE ESPECIALIDADES OFERTA POR DEMANDA</t>
  </si>
  <si>
    <t xml:space="preserve">TOTAL DE ESPECIALIDADES OFERTADAS </t>
  </si>
  <si>
    <t>NOTA:</t>
  </si>
  <si>
    <t>Situación Escolar de la Matrícula (Cursos Regulares)</t>
  </si>
  <si>
    <t>Educación Basada en Competencias</t>
  </si>
  <si>
    <t>CCO</t>
  </si>
  <si>
    <t>Criterios de Competencia Ocupacional</t>
  </si>
  <si>
    <t>BX 8,9 y 10</t>
  </si>
  <si>
    <t>ECI</t>
  </si>
  <si>
    <t>Enfoque de Competencias Integrales</t>
  </si>
  <si>
    <t>BY 9,9 y 10</t>
  </si>
  <si>
    <t>SCP</t>
  </si>
  <si>
    <t>Síntesis de Contenido Programático</t>
  </si>
  <si>
    <t>BZ 9,9 y 10</t>
  </si>
  <si>
    <t>PPF</t>
  </si>
  <si>
    <t>Paquete Polifuncional</t>
  </si>
  <si>
    <t>CU 9,9 y 10</t>
  </si>
  <si>
    <r>
      <rPr>
        <b/>
        <i/>
        <u/>
        <sz val="11"/>
        <color theme="1"/>
        <rFont val="Calibri"/>
        <family val="2"/>
        <scheme val="minor"/>
      </rPr>
      <t>NOTA:</t>
    </r>
    <r>
      <rPr>
        <b/>
        <sz val="11"/>
        <color theme="1"/>
        <rFont val="Calibri"/>
        <family val="2"/>
        <scheme val="minor"/>
      </rPr>
      <t xml:space="preserve"> TODOS LOS EVENTOS DE CAPACITACIÓN O FORMACIÓN QUE NO SE ENCUENTREN EN EL CATÁLOGO DE OFERTA EDUCATIVA DEBEN REGISTRARSE EN "CURSOS NO REGULARES (Otros Cursos)" INCLUYENDO HORAS.</t>
    </r>
  </si>
  <si>
    <t>CLAVE CURSO</t>
  </si>
  <si>
    <t>36. Uso de la Lengua Inglesa en Diversos Contextos</t>
  </si>
  <si>
    <t>45. Administración</t>
  </si>
  <si>
    <t>41. Informática</t>
  </si>
  <si>
    <t>1. Producción Artesanal de Alimentos</t>
  </si>
  <si>
    <t>3. Mantenimiento a Equipos y Sistemas Electrónicos</t>
  </si>
  <si>
    <t>46. Aplicación de Normas y Procedimientos Contables y Fiscales</t>
  </si>
  <si>
    <t>54. Estilismo y Diseño de Imagen</t>
  </si>
  <si>
    <t>55. Cuidados Cosmetológicos Faciales y Corporales</t>
  </si>
  <si>
    <t>57. Alimentos y Bebidas</t>
  </si>
  <si>
    <t>58. Hotelería</t>
  </si>
  <si>
    <t>59. Gestión y Venta de Servicios Turísticos</t>
  </si>
  <si>
    <t>21. Sastrería</t>
  </si>
  <si>
    <t>2. Soporte a Instalaciones Eléctricas y Motores Eléctricos</t>
  </si>
  <si>
    <t>7. Mantenimiento Electromecánico del Automóvil</t>
  </si>
  <si>
    <t>8. Mantenimiento al Sistema Electrónico Automotriz</t>
  </si>
  <si>
    <t>9. Mantenimiento al Sistema Eléctrico Automotriz</t>
  </si>
  <si>
    <t>10. Diseño e Imagen de la Carrocería</t>
  </si>
  <si>
    <t>11. Mecánica Diesel</t>
  </si>
  <si>
    <t>25. Diseño y Fabricación de Muebles de Madera</t>
  </si>
  <si>
    <t>31. Soldadura y Pailería</t>
  </si>
  <si>
    <t>NOTA: TODOS LOS EVENTOS DE CAPACITACIÓN O FORMACIÓN QUE NO SE ENCUENTREN EN EL CATÁLOGO DE OFERTA EDUCATIVA DEBEN REGISTRARSE EN "CURSOS NO REGULARES (Otros Cursos)" INCLUYENDO HORAS.</t>
  </si>
  <si>
    <t>Champotón, Seybaplaya</t>
  </si>
  <si>
    <t>INFORMACIÓN ESTADÍSTICA DE ICAT 2025</t>
  </si>
  <si>
    <t>Matrricula 1° Trimestre 2025 (Enero, Febrero y Marzo)</t>
  </si>
  <si>
    <t>imagen y bienestar personal</t>
  </si>
  <si>
    <t>O-BT3 MARIDAJE DE SNACK</t>
  </si>
  <si>
    <t>O-CP4 DISEÑO DE COLOR</t>
  </si>
  <si>
    <t>turismo</t>
  </si>
  <si>
    <t xml:space="preserve">O-MS3 Tipos de servicio </t>
  </si>
  <si>
    <t>administracion</t>
  </si>
  <si>
    <t>MENTALIDAD EMPRENDEDORA</t>
  </si>
  <si>
    <t>agropecuario</t>
  </si>
  <si>
    <t>PROCESADO DE ALIMENTOS LACTEOS Y SUS DERIVADOS</t>
  </si>
  <si>
    <t>ELABORACIÓN DE BEBIDAS  NATURALES ARTESANALES</t>
  </si>
  <si>
    <t>HUERTOS Y HORTALIZAS</t>
  </si>
  <si>
    <t>artesanal</t>
  </si>
  <si>
    <t>ELABORACIÓN DE CREMA HUMECTANTE  ARTESANAL</t>
  </si>
  <si>
    <t>ARTÍCULOS TEJIDOS CON JIPI-JAPA Y ELABORACION DE 1 PARTIDA</t>
  </si>
  <si>
    <t>DESHILADOS Y ROCOCO</t>
  </si>
  <si>
    <t>DIFERENTES PUNTADAS PARA URDIDO DE HAMACA Y BANQUILLOS, HAMACA DE COLUMPIO</t>
  </si>
  <si>
    <t>ELABORACIÓN DE JABONES Y SHAMPOO ARTESANALES</t>
  </si>
  <si>
    <t xml:space="preserve">MACRAME </t>
  </si>
  <si>
    <t>TECNICAS DE BORDADO 1,2,3 Y 4</t>
  </si>
  <si>
    <t>TEJIDO A GANCHO Y AGUJAS Y EN TELAR</t>
  </si>
  <si>
    <t>TEJIDOS CON FIBRAS NATURALES PALMA/PETATE/BEJUCO/JUNCO</t>
  </si>
  <si>
    <t>MECÁNICA GENERAL DE MOTOS</t>
  </si>
  <si>
    <t>REPARACIÓN Y MANTENIMIENTO DE MOTOS</t>
  </si>
  <si>
    <t>SINCRONIZACIÓN DE MOTOR 4 TIEMPO</t>
  </si>
  <si>
    <t>SISTEMA DE CAJA DE MOTOS Y ELECTRICO DE MOTOS</t>
  </si>
  <si>
    <t>automotriz</t>
  </si>
  <si>
    <t>WHAT´S UP ENGLISH 2</t>
  </si>
  <si>
    <t>comunicación</t>
  </si>
  <si>
    <t>CIRCUITOS ELÉCTRICOS DE USO DOMÉSTICO</t>
  </si>
  <si>
    <t>INSTALACIÓN DE CONTACTOS DE USO DOMÉSTICO, INSTALACION ELECTRICA</t>
  </si>
  <si>
    <t>REPARACIÓN DE  APARATOS ELECTRODOMÉSTICOS</t>
  </si>
  <si>
    <t>electricidad</t>
  </si>
  <si>
    <t>electronica</t>
  </si>
  <si>
    <t>REPARACIÓN DE SISTEMAS DE AUDIO DIGITAL</t>
  </si>
  <si>
    <t>APLICACIÓN DE TRATAMIENTOS FACIALES NATURALES</t>
  </si>
  <si>
    <t>APLICACIÓN Y DECORACIÓN DE UÑAS ACRILICAS BASICO</t>
  </si>
  <si>
    <t>CORTES DE CABELLO PARA CABALLERO Y NIÑO</t>
  </si>
  <si>
    <t>CUIDADO DE MANOS Y PIES CON SPA</t>
  </si>
  <si>
    <t>ELABORACION Y APLICACIÓN DE EXTENSIONES DE CABELLO</t>
  </si>
  <si>
    <t xml:space="preserve">MAQUILLAJE DEL ROSTRO </t>
  </si>
  <si>
    <t>O-MP1 Automaquillaje y maquillaje social</t>
  </si>
  <si>
    <t>PEINADO Y ESTILIZADO DEL CABELLO PARA DAMA</t>
  </si>
  <si>
    <t>PEINADOS RECOGIDOS Y SEMI-RECOGIDOS PARA DAMA</t>
  </si>
  <si>
    <t xml:space="preserve">PERMACOLOGÍA. RIZADOS, ONDULADOS Y ALACIADOS </t>
  </si>
  <si>
    <t>industrial</t>
  </si>
  <si>
    <t>MANTENIMIENTO Y REPARACIÓN DE EQUIPOS DE REFRIGERACIÓN ESTÁNDAR</t>
  </si>
  <si>
    <t>O-RF1 MANTENIMIENTO PREVENTIVO Y CORRECTIVO A EQUIPOS DE REFRIGERADORES DOMÉSTICOS</t>
  </si>
  <si>
    <t>tecnologias de la informacion</t>
  </si>
  <si>
    <t>O-MC1 FUNDAMENTOS DE EQUIPOS DE CÓMPUTO</t>
  </si>
  <si>
    <t>O-MC2 MANTENIMIENTO PREVENTIVO Y CORRECTIVO DE HARDWARE A EQUIPOS DE ESCRITORIO</t>
  </si>
  <si>
    <t>O-MC3 MANTENIMIENTO PREVENTIVO Y CORRECTIVO DE SOFTWARE A EQUIPOS DE ESCRITORIO</t>
  </si>
  <si>
    <t>COCINA ITALIANA Y COCINA ORIENTAL</t>
  </si>
  <si>
    <t>DECORACIÓN CON FONDANT Y CHOCOLATERIA</t>
  </si>
  <si>
    <t>ELABORACIÓN DE BOCADILLOS, CUPCAKE Y GALLETAS Y DE PAYS</t>
  </si>
  <si>
    <t>O-BT4 SERVICIO AL CLIENTE</t>
  </si>
  <si>
    <t>O-MS4 Brigadas de servicio</t>
  </si>
  <si>
    <t>PANES SALADOS, PIZZAS Y CALZONES Y DE PANES TRADICIONALES</t>
  </si>
  <si>
    <t>TÉCNICAS PARA DECORAR PASTELES Y PASTELERIA FINA</t>
  </si>
  <si>
    <t>CONFECCIÓN  Y DISEÑO DE FALDAS</t>
  </si>
  <si>
    <t>CONFECCIÓN DE BLUSAS Y CAMISAS</t>
  </si>
  <si>
    <t>CONFECCIÓN DE PLAYERA TIPO POLO PARA CABALLERO</t>
  </si>
  <si>
    <t>ESTILOS DE PANTALÓN PARA DAMA Y NIÑA Y PANTALON SASTRE</t>
  </si>
  <si>
    <t>VESTIDOS DE ALTA COSTURA</t>
  </si>
  <si>
    <t>vestido y textil</t>
  </si>
  <si>
    <t>O-MP2 Maquillaje de xv años y boda</t>
  </si>
  <si>
    <t>O-RF2 REPARACIONES, CONVERSIONES Y ADAPTACIONES A EQUIPOS DE REFRIGERACIÓN DOMESTICO</t>
  </si>
  <si>
    <t>O-MC4 MANTENIMIENTO A COMPUTADORAS PORTÁTILES (LAPTOP)</t>
  </si>
  <si>
    <t>O-BT5 MIXOLOGÍA</t>
  </si>
  <si>
    <t>O-MS5 Servicio al comensal</t>
  </si>
  <si>
    <t>O-EC3 CORTE DE CABELLO PARA HOMBRES</t>
  </si>
  <si>
    <t>O-EU3 TÉCNICA DE APLICACIÓN Y DECORACIÓN EN GEL</t>
  </si>
  <si>
    <t>BORDADO A MAQUINA PARA PRINCIPIANTES</t>
  </si>
  <si>
    <t xml:space="preserve">TÉCNICAS DE BORDADO </t>
  </si>
  <si>
    <t>automotor</t>
  </si>
  <si>
    <t>SISTEMA ELECTRICO DE MOTOS</t>
  </si>
  <si>
    <t>INSTALACION ELECTRICA: CABLEADO</t>
  </si>
  <si>
    <t>COLOR Y TRANSFORMACION DEL CABELLO</t>
  </si>
  <si>
    <t>CORTES DE CABELLO PARA CABALLERO Y NIÑO, PARA DAMA Y NIÑA</t>
  </si>
  <si>
    <t>CUIDADO DE MANOS Y PIES CON SPA y FACIALES CORPORALES</t>
  </si>
  <si>
    <t>MAQUILLAJE DEL ROSTRO</t>
  </si>
  <si>
    <t>O-EC2 Corte de cabello para mujeres</t>
  </si>
  <si>
    <t>O-EU2 Técnica en decoración de 3D</t>
  </si>
  <si>
    <t>PERMACOLOGIA, RIZADOS, ONDULADOS Y ALACIADOS</t>
  </si>
  <si>
    <t>ELABORACIÓN DE PANES/BIZCOCHO PARA PASTELERÍA</t>
  </si>
  <si>
    <t>O-BT1 INTRODUCCION A LA COCTELERÍA</t>
  </si>
  <si>
    <t>O-BT2 MENAJE Y GARNITURAS</t>
  </si>
  <si>
    <t>PANES SALADOS, PIZZAS Y CALZONES Y PASTELERIA FINA</t>
  </si>
  <si>
    <t>CONFECCIÓN  Y DISEÑO DE FALDAS y DE CAMISAS</t>
  </si>
  <si>
    <t>CONFECCIÓN DE PANTALÓN SASTRE Y DE ROPA DE NIÑA</t>
  </si>
  <si>
    <t>ELABORACIÓN DE VESTIDOS CASUALES Y DE FIESTA</t>
  </si>
  <si>
    <t>ELABORACIÓN DE CUPCAKES, GALLETAS Y DE ENTRADAS DIVERSAS Y GELATINAS ARTISTICAS</t>
  </si>
  <si>
    <t>ELABORACIÓN DE JALEAS Y MERMELADAS</t>
  </si>
  <si>
    <t>ELABORACIÓN DE CONSERVAS DE FRUTAS Y HORTALIZAS</t>
  </si>
  <si>
    <t>ARTÍCULOS TEJIDOS CON FIBRAS SINTÉTICAS Y TEJIDO EN TELAR</t>
  </si>
  <si>
    <t>DIFERENTES PUNTADAS DE BORDADO A MÁQUINA Y URDIDO DE HAMACA</t>
  </si>
  <si>
    <t>TÉCNICAS DE BORDADO 3  (PUNTO DE CRUZ Y TENERIFE)</t>
  </si>
  <si>
    <t>O-EC1 FUNDAMENTOS DEL CORTE DE CABELLO</t>
  </si>
  <si>
    <t>O-EU1 TÉCNICA DE APLICACIÓN DE UÑAS DE ACRÍLICO</t>
  </si>
  <si>
    <t>O-RP5 PASTELERIA BÁSICA</t>
  </si>
  <si>
    <t>O-EU4 Técnica en aplicación de uñas esculturales</t>
  </si>
  <si>
    <t>WINDOWS E INTERNET</t>
  </si>
  <si>
    <t>MICROSOFT WORD BÁSICO</t>
  </si>
  <si>
    <t>MICROSOFT EXCEL BÁSICO</t>
  </si>
  <si>
    <t>ELABORACIÓN DE CUPCAKES Y GALLETAS</t>
  </si>
  <si>
    <t>ELABORACIÓN DE PANES/BIZCOCHOS PARA PASTELERÍA</t>
  </si>
  <si>
    <t>ELABORACIÓN DE PAYS Y SUS VARIANTES</t>
  </si>
  <si>
    <t>PANES DULCES, HOJALDRADOS Y BATIDOS</t>
  </si>
  <si>
    <t>PANES TRADICIONALES</t>
  </si>
  <si>
    <t>PASTELERÍA FINA</t>
  </si>
  <si>
    <t>CONFECCION DE ROPA DE NIÑA</t>
  </si>
  <si>
    <t>ELABORACIÓN DE BLUSAS Y VESTIDOS ARTESANALES</t>
  </si>
  <si>
    <t>ELABORACIÓN DE SHORT Y PANTALÓN</t>
  </si>
  <si>
    <t>O-EC2 CORTE DE CABELLO PARA MUJERES</t>
  </si>
  <si>
    <t>O-EU4 TÉCNICA EN APLICACIÓN DE UÑAS ESCULTURALES</t>
  </si>
  <si>
    <t>ARTÍCULOS TEJIDOS CON FIBRAS SINTÉTICAS</t>
  </si>
  <si>
    <t>TÉCNICAS DE BORDADO VARIOS</t>
  </si>
  <si>
    <t>WHAT´S UP ENGLISH 5</t>
  </si>
  <si>
    <t>CAE WHAT´S UP ENGLISH 1</t>
  </si>
  <si>
    <t>INSTALACIÓN DEL SISTEMA ELECTRÍCO INDUSTRIAL</t>
  </si>
  <si>
    <t>INSTALACIÓN ELÉCTRICA: CONDUCTOS, ZANJAS Y RANURAS</t>
  </si>
  <si>
    <t>INSTALACIÓN ELÉCTRICA: PLANOS Y TRAZOS DE LA RED</t>
  </si>
  <si>
    <t>INSTALACIÓN ELÉCTRICA: SALIDAS, ACCESORIOS Y PRUEBAS</t>
  </si>
  <si>
    <t>APLICACIÓN Y DECORACION DE UÑAS ACRILICAS AVANZADO Y BASICO</t>
  </si>
  <si>
    <t>CORTES DE CABELLO PARA CABALLERO Y NIÑO Y PARA DAMA Y NIÑA</t>
  </si>
  <si>
    <t>CUIDADO DE MANOS Y PIES CON SPA Y MAQUILLAJE DEL ROSTRO</t>
  </si>
  <si>
    <t>O-EC3 Corte de cabello para hombres</t>
  </si>
  <si>
    <t>O-EC4 Peinados</t>
  </si>
  <si>
    <t>PEINADO Y ESTILIZADO DEL CABELLO PARA DAMA Y RECOGIDOS Y SEMI-RECOGIDOS PARA DAMA</t>
  </si>
  <si>
    <t>INSTALACIÓN Y MANTENIMIENTO DE AIRE ACONDICIONADO TIPO SPLIT E INVERTER</t>
  </si>
  <si>
    <t>APLICACIÓN DE SOLDADURA ELÉCTRICA Y POR ARCO CON ELECTRODO</t>
  </si>
  <si>
    <t>HERRERÍA ARTÍSTICA,DOMESTICA Y PAILERIA</t>
  </si>
  <si>
    <t>SOLDADURA OXIGAS DEL ACERO EN POSICIONES</t>
  </si>
  <si>
    <t>metalmecanica</t>
  </si>
  <si>
    <t>DISEÑO VECTORIAL ILLUSTRATOR BÁSICO</t>
  </si>
  <si>
    <t>MARKETING DIGITAL</t>
  </si>
  <si>
    <t>MICROSOFT POWER POINT BÁSICO</t>
  </si>
  <si>
    <t>MICROSOFT WORD AVANZADO Y BASICO</t>
  </si>
  <si>
    <t>COCINA FRANCESA Y ORIENTAL</t>
  </si>
  <si>
    <t>ELABORACIÓN DE BOCADILLOS, CUPCAKES Y GALLETAS</t>
  </si>
  <si>
    <t>ELABORACIÓN DE DIPS Y ADEREZOS</t>
  </si>
  <si>
    <t>ELABORACIÓN DE DULCES CAMPECHANOS Y MESA DE POSTRES</t>
  </si>
  <si>
    <t>PANES SALADOS, PIZZAS Y CALZONES</t>
  </si>
  <si>
    <t>PANES TRADICIONALES Y PASTELERIA FINA</t>
  </si>
  <si>
    <t>TÉCNICAS PARA DECORAR PASTELES</t>
  </si>
  <si>
    <t>CONFECCIÓN  Y DISEÑO DE FALDAS, BLUSAS Y CAMISAS</t>
  </si>
  <si>
    <t>ELABORACIÓN DE BLUSAS Y VESTIDOS ARTESANALES, DE SHORT Y PANTALON</t>
  </si>
  <si>
    <t>ESTILOS DE PANTALÓN PARA DAMA Y NIÑA</t>
  </si>
  <si>
    <t>O-EU2 TÉCNICA EN DECORACIÓN DE 3D</t>
  </si>
  <si>
    <t>O-AO1 Windows e Internet</t>
  </si>
  <si>
    <t>O-PN2 PANADERIA DE MASA HOJALDRADA</t>
  </si>
  <si>
    <t>O-CN2 MANEJO HIGIÉNICO DE LOS ALIMENTOS</t>
  </si>
  <si>
    <t>ELABORACIÓN DE BEBIDAS  NATURALES ARTESANALES Y JALEAS</t>
  </si>
  <si>
    <t>ELABORACIÓN DE CREMA HUMECTANTE  ARTESANAL, JABONES Y SHAMPOO</t>
  </si>
  <si>
    <t>TÉCNICAS DE BORDADO 1 Y 3</t>
  </si>
  <si>
    <t>TEJIDO A GANCHO Y AGUJA</t>
  </si>
  <si>
    <t>INSTALACIÓN DE LAMPARAS Y VENTILADORES</t>
  </si>
  <si>
    <t>CORTES DE CABELLO PARA DAMA Y NIÑA</t>
  </si>
  <si>
    <t>CUIDADO DE MANOS Y PIES CON SPA Y FACIALES CORPORALES</t>
  </si>
  <si>
    <t>O-EC1 Fundamentos del corte de cabello</t>
  </si>
  <si>
    <t>O-MP3 Diseño del rostro</t>
  </si>
  <si>
    <t>SOLDADURA POR ARCO CON TUNGSTENO Y GAS (GTAW)</t>
  </si>
  <si>
    <t>INSTALACIÓN DE AIRE ACONDICIONADO TIPO SPLIT E INVERTER</t>
  </si>
  <si>
    <t>MANTENIMIENTO Y REPARACIÓN DE AIRE ACONDICIONADO TIPO SPLIT E INVERTER</t>
  </si>
  <si>
    <t xml:space="preserve">SOLDADURA EN PROCESOS ESPECIALES TIG Y MIG </t>
  </si>
  <si>
    <t>SUBLIMACION DE ARTICULOS PROMOCIONALES</t>
  </si>
  <si>
    <t>sistemas de impresión</t>
  </si>
  <si>
    <t>BASES DE DATOS ACCESS/SQL</t>
  </si>
  <si>
    <t>EDICIÓN DE AUDIO Y VIDEO</t>
  </si>
  <si>
    <t>MANTENIMIENTO PREVENTIVO Y CORRECTIVO DE COMPUTADORAS</t>
  </si>
  <si>
    <t>MICROSOFT EXCEL AVANZADO</t>
  </si>
  <si>
    <t>O-AO2 Microsoft Word</t>
  </si>
  <si>
    <t>O-AO3 Microsoft PowerPoint</t>
  </si>
  <si>
    <t>PLATAFORMAS DIGITALES PARA DOCENTES</t>
  </si>
  <si>
    <t>CHOCOLATERÍA Y DULCERIA FINA</t>
  </si>
  <si>
    <t>DECORACION CON FONDANT</t>
  </si>
  <si>
    <t>ELABORACIÓN DE MESAS DE POSTRES</t>
  </si>
  <si>
    <t>O-CN3 IDENTIFICACIÓN DE PRODUCTOS ALIMENTICIOS</t>
  </si>
  <si>
    <t>O-CN4 MÉTODOS DE CONSERVACIÓN DE ALIMENTOS</t>
  </si>
  <si>
    <t>O-PN3 PANADERIA DE MASA HOJALDRADA FERMENTADA</t>
  </si>
  <si>
    <t>O-PN4 PANADERIA DE MASAS BATIDAS Y CRECIDAS</t>
  </si>
  <si>
    <t>PANES TRADICIONALES y PASTELERIA FINA</t>
  </si>
  <si>
    <t>CONFECCIÓN DE GUAYABERAS</t>
  </si>
  <si>
    <t>CONFECCIÓN DE ROPA DE NIÑA</t>
  </si>
  <si>
    <t>CONFECCION Y DISEÑO DE FALDA</t>
  </si>
  <si>
    <t>ELABORACIÓN DE SHORT Y PANTALON</t>
  </si>
  <si>
    <t>ELABORACIÓN DE VESTIDOS CASUALES</t>
  </si>
  <si>
    <t>ESTILOS DE PANTALON PARA DAMA Y NIÑA</t>
  </si>
  <si>
    <t>O-MP4 Maquillaje de fantasía</t>
  </si>
  <si>
    <t>O-AO4 Microsoft Excel</t>
  </si>
  <si>
    <t xml:space="preserve">O-PN5 PANADERIA DE MASAS BATIDAS Y CRUJIENTES </t>
  </si>
  <si>
    <t>O-CN5 TÉRMINOS CULINARIOS</t>
  </si>
  <si>
    <t>CAE HUERTOS Y HORTALIZAS</t>
  </si>
  <si>
    <t>TEJIDO EN TELAR</t>
  </si>
  <si>
    <t>artesamal</t>
  </si>
  <si>
    <t>WHAT´S UP ENGLISH 1</t>
  </si>
  <si>
    <t>WHAT´S UP ENGLISH 3</t>
  </si>
  <si>
    <t>CAE WHATS UP ENGLISH 5</t>
  </si>
  <si>
    <t>educacion</t>
  </si>
  <si>
    <t>DESARROLLO DE EMPRENDEDORES</t>
  </si>
  <si>
    <t>INSTALACIÓN ELÉCTRICA: CABLEADO</t>
  </si>
  <si>
    <t>CAE BELLEZA</t>
  </si>
  <si>
    <t>CAE PELUQUERIA Y BARBERIA</t>
  </si>
  <si>
    <t>CUIDADO DE MANOS Y PIES CON SPA Y FACIALES Y CORPORALES</t>
  </si>
  <si>
    <t>CAE INSTALACIÓN DE AIRE ACONDICIONADO TIPO SPLIT E INVERTER</t>
  </si>
  <si>
    <t>APLICACIÓN DE SOLDADURA ELÉCTRICA</t>
  </si>
  <si>
    <t xml:space="preserve">CARPINTERÍA DE PUERTAS, VENTANAS </t>
  </si>
  <si>
    <t>ELABORACIÓN DE MUEBLES DE MADERA</t>
  </si>
  <si>
    <t>RAUTEADO DE PIEZAS PARA MUEBLES DE MADERA</t>
  </si>
  <si>
    <t>RESTAURACIÓN DE MUEBLES</t>
  </si>
  <si>
    <t>TIPOS DE ACABADOS PARA MADERA</t>
  </si>
  <si>
    <t>Procesos de Produccion Industrial</t>
  </si>
  <si>
    <t>O-AO5 MICROSOFT ACCESS</t>
  </si>
  <si>
    <t>O-AO1 WINDOWS E INTERNET</t>
  </si>
  <si>
    <t>COCINA ITALIANA, MEXICANA Y ORIENTAL</t>
  </si>
  <si>
    <t>O-PL1 FUNDAMENTOS DE UN PASTELERO</t>
  </si>
  <si>
    <t>O-RP1 Operaciones básicas</t>
  </si>
  <si>
    <t>O-RP2 ELABORACIÓN DE GELATINAS Y MOUSSE</t>
  </si>
  <si>
    <t>O-RP3 CHOCOLATERÍA Y GALLETAS</t>
  </si>
  <si>
    <t>BLANCOS Y DECORACIÓN PARA EL HOGAR</t>
  </si>
  <si>
    <t>CONFECCIÓN  Y DISEÑO DE FALDAS, CAMISAS, GUAYABERAS Y ROPA DE NIÑA</t>
  </si>
  <si>
    <t>ELABORACIÓN DE BLUSAS Y VESTIDOS ARTESANALES, SHORT Y PANTALON Y VESTIDOS CASUALES</t>
  </si>
  <si>
    <t>CAE WHAT´S UP ENGLISH 5</t>
  </si>
  <si>
    <t>O-RP5 Pastelería básica</t>
  </si>
  <si>
    <t>CAE WHATS UP ENGLISH 4</t>
  </si>
  <si>
    <t>O-RP4 BOCADILLOS DULCES Y SALADOS</t>
  </si>
  <si>
    <t>O-PL2 ELABORACIÓN DE PANES/BIZCOCHOS PARA PASTELERIA</t>
  </si>
  <si>
    <t>O-AO2 MICROSOFT WORD</t>
  </si>
  <si>
    <t>CONTABILIDAD GENERAL BÁSICA E INTERMEDIA</t>
  </si>
  <si>
    <t>EXCEL PARA EMPRENDEDORES</t>
  </si>
  <si>
    <t>HERRAMIENTAS BÁSICAS DIGITALES PARA EMPRENDEDORES</t>
  </si>
  <si>
    <t>ELABORACIÓN DE BEBIDAS NATURALES ARTESANALES, JALEAS Y MERMELADAS Y DE CONSERVAS</t>
  </si>
  <si>
    <t>DIFERENTES PUNTADAS PARA URDIDO DE HAMACA</t>
  </si>
  <si>
    <t>ELABORACIÓN DE GELES CORPORALES, JABONES Y SHAMPOO ARTESANALES</t>
  </si>
  <si>
    <t>TALLADO Y CALADO DE MADERA</t>
  </si>
  <si>
    <t>TEJIDO A GANCHO Y AGUJAS</t>
  </si>
  <si>
    <t>COLOR Y TRANSFORMACION DEL CABELLO Y MAQUILLAJE DEL ROSTRO</t>
  </si>
  <si>
    <t>CORTES DE CABELLO PARA CABALLERO Y NIÑO, DAMA Y  NIÑA</t>
  </si>
  <si>
    <t>O-EU3 Técnica de aplicación y decoración en gel</t>
  </si>
  <si>
    <t>HERRERÍA DOMÉSTICA (PUERTAS, VENTANAS ETC)</t>
  </si>
  <si>
    <t>HERRERÍA ARTÍSTICA</t>
  </si>
  <si>
    <t>CAE SOLDADURA ESTRUCTURAL</t>
  </si>
  <si>
    <t>CAE APLICACIÓN DE SOLDADURA BÁSICA (SWAM)</t>
  </si>
  <si>
    <t>MICROSOFT EXCEL AVANZADO Y BASICO</t>
  </si>
  <si>
    <t>CHOCOLATERÍA, DULCERIA FINA Y PANES TRADICIONALES</t>
  </si>
  <si>
    <t>ELABORACIÓN DE BOCADILLOS , CUPCAKES Y GALLETAS, DULCES CAMPECHANOS Y MESA DE POSTRES</t>
  </si>
  <si>
    <t>ELABORACIÓN DE PANES/BIZCOCHOS PARA PASTELERÍA, PAYS Y SUS VARIANTES</t>
  </si>
  <si>
    <t>PANES DULCES, HOJALDRADOS Y BATIDOS, SALADOS PIZZAS Y CALZONES</t>
  </si>
  <si>
    <t>CONFECCIÓN  Y DISEÑO DE FALDAS, BLUSAS, CAMISAS Y GUAYABERAS</t>
  </si>
  <si>
    <t>CONFECCIÓN DE PANTALÓN SASTRE</t>
  </si>
  <si>
    <t>O-DG1 ADOBE ILLUSTRATOR</t>
  </si>
  <si>
    <t>URDIDO DE BOLSAS , BANQUILLOS Y HAMACA DE COLUMPIO</t>
  </si>
  <si>
    <t>APLICACIÓN Y DECORACION DE UÑAS ACRILICAS AVANZADO</t>
  </si>
  <si>
    <t>CORTE DE CABELLO PARA DAMA Y NIÑA, CABALLERO Y NIÑO</t>
  </si>
  <si>
    <t>PEINADO Y ESTILIZADO DEL CABELLO PARA DAMA Y RECOGIDO Y SEMI RECOGIDO</t>
  </si>
  <si>
    <t>INSTALACIÓN DE CONTACTOS DE USO DOMÉSTICO</t>
  </si>
  <si>
    <t>mecatronica</t>
  </si>
  <si>
    <t>APLICACIÓN DE SOLDADURA POR ARCO CON ELÉCTRODO METÁLICO REVESTIDO (SMAW)</t>
  </si>
  <si>
    <t>procesos de produccion industrial</t>
  </si>
  <si>
    <t>ELABORACIÓN DE PIEZAS TORNEADAS</t>
  </si>
  <si>
    <t>O-AO3 MICROSOFT POWERPOINT</t>
  </si>
  <si>
    <t>O-AO4 MICROSOFT EXCEL</t>
  </si>
  <si>
    <t>O-DG2 Adobe Photoshop</t>
  </si>
  <si>
    <t>O-DG3 ADOBE INDESIGN</t>
  </si>
  <si>
    <t>O-DG4 ADOBE PREMIER</t>
  </si>
  <si>
    <t>CAE INFORMATICA</t>
  </si>
  <si>
    <t>MICROSOFT WORD AVANZADO</t>
  </si>
  <si>
    <t>INFORMÁTICA</t>
  </si>
  <si>
    <t>BOCADILLOS DULCES Y SALADOS</t>
  </si>
  <si>
    <t>DULCERÍA FINA Y PASTELERIA FINA</t>
  </si>
  <si>
    <t>O-CN3 IDENTIFICACIÓN DE PRODUCTOS</t>
  </si>
  <si>
    <t>O-CN4 MÉTODOS DE CONSERVACIÓN</t>
  </si>
  <si>
    <t>CONFECCIÓN DE BLUSA Y DISEÑO DE FALDAS</t>
  </si>
  <si>
    <t>ELABORACIÓN DE BLUSAS Y VESTIDOS ARTESANALES Y VESTIDOS DE FIESTA</t>
  </si>
  <si>
    <t>PATRONAJE Y VESTIDOS DE ALTA COSTURA</t>
  </si>
  <si>
    <t>O-DG 4 ADOBE PREMIERE</t>
  </si>
  <si>
    <t>BORDADO A MÁQUINA PARA PRINCIPIANTES</t>
  </si>
  <si>
    <t>DIFERENTES PUNTADAS DE BORDADO A MÁQUINA</t>
  </si>
  <si>
    <t>PINTADO, TALLADO Y CALADO DE LEC</t>
  </si>
  <si>
    <t>MAYA NIVEL BÁSICO</t>
  </si>
  <si>
    <t>MAYA NIVEL BASICO</t>
  </si>
  <si>
    <t>INSTALACION DE CONTACTOS DE USO DOMESTICO</t>
  </si>
  <si>
    <t>INSTALACION DE LAMPARAS Y VENTILADORES</t>
  </si>
  <si>
    <t xml:space="preserve">CORTE DE CABELLO PARA CABALLERO Y NIÑO   </t>
  </si>
  <si>
    <t>CORTE DE CABELLO PARA DAMA Y NIÑA</t>
  </si>
  <si>
    <t>BORDADO A MAQUINA PARA PRICIPIANTES</t>
  </si>
  <si>
    <t>DISEÑO Y DESARROLLO WEB WORDPRESS</t>
  </si>
  <si>
    <t>MICROSOFT WORD BASICO</t>
  </si>
  <si>
    <t>O-AO5 Access</t>
  </si>
  <si>
    <t>O-DG5 ADOBE AFTER EFFECTS</t>
  </si>
  <si>
    <t>PLATAFORMA DIGITAL CANVA</t>
  </si>
  <si>
    <t>CHOCOLATERIA Y DULCERIA FINA</t>
  </si>
  <si>
    <t>ELABORACIÓN DE BOCADILLOS,CUPCAKES Y GALLETAS, DIPS, ENTRADAS DIVERSAS Y GELATINAS ARTISTICAS</t>
  </si>
  <si>
    <t>PANES SALADOS, PIZZAS Y CALZONES Y PANES TRADICIONALES</t>
  </si>
  <si>
    <t>BORDADO A MAQUINA: DIFERENTES PUNTADAS DE BORDADO A MAQUINA</t>
  </si>
  <si>
    <t>CONFECCIÓN  Y DISEÑO DE FALDAS, GUAYABERAS, PANTALON, SACO SASTRE</t>
  </si>
  <si>
    <t>ELABORACIÓN DE SHORT Y PANTALÓN Y VESTIDOS DE FIESTA</t>
  </si>
  <si>
    <t>O-DG1 Adobe Illustrator</t>
  </si>
  <si>
    <t>REPARACIÓN DE  APARATOS ELECTRONICOS</t>
  </si>
  <si>
    <t>INSTALACION DE AIRE ACONDICIONADO TIPO SPLIT E INVERTER</t>
  </si>
  <si>
    <t xml:space="preserve"> MICROSOFT POWER POINT BÁSICO</t>
  </si>
  <si>
    <t>O-DG5 Adobe After Effects</t>
  </si>
  <si>
    <t>CHOCOLATERÍA, COCINA MEXICANA Y DULCERIA FINA</t>
  </si>
  <si>
    <t>ELABORACIÓN DE BOCADILLOS, ENTRADAS DIVERSAS, PANES/BIZCOCHOS Y PASTELERIA</t>
  </si>
  <si>
    <t>PANES DULCES, HOJALDRADOS Y BATIDOS, PANES SALADOS, PIZZAS Y CALZONES</t>
  </si>
  <si>
    <t>SISTEMA ELÉCTRICO Y CAJA DE MOTOS</t>
  </si>
  <si>
    <t>WHAT'S UP ENGLISH 2</t>
  </si>
  <si>
    <t>WHAT'S UP ENGLISH 3</t>
  </si>
  <si>
    <t>construccion</t>
  </si>
  <si>
    <t>RESTAURACION DE MUEBLES</t>
  </si>
  <si>
    <t>APLICACIÓN Y DECORACIÓN DE UÑAS ACRILICAS BASICO Y AVANZADO</t>
  </si>
  <si>
    <t>CUIDADO DE MANOS Y PIES Y MAQUILLAJE DEL ROSTRO</t>
  </si>
  <si>
    <t>O-EC4 PEINADOS</t>
  </si>
  <si>
    <t>APLICACIÓN DE UÑAS ACRILICO BÁSICO</t>
  </si>
  <si>
    <t>ELABORACIÓN DE ARTÍCULOS CON FIBRA DE VIDRIO Y REPARACION DE CAYUCOS</t>
  </si>
  <si>
    <t>ELABORACIÓN DE MUEBLES DE MADERA Y TIPOS DE ACABADO DE MADERA</t>
  </si>
  <si>
    <t>COCINA MEDITERRÁNEA Y MEXICANA</t>
  </si>
  <si>
    <t>ELABORACIÓN DE CUPCAKES Y GALLETAS, PAYS Y SUS VARIANTES</t>
  </si>
  <si>
    <t>PANES DULCES, HOJALDRADOS Y BATIDOS, PANES TRADICIONALES</t>
  </si>
  <si>
    <t xml:space="preserve">ELABORACIÓN DE VESTIDOS DE FIESTA </t>
  </si>
  <si>
    <t>Jabones Artesanales</t>
  </si>
  <si>
    <t>Circuitos eléctricos de uso mecánico</t>
  </si>
  <si>
    <t>Corte de cabello para niño y hombre</t>
  </si>
  <si>
    <t>Mantenimiento y reparación de equipos de refrigeracion estandar</t>
  </si>
  <si>
    <t>Uso de resina epóxica</t>
  </si>
  <si>
    <t>Sistemas de impresión</t>
  </si>
  <si>
    <t>Corte de vinilos</t>
  </si>
  <si>
    <t>Sublimación de artículos promocionales</t>
  </si>
  <si>
    <t>Cocina Regional</t>
  </si>
  <si>
    <t>Urdido de hamacas</t>
  </si>
  <si>
    <t>Asistencia social</t>
  </si>
  <si>
    <t>Apoyo escolar</t>
  </si>
  <si>
    <t>Danza</t>
  </si>
  <si>
    <t>Inglés</t>
  </si>
  <si>
    <t>Activación física</t>
  </si>
  <si>
    <t>Actividades inclusivas</t>
  </si>
  <si>
    <t>Artes plásticas</t>
  </si>
  <si>
    <t>Bisutería</t>
  </si>
  <si>
    <t>Bordado a mano</t>
  </si>
  <si>
    <t>Bordado a máquina</t>
  </si>
  <si>
    <t>Braile</t>
  </si>
  <si>
    <t>Carpinteria básica</t>
  </si>
  <si>
    <t>Cocina</t>
  </si>
  <si>
    <t>Corte y confección</t>
  </si>
  <si>
    <t>Cuidados gerentologicos</t>
  </si>
  <si>
    <t>Cultura de belleza</t>
  </si>
  <si>
    <t>Futbol</t>
  </si>
  <si>
    <t>Ludoteca</t>
  </si>
  <si>
    <t>Manualidades en general</t>
  </si>
  <si>
    <t>Música</t>
  </si>
  <si>
    <t>Ofimática</t>
  </si>
  <si>
    <t>Pasta Flexible</t>
  </si>
  <si>
    <t>Repostería y Panadería</t>
  </si>
  <si>
    <t>Tejido</t>
  </si>
  <si>
    <t>Trabajos en madera</t>
  </si>
  <si>
    <t>Electronica</t>
  </si>
  <si>
    <t>Liderazgo</t>
  </si>
  <si>
    <t>Comunicación asertiva</t>
  </si>
  <si>
    <t>Ergonomía en mi emprendimiento</t>
  </si>
  <si>
    <t>Habilidades comunicacionales</t>
  </si>
  <si>
    <t>Herramientas básicas digitales para emprendedores</t>
  </si>
  <si>
    <t>Manejo de emociones y el emprendedor</t>
  </si>
  <si>
    <t>Mercadotecnia para microempresas</t>
  </si>
  <si>
    <t>Modelos de negocios</t>
  </si>
  <si>
    <t>Prevención y seguridad en mi emprendimiento</t>
  </si>
  <si>
    <t>Servicio al cliente</t>
  </si>
  <si>
    <t>Técnicas de negociación y cierre de ventas</t>
  </si>
  <si>
    <t>Técnicas gráficas digitales</t>
  </si>
  <si>
    <t>Corte de cabello para dama y niña</t>
  </si>
  <si>
    <t>Plataforma digital canva</t>
  </si>
  <si>
    <t>Windows</t>
  </si>
  <si>
    <t>Whats up english</t>
  </si>
  <si>
    <t>Club conversacional 2 y tips de comunicación</t>
  </si>
  <si>
    <t>Curso intensivo nivel intermedio</t>
  </si>
  <si>
    <t>Inglés Conversacional Básico</t>
  </si>
  <si>
    <t>PROFESSIONAL PROFILE</t>
  </si>
  <si>
    <t>READING AND WRITTING 1</t>
  </si>
  <si>
    <t>EC0217.01 IMPARTICIÓN DE CURSOS DE FORMACIÓN DEL CAPITAL HUMANO DE MANERA PRESENCIAL GRUPAL</t>
  </si>
  <si>
    <t>ELABORACIÓN DE REACTIVOS E INSTRUMENTOS DE EVALUACIÓN</t>
  </si>
  <si>
    <t>IMPARTICIÓN DE CURSOS DE FORMACIÓN DEL CAPITAL HUMANO DE MANERA PRESENCIAL GRUPAL</t>
  </si>
  <si>
    <t xml:space="preserve">PROPICIAR EL APRENDIZAJE SIGNIFICATIVO EN EDUCACION MEDIA SUPERIOR Y SUPERIOR </t>
  </si>
  <si>
    <t>USO CORRECTO DEL CELULAR</t>
  </si>
  <si>
    <t>TÉCNICAS DE BORDADO 1 (CHAQUIRA Y FANTASÍA)</t>
  </si>
  <si>
    <t>CORTES DE CABELLO PARA TODA LA FAMILIA</t>
  </si>
  <si>
    <t>EMPRENDIMIENTO</t>
  </si>
  <si>
    <t>TURISMO</t>
  </si>
  <si>
    <t>ARTESANAL</t>
  </si>
  <si>
    <t>MECANICA AUTOMOTRIZ</t>
  </si>
  <si>
    <t>IMAGEN Y BIENESTAR PERSONAL</t>
  </si>
  <si>
    <t>CONFECCION INDUSTRIAL DE ROPA</t>
  </si>
  <si>
    <t>DIF CAMPECHE</t>
  </si>
  <si>
    <t>CERESO KOBEN</t>
  </si>
  <si>
    <t>CERESO CARMEN</t>
  </si>
  <si>
    <t>ITA CHINÁ</t>
  </si>
  <si>
    <t>IPC</t>
  </si>
  <si>
    <t>ITSE</t>
  </si>
  <si>
    <t>Secretaría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</si>
</sst>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i/>
      <u/>
      <sz val="11"/>
      <color indexed="8"/>
      <name val="Calibri"/>
      <family val="2"/>
    </font>
    <font>
      <b/>
      <sz val="11"/>
      <name val="Bodoni"/>
      <family val="1"/>
    </font>
    <font>
      <b/>
      <sz val="12"/>
      <name val="FrankRuehl"/>
      <family val="2"/>
      <charset val="177"/>
    </font>
    <font>
      <b/>
      <sz val="14"/>
      <name val="Arial"/>
      <family val="2"/>
    </font>
    <font>
      <b/>
      <i/>
      <sz val="11"/>
      <name val="Miriam"/>
      <family val="2"/>
      <charset val="177"/>
    </font>
    <font>
      <b/>
      <sz val="11"/>
      <name val="Mongolian Baiti"/>
      <family val="4"/>
    </font>
    <font>
      <b/>
      <sz val="14"/>
      <name val="Mongolian Baiti"/>
      <family val="4"/>
    </font>
    <font>
      <sz val="14"/>
      <name val="Arial"/>
      <family val="2"/>
    </font>
    <font>
      <b/>
      <sz val="10"/>
      <name val="Arial Black"/>
      <family val="2"/>
    </font>
    <font>
      <b/>
      <sz val="10"/>
      <name val="Mongolian Baiti"/>
      <family val="4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Bodoni"/>
      <family val="1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9" tint="-0.249977111117893"/>
      <name val="Bodoni"/>
      <family val="1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Aptos Narrow"/>
      <family val="2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name val="Bodoni"/>
    </font>
    <font>
      <sz val="10"/>
      <color theme="1"/>
      <name val="Bodoni"/>
    </font>
    <font>
      <sz val="10"/>
      <color theme="1"/>
      <name val="Arial"/>
      <family val="2"/>
    </font>
    <font>
      <b/>
      <i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E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46A7BA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30631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A950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2D7FD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92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/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ck">
        <color indexed="23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ck">
        <color indexed="23"/>
      </bottom>
      <diagonal/>
    </border>
    <border>
      <left style="thin">
        <color indexed="23"/>
      </left>
      <right style="thick">
        <color indexed="23"/>
      </right>
      <top/>
      <bottom style="thick">
        <color indexed="23"/>
      </bottom>
      <diagonal/>
    </border>
    <border>
      <left style="thin">
        <color indexed="23"/>
      </left>
      <right/>
      <top/>
      <bottom style="thick">
        <color indexed="23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thick">
        <color indexed="23"/>
      </left>
      <right style="medium">
        <color indexed="23"/>
      </right>
      <top/>
      <bottom style="thick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 style="medium">
        <color indexed="23"/>
      </bottom>
      <diagonal/>
    </border>
    <border>
      <left/>
      <right style="medium">
        <color auto="1"/>
      </right>
      <top/>
      <bottom/>
      <diagonal/>
    </border>
    <border>
      <left style="thick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ck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/>
      <top style="thick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ck">
        <color indexed="23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ck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ck">
        <color indexed="23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ck">
        <color indexed="2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0" tint="-0.499984740745262"/>
      </top>
      <bottom style="medium">
        <color indexed="23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77">
    <xf numFmtId="0" fontId="0" fillId="0" borderId="0" xfId="0"/>
    <xf numFmtId="0" fontId="22" fillId="0" borderId="0" xfId="0" applyFont="1"/>
    <xf numFmtId="0" fontId="22" fillId="3" borderId="0" xfId="0" applyFont="1" applyFill="1"/>
    <xf numFmtId="0" fontId="22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5" fillId="0" borderId="0" xfId="4"/>
    <xf numFmtId="0" fontId="5" fillId="0" borderId="0" xfId="4" applyAlignment="1">
      <alignment horizontal="center"/>
    </xf>
    <xf numFmtId="0" fontId="9" fillId="3" borderId="0" xfId="4" applyFont="1" applyFill="1" applyAlignment="1">
      <alignment horizontal="center"/>
    </xf>
    <xf numFmtId="0" fontId="7" fillId="6" borderId="1" xfId="4" applyFont="1" applyFill="1" applyBorder="1" applyAlignment="1">
      <alignment horizontal="center" vertical="center"/>
    </xf>
    <xf numFmtId="0" fontId="1" fillId="0" borderId="0" xfId="3"/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Alignment="1">
      <alignment horizontal="center"/>
    </xf>
    <xf numFmtId="0" fontId="1" fillId="0" borderId="2" xfId="3" applyBorder="1" applyAlignment="1">
      <alignment wrapText="1"/>
    </xf>
    <xf numFmtId="0" fontId="1" fillId="0" borderId="0" xfId="3" applyAlignment="1">
      <alignment horizontal="left"/>
    </xf>
    <xf numFmtId="0" fontId="9" fillId="3" borderId="0" xfId="3" applyFont="1" applyFill="1" applyAlignment="1">
      <alignment textRotation="90"/>
    </xf>
    <xf numFmtId="0" fontId="1" fillId="0" borderId="0" xfId="3" applyAlignment="1">
      <alignment wrapText="1"/>
    </xf>
    <xf numFmtId="0" fontId="2" fillId="0" borderId="0" xfId="3" applyFont="1"/>
    <xf numFmtId="0" fontId="9" fillId="3" borderId="0" xfId="3" applyFont="1" applyFill="1"/>
    <xf numFmtId="0" fontId="24" fillId="5" borderId="0" xfId="0" applyFont="1" applyFill="1" applyAlignment="1">
      <alignment horizontal="right" vertical="center"/>
    </xf>
    <xf numFmtId="0" fontId="24" fillId="7" borderId="0" xfId="0" applyFont="1" applyFill="1" applyAlignment="1">
      <alignment horizontal="right" vertical="center"/>
    </xf>
    <xf numFmtId="0" fontId="9" fillId="0" borderId="0" xfId="4" applyFont="1" applyAlignment="1">
      <alignment horizontal="center"/>
    </xf>
    <xf numFmtId="0" fontId="9" fillId="0" borderId="3" xfId="4" applyFont="1" applyBorder="1" applyAlignment="1">
      <alignment horizontal="center" vertical="center"/>
    </xf>
    <xf numFmtId="0" fontId="9" fillId="0" borderId="3" xfId="4" applyFont="1" applyBorder="1" applyAlignment="1">
      <alignment horizontal="left"/>
    </xf>
    <xf numFmtId="3" fontId="7" fillId="6" borderId="1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6" borderId="4" xfId="4" applyFont="1" applyFill="1" applyBorder="1" applyAlignment="1">
      <alignment horizontal="center" vertical="center"/>
    </xf>
    <xf numFmtId="0" fontId="7" fillId="6" borderId="5" xfId="4" applyFont="1" applyFill="1" applyBorder="1" applyAlignment="1">
      <alignment horizontal="center" vertical="center"/>
    </xf>
    <xf numFmtId="0" fontId="27" fillId="0" borderId="0" xfId="3" applyFont="1" applyAlignment="1">
      <alignment horizontal="center" vertical="center" wrapText="1"/>
    </xf>
    <xf numFmtId="0" fontId="26" fillId="0" borderId="7" xfId="3" applyFont="1" applyBorder="1" applyAlignment="1">
      <alignment horizontal="center" vertical="center" wrapText="1"/>
    </xf>
    <xf numFmtId="0" fontId="26" fillId="7" borderId="7" xfId="3" applyFont="1" applyFill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8" borderId="1" xfId="4" applyFont="1" applyFill="1" applyBorder="1" applyAlignment="1">
      <alignment horizontal="center"/>
    </xf>
    <xf numFmtId="0" fontId="9" fillId="8" borderId="1" xfId="4" applyFont="1" applyFill="1" applyBorder="1" applyAlignment="1">
      <alignment horizontal="center" vertical="center"/>
    </xf>
    <xf numFmtId="0" fontId="9" fillId="8" borderId="1" xfId="4" applyFont="1" applyFill="1" applyBorder="1" applyAlignment="1" applyProtection="1">
      <alignment horizontal="center" vertical="center"/>
      <protection locked="0"/>
    </xf>
    <xf numFmtId="3" fontId="9" fillId="0" borderId="3" xfId="4" quotePrefix="1" applyNumberFormat="1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9" fillId="0" borderId="6" xfId="4" applyFont="1" applyBorder="1" applyAlignment="1">
      <alignment horizontal="center" vertical="center"/>
    </xf>
    <xf numFmtId="3" fontId="9" fillId="0" borderId="0" xfId="4" quotePrefix="1" applyNumberFormat="1" applyFont="1" applyAlignment="1">
      <alignment horizontal="center" vertical="center"/>
    </xf>
    <xf numFmtId="3" fontId="27" fillId="0" borderId="6" xfId="3" applyNumberFormat="1" applyFont="1" applyBorder="1" applyAlignment="1">
      <alignment horizontal="center" vertical="center" wrapText="1"/>
    </xf>
    <xf numFmtId="3" fontId="9" fillId="0" borderId="6" xfId="4" quotePrefix="1" applyNumberFormat="1" applyFont="1" applyBorder="1" applyAlignment="1">
      <alignment horizontal="center" vertical="center"/>
    </xf>
    <xf numFmtId="0" fontId="6" fillId="0" borderId="0" xfId="3" applyFont="1"/>
    <xf numFmtId="0" fontId="15" fillId="0" borderId="0" xfId="3" applyFont="1" applyAlignment="1">
      <alignment horizontal="center" vertical="top"/>
    </xf>
    <xf numFmtId="0" fontId="26" fillId="5" borderId="7" xfId="3" applyFont="1" applyFill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26" fillId="0" borderId="3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7" fillId="0" borderId="3" xfId="3" applyFont="1" applyBorder="1" applyAlignment="1">
      <alignment horizontal="center" vertical="center" textRotation="90" wrapText="1"/>
    </xf>
    <xf numFmtId="0" fontId="9" fillId="0" borderId="3" xfId="3" applyFont="1" applyBorder="1" applyAlignment="1">
      <alignment horizontal="center" textRotation="90" wrapText="1"/>
    </xf>
    <xf numFmtId="0" fontId="8" fillId="0" borderId="3" xfId="3" applyFont="1" applyBorder="1" applyAlignment="1">
      <alignment horizontal="center" vertical="center" textRotation="90" wrapText="1"/>
    </xf>
    <xf numFmtId="0" fontId="2" fillId="0" borderId="3" xfId="3" applyFont="1" applyBorder="1" applyAlignment="1">
      <alignment horizontal="center" vertical="center" textRotation="90"/>
    </xf>
    <xf numFmtId="0" fontId="7" fillId="0" borderId="6" xfId="3" applyFont="1" applyBorder="1" applyAlignment="1" applyProtection="1">
      <alignment horizontal="center" vertical="center" wrapText="1"/>
      <protection locked="0"/>
    </xf>
    <xf numFmtId="0" fontId="7" fillId="0" borderId="7" xfId="3" applyFont="1" applyBorder="1" applyAlignment="1" applyProtection="1">
      <alignment horizontal="center" vertical="center" wrapText="1"/>
      <protection locked="0"/>
    </xf>
    <xf numFmtId="0" fontId="17" fillId="0" borderId="0" xfId="3" applyFont="1"/>
    <xf numFmtId="0" fontId="11" fillId="0" borderId="0" xfId="0" applyFont="1" applyAlignment="1">
      <alignment horizontal="left" vertical="center"/>
    </xf>
    <xf numFmtId="0" fontId="28" fillId="0" borderId="0" xfId="0" applyFont="1"/>
    <xf numFmtId="0" fontId="28" fillId="0" borderId="0" xfId="0" applyFont="1" applyAlignment="1">
      <alignment vertical="center"/>
    </xf>
    <xf numFmtId="3" fontId="11" fillId="0" borderId="0" xfId="0" applyNumberFormat="1" applyFont="1" applyAlignment="1">
      <alignment horizontal="left"/>
    </xf>
    <xf numFmtId="4" fontId="11" fillId="0" borderId="0" xfId="0" applyNumberFormat="1" applyFont="1" applyAlignment="1">
      <alignment horizontal="left" vertical="center" wrapText="1"/>
    </xf>
    <xf numFmtId="0" fontId="12" fillId="2" borderId="10" xfId="3" applyFont="1" applyFill="1" applyBorder="1" applyAlignment="1">
      <alignment horizontal="center" wrapText="1"/>
    </xf>
    <xf numFmtId="0" fontId="18" fillId="0" borderId="0" xfId="3" applyFont="1" applyAlignment="1">
      <alignment vertical="top"/>
    </xf>
    <xf numFmtId="0" fontId="19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/>
    </xf>
    <xf numFmtId="0" fontId="9" fillId="0" borderId="6" xfId="3" applyFont="1" applyBorder="1" applyAlignment="1" applyProtection="1">
      <alignment horizontal="center" vertical="center" wrapText="1"/>
      <protection locked="0"/>
    </xf>
    <xf numFmtId="0" fontId="9" fillId="0" borderId="3" xfId="3" applyFont="1" applyBorder="1" applyAlignment="1">
      <alignment horizontal="center" vertical="center" wrapText="1"/>
    </xf>
    <xf numFmtId="0" fontId="9" fillId="0" borderId="6" xfId="3" applyFont="1" applyBorder="1" applyAlignment="1" applyProtection="1">
      <alignment horizontal="center" vertical="center"/>
      <protection locked="0"/>
    </xf>
    <xf numFmtId="0" fontId="9" fillId="0" borderId="3" xfId="3" applyFont="1" applyBorder="1" applyAlignment="1">
      <alignment horizontal="center" vertical="center"/>
    </xf>
    <xf numFmtId="3" fontId="30" fillId="0" borderId="0" xfId="3" applyNumberFormat="1" applyFont="1" applyAlignment="1">
      <alignment horizontal="center" vertical="center" wrapText="1"/>
    </xf>
    <xf numFmtId="0" fontId="27" fillId="0" borderId="0" xfId="3" applyFont="1" applyAlignment="1">
      <alignment horizontal="center" vertical="center"/>
    </xf>
    <xf numFmtId="3" fontId="9" fillId="0" borderId="0" xfId="3" quotePrefix="1" applyNumberFormat="1" applyFont="1" applyAlignment="1">
      <alignment horizontal="center" vertical="center" wrapText="1"/>
    </xf>
    <xf numFmtId="3" fontId="9" fillId="3" borderId="3" xfId="3" quotePrefix="1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2" fillId="10" borderId="0" xfId="0" applyFont="1" applyFill="1" applyAlignment="1">
      <alignment horizontal="center" vertical="center"/>
    </xf>
    <xf numFmtId="0" fontId="7" fillId="4" borderId="7" xfId="3" applyFont="1" applyFill="1" applyBorder="1" applyAlignment="1">
      <alignment horizontal="center" vertical="center" wrapText="1"/>
    </xf>
    <xf numFmtId="0" fontId="7" fillId="4" borderId="6" xfId="3" applyFont="1" applyFill="1" applyBorder="1" applyAlignment="1">
      <alignment horizontal="center" vertical="center" wrapText="1"/>
    </xf>
    <xf numFmtId="0" fontId="7" fillId="4" borderId="0" xfId="3" applyFont="1" applyFill="1" applyAlignment="1">
      <alignment horizontal="center" vertical="center" wrapText="1"/>
    </xf>
    <xf numFmtId="0" fontId="7" fillId="4" borderId="8" xfId="3" applyFont="1" applyFill="1" applyBorder="1" applyAlignment="1">
      <alignment horizontal="center" vertical="center" wrapText="1"/>
    </xf>
    <xf numFmtId="0" fontId="7" fillId="4" borderId="25" xfId="3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vertical="center" wrapText="1"/>
    </xf>
    <xf numFmtId="0" fontId="13" fillId="0" borderId="0" xfId="3" applyFont="1" applyAlignment="1">
      <alignment horizontal="center" vertical="center"/>
    </xf>
    <xf numFmtId="3" fontId="7" fillId="0" borderId="8" xfId="3" applyNumberFormat="1" applyFont="1" applyBorder="1" applyAlignment="1">
      <alignment horizontal="center" vertical="center" wrapText="1"/>
    </xf>
    <xf numFmtId="3" fontId="9" fillId="8" borderId="1" xfId="4" quotePrefix="1" applyNumberFormat="1" applyFont="1" applyFill="1" applyBorder="1" applyAlignment="1" applyProtection="1">
      <alignment horizontal="center" vertical="center"/>
      <protection locked="0"/>
    </xf>
    <xf numFmtId="0" fontId="7" fillId="2" borderId="10" xfId="3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3" fontId="7" fillId="0" borderId="3" xfId="3" applyNumberFormat="1" applyFont="1" applyBorder="1" applyAlignment="1">
      <alignment horizontal="center" vertical="center" wrapText="1"/>
    </xf>
    <xf numFmtId="3" fontId="7" fillId="4" borderId="1" xfId="1" applyNumberFormat="1" applyFont="1" applyFill="1" applyBorder="1" applyAlignment="1" applyProtection="1">
      <alignment horizontal="center" vertical="center"/>
    </xf>
    <xf numFmtId="0" fontId="9" fillId="0" borderId="6" xfId="3" applyFont="1" applyBorder="1" applyAlignment="1">
      <alignment horizontal="center" vertical="center" wrapText="1"/>
    </xf>
    <xf numFmtId="3" fontId="7" fillId="5" borderId="1" xfId="4" applyNumberFormat="1" applyFont="1" applyFill="1" applyBorder="1" applyAlignment="1">
      <alignment horizontal="center" vertical="center"/>
    </xf>
    <xf numFmtId="3" fontId="7" fillId="7" borderId="1" xfId="4" applyNumberFormat="1" applyFont="1" applyFill="1" applyBorder="1" applyAlignment="1">
      <alignment horizontal="center" vertical="center"/>
    </xf>
    <xf numFmtId="3" fontId="1" fillId="0" borderId="0" xfId="3" applyNumberFormat="1"/>
    <xf numFmtId="3" fontId="7" fillId="10" borderId="1" xfId="3" applyNumberFormat="1" applyFont="1" applyFill="1" applyBorder="1" applyAlignment="1">
      <alignment horizontal="center" vertical="center" wrapText="1"/>
    </xf>
    <xf numFmtId="1" fontId="7" fillId="4" borderId="1" xfId="3" applyNumberFormat="1" applyFont="1" applyFill="1" applyBorder="1" applyAlignment="1">
      <alignment horizontal="center" vertical="center" wrapText="1"/>
    </xf>
    <xf numFmtId="1" fontId="7" fillId="4" borderId="26" xfId="3" applyNumberFormat="1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0" fontId="9" fillId="0" borderId="1" xfId="3" applyFont="1" applyBorder="1" applyAlignment="1" applyProtection="1">
      <alignment horizontal="center" vertical="center" wrapText="1"/>
      <protection locked="0"/>
    </xf>
    <xf numFmtId="0" fontId="1" fillId="0" borderId="6" xfId="3" applyBorder="1" applyAlignment="1" applyProtection="1">
      <alignment horizontal="left" vertical="center" wrapText="1"/>
      <protection locked="0"/>
    </xf>
    <xf numFmtId="0" fontId="1" fillId="0" borderId="3" xfId="3" applyBorder="1" applyAlignment="1">
      <alignment horizontal="left" vertical="center" wrapText="1"/>
    </xf>
    <xf numFmtId="0" fontId="7" fillId="0" borderId="1" xfId="4" applyFont="1" applyBorder="1" applyAlignment="1">
      <alignment horizontal="center"/>
    </xf>
    <xf numFmtId="0" fontId="7" fillId="0" borderId="0" xfId="4" applyFont="1" applyAlignment="1">
      <alignment horizontal="left"/>
    </xf>
    <xf numFmtId="0" fontId="9" fillId="0" borderId="1" xfId="4" applyFont="1" applyBorder="1" applyAlignment="1">
      <alignment horizontal="center" vertical="center"/>
    </xf>
    <xf numFmtId="3" fontId="9" fillId="0" borderId="1" xfId="4" quotePrefix="1" applyNumberFormat="1" applyFont="1" applyBorder="1" applyAlignment="1" applyProtection="1">
      <alignment horizontal="center" vertical="center"/>
      <protection locked="0"/>
    </xf>
    <xf numFmtId="0" fontId="16" fillId="0" borderId="0" xfId="3" applyFont="1" applyAlignment="1">
      <alignment horizontal="center" vertical="top"/>
    </xf>
    <xf numFmtId="0" fontId="23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3" fontId="9" fillId="3" borderId="0" xfId="3" quotePrefix="1" applyNumberFormat="1" applyFont="1" applyFill="1" applyAlignment="1">
      <alignment horizontal="center" vertical="center" wrapText="1"/>
    </xf>
    <xf numFmtId="0" fontId="7" fillId="0" borderId="1" xfId="3" applyFont="1" applyBorder="1" applyAlignment="1" applyProtection="1">
      <alignment horizontal="center"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3" fontId="9" fillId="0" borderId="8" xfId="3" applyNumberFormat="1" applyFont="1" applyBorder="1" applyAlignment="1">
      <alignment horizontal="center" vertical="center" wrapText="1"/>
    </xf>
    <xf numFmtId="3" fontId="9" fillId="0" borderId="8" xfId="3" quotePrefix="1" applyNumberFormat="1" applyFont="1" applyBorder="1" applyAlignment="1">
      <alignment horizontal="center" vertical="center" wrapText="1"/>
    </xf>
    <xf numFmtId="3" fontId="7" fillId="0" borderId="8" xfId="4" applyNumberFormat="1" applyFont="1" applyBorder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9" fillId="0" borderId="1" xfId="4" applyFont="1" applyBorder="1" applyAlignment="1" applyProtection="1">
      <alignment horizontal="center" vertical="center"/>
      <protection locked="0"/>
    </xf>
    <xf numFmtId="0" fontId="1" fillId="0" borderId="0" xfId="4" applyFont="1"/>
    <xf numFmtId="3" fontId="9" fillId="0" borderId="6" xfId="3" quotePrefix="1" applyNumberFormat="1" applyFont="1" applyBorder="1" applyAlignment="1">
      <alignment horizontal="center" vertical="center" wrapText="1"/>
    </xf>
    <xf numFmtId="3" fontId="9" fillId="0" borderId="6" xfId="3" applyNumberFormat="1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/>
    </xf>
    <xf numFmtId="0" fontId="7" fillId="2" borderId="74" xfId="3" applyFont="1" applyFill="1" applyBorder="1" applyAlignment="1">
      <alignment horizontal="center" vertical="center" wrapText="1"/>
    </xf>
    <xf numFmtId="0" fontId="7" fillId="2" borderId="76" xfId="3" applyFont="1" applyFill="1" applyBorder="1" applyAlignment="1">
      <alignment horizontal="center" vertical="center" wrapText="1"/>
    </xf>
    <xf numFmtId="0" fontId="7" fillId="2" borderId="77" xfId="3" applyFont="1" applyFill="1" applyBorder="1" applyAlignment="1">
      <alignment horizontal="center" vertical="center" wrapText="1"/>
    </xf>
    <xf numFmtId="0" fontId="39" fillId="0" borderId="0" xfId="0" applyFont="1"/>
    <xf numFmtId="0" fontId="7" fillId="12" borderId="78" xfId="3" applyFont="1" applyFill="1" applyBorder="1" applyAlignment="1">
      <alignment horizontal="center" vertical="center" wrapText="1"/>
    </xf>
    <xf numFmtId="0" fontId="7" fillId="13" borderId="78" xfId="3" applyFont="1" applyFill="1" applyBorder="1" applyAlignment="1">
      <alignment horizontal="center" vertical="center" wrapText="1"/>
    </xf>
    <xf numFmtId="0" fontId="7" fillId="4" borderId="78" xfId="3" applyFont="1" applyFill="1" applyBorder="1" applyAlignment="1">
      <alignment horizontal="center" vertical="center" wrapText="1"/>
    </xf>
    <xf numFmtId="0" fontId="39" fillId="4" borderId="78" xfId="0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6" borderId="84" xfId="7" applyFont="1" applyFill="1" applyBorder="1" applyAlignment="1">
      <alignment horizontal="center"/>
    </xf>
    <xf numFmtId="0" fontId="7" fillId="6" borderId="85" xfId="7" applyFont="1" applyFill="1" applyBorder="1" applyAlignment="1">
      <alignment horizontal="center"/>
    </xf>
    <xf numFmtId="0" fontId="7" fillId="6" borderId="86" xfId="7" applyFont="1" applyFill="1" applyBorder="1" applyAlignment="1">
      <alignment horizontal="center"/>
    </xf>
    <xf numFmtId="0" fontId="39" fillId="0" borderId="41" xfId="0" applyFont="1" applyBorder="1" applyAlignment="1">
      <alignment horizontal="center" vertical="center"/>
    </xf>
    <xf numFmtId="0" fontId="39" fillId="6" borderId="87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8" borderId="15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40" fillId="3" borderId="0" xfId="0" applyFont="1" applyFill="1"/>
    <xf numFmtId="0" fontId="40" fillId="0" borderId="0" xfId="0" applyFont="1"/>
    <xf numFmtId="0" fontId="41" fillId="5" borderId="0" xfId="0" applyFont="1" applyFill="1" applyAlignment="1">
      <alignment horizontal="right" vertical="center"/>
    </xf>
    <xf numFmtId="0" fontId="40" fillId="0" borderId="0" xfId="0" applyFont="1" applyAlignment="1">
      <alignment horizontal="center" vertical="center"/>
    </xf>
    <xf numFmtId="0" fontId="40" fillId="5" borderId="0" xfId="0" applyFont="1" applyFill="1" applyAlignment="1">
      <alignment horizontal="center" vertical="center"/>
    </xf>
    <xf numFmtId="0" fontId="40" fillId="3" borderId="0" xfId="0" applyFont="1" applyFill="1" applyAlignment="1">
      <alignment horizontal="center"/>
    </xf>
    <xf numFmtId="0" fontId="40" fillId="0" borderId="0" xfId="0" applyFont="1" applyAlignment="1">
      <alignment vertical="center"/>
    </xf>
    <xf numFmtId="0" fontId="40" fillId="10" borderId="0" xfId="0" applyFont="1" applyFill="1" applyAlignment="1">
      <alignment horizontal="center" vertical="center"/>
    </xf>
    <xf numFmtId="0" fontId="22" fillId="0" borderId="91" xfId="0" applyFont="1" applyBorder="1" applyAlignment="1" applyProtection="1">
      <alignment horizontal="center" vertical="center"/>
      <protection locked="0"/>
    </xf>
    <xf numFmtId="0" fontId="39" fillId="12" borderId="78" xfId="0" applyFont="1" applyFill="1" applyBorder="1" applyAlignment="1">
      <alignment horizontal="center" vertical="center" wrapText="1"/>
    </xf>
    <xf numFmtId="0" fontId="39" fillId="13" borderId="78" xfId="0" applyFont="1" applyFill="1" applyBorder="1" applyAlignment="1">
      <alignment horizontal="center" vertical="center" wrapText="1"/>
    </xf>
    <xf numFmtId="0" fontId="39" fillId="8" borderId="15" xfId="0" applyFont="1" applyFill="1" applyBorder="1" applyAlignment="1" applyProtection="1">
      <alignment horizontal="center" vertical="center"/>
      <protection locked="0"/>
    </xf>
    <xf numFmtId="0" fontId="39" fillId="8" borderId="15" xfId="0" applyFont="1" applyFill="1" applyBorder="1" applyAlignment="1" applyProtection="1">
      <alignment horizontal="center" vertical="center" wrapText="1"/>
      <protection locked="0"/>
    </xf>
    <xf numFmtId="17" fontId="39" fillId="8" borderId="15" xfId="0" applyNumberFormat="1" applyFont="1" applyFill="1" applyBorder="1" applyAlignment="1" applyProtection="1">
      <alignment horizontal="center" vertical="center"/>
      <protection locked="0"/>
    </xf>
    <xf numFmtId="0" fontId="39" fillId="0" borderId="82" xfId="0" applyFont="1" applyBorder="1" applyAlignment="1">
      <alignment horizontal="center" vertical="center"/>
    </xf>
    <xf numFmtId="0" fontId="39" fillId="0" borderId="95" xfId="0" applyFont="1" applyBorder="1" applyAlignment="1">
      <alignment horizontal="center" vertical="center" wrapText="1"/>
    </xf>
    <xf numFmtId="0" fontId="39" fillId="0" borderId="96" xfId="0" applyFont="1" applyBorder="1" applyAlignment="1">
      <alignment horizontal="center" vertical="center"/>
    </xf>
    <xf numFmtId="0" fontId="39" fillId="8" borderId="95" xfId="0" applyFont="1" applyFill="1" applyBorder="1" applyAlignment="1">
      <alignment horizontal="center" vertical="center" wrapText="1"/>
    </xf>
    <xf numFmtId="0" fontId="39" fillId="8" borderId="96" xfId="0" applyFont="1" applyFill="1" applyBorder="1" applyAlignment="1">
      <alignment horizontal="center" vertical="center"/>
    </xf>
    <xf numFmtId="0" fontId="39" fillId="8" borderId="98" xfId="0" applyFont="1" applyFill="1" applyBorder="1" applyAlignment="1">
      <alignment horizontal="center" vertical="center" wrapText="1"/>
    </xf>
    <xf numFmtId="0" fontId="39" fillId="8" borderId="99" xfId="0" applyFont="1" applyFill="1" applyBorder="1" applyAlignment="1">
      <alignment horizontal="center" vertical="center"/>
    </xf>
    <xf numFmtId="0" fontId="39" fillId="0" borderId="82" xfId="0" applyFont="1" applyBorder="1" applyProtection="1">
      <protection locked="0"/>
    </xf>
    <xf numFmtId="0" fontId="39" fillId="8" borderId="95" xfId="0" applyFont="1" applyFill="1" applyBorder="1" applyAlignment="1" applyProtection="1">
      <alignment horizontal="center" vertical="center"/>
      <protection locked="0"/>
    </xf>
    <xf numFmtId="0" fontId="39" fillId="8" borderId="96" xfId="0" applyFont="1" applyFill="1" applyBorder="1" applyAlignment="1" applyProtection="1">
      <alignment horizontal="center" vertical="center" wrapText="1"/>
      <protection locked="0"/>
    </xf>
    <xf numFmtId="17" fontId="39" fillId="8" borderId="96" xfId="0" applyNumberFormat="1" applyFont="1" applyFill="1" applyBorder="1" applyAlignment="1" applyProtection="1">
      <alignment horizontal="center" vertical="center"/>
      <protection locked="0"/>
    </xf>
    <xf numFmtId="0" fontId="39" fillId="8" borderId="96" xfId="0" applyFont="1" applyFill="1" applyBorder="1" applyAlignment="1" applyProtection="1">
      <alignment horizontal="center" vertical="center"/>
      <protection locked="0"/>
    </xf>
    <xf numFmtId="0" fontId="39" fillId="0" borderId="95" xfId="0" applyFont="1" applyBorder="1" applyAlignment="1" applyProtection="1">
      <alignment horizontal="center" vertical="center"/>
      <protection locked="0"/>
    </xf>
    <xf numFmtId="0" fontId="39" fillId="0" borderId="96" xfId="0" applyFont="1" applyBorder="1" applyAlignment="1" applyProtection="1">
      <alignment horizontal="center" vertical="center" wrapText="1"/>
      <protection locked="0"/>
    </xf>
    <xf numFmtId="0" fontId="39" fillId="0" borderId="96" xfId="0" applyFont="1" applyBorder="1" applyAlignment="1" applyProtection="1">
      <alignment horizontal="center" vertical="center"/>
      <protection locked="0"/>
    </xf>
    <xf numFmtId="14" fontId="39" fillId="8" borderId="96" xfId="0" applyNumberFormat="1" applyFont="1" applyFill="1" applyBorder="1" applyAlignment="1" applyProtection="1">
      <alignment horizontal="center" vertical="center"/>
      <protection locked="0"/>
    </xf>
    <xf numFmtId="0" fontId="39" fillId="8" borderId="98" xfId="0" applyFont="1" applyFill="1" applyBorder="1" applyAlignment="1" applyProtection="1">
      <alignment horizontal="center" vertical="center"/>
      <protection locked="0"/>
    </xf>
    <xf numFmtId="0" fontId="39" fillId="8" borderId="99" xfId="0" applyFont="1" applyFill="1" applyBorder="1" applyAlignment="1" applyProtection="1">
      <alignment horizontal="center" vertical="center" wrapText="1"/>
      <protection locked="0"/>
    </xf>
    <xf numFmtId="0" fontId="39" fillId="8" borderId="99" xfId="0" applyFont="1" applyFill="1" applyBorder="1" applyAlignment="1" applyProtection="1">
      <alignment horizontal="center" vertical="center"/>
      <protection locked="0"/>
    </xf>
    <xf numFmtId="0" fontId="39" fillId="0" borderId="82" xfId="0" applyFont="1" applyBorder="1" applyAlignment="1" applyProtection="1">
      <alignment horizontal="center" vertical="center"/>
      <protection locked="0"/>
    </xf>
    <xf numFmtId="16" fontId="39" fillId="0" borderId="96" xfId="0" applyNumberFormat="1" applyFont="1" applyBorder="1" applyAlignment="1" applyProtection="1">
      <alignment horizontal="center" vertical="center"/>
      <protection locked="0"/>
    </xf>
    <xf numFmtId="0" fontId="39" fillId="8" borderId="102" xfId="0" applyFont="1" applyFill="1" applyBorder="1" applyAlignment="1" applyProtection="1">
      <alignment horizontal="center" vertical="center"/>
      <protection locked="0"/>
    </xf>
    <xf numFmtId="0" fontId="39" fillId="8" borderId="102" xfId="0" applyFont="1" applyFill="1" applyBorder="1" applyAlignment="1">
      <alignment horizontal="center" vertical="center" wrapText="1"/>
    </xf>
    <xf numFmtId="3" fontId="22" fillId="10" borderId="0" xfId="0" applyNumberFormat="1" applyFont="1" applyFill="1" applyAlignment="1">
      <alignment horizontal="center" vertical="center"/>
    </xf>
    <xf numFmtId="3" fontId="22" fillId="5" borderId="0" xfId="0" applyNumberFormat="1" applyFont="1" applyFill="1" applyAlignment="1">
      <alignment horizontal="center" vertical="center"/>
    </xf>
    <xf numFmtId="0" fontId="39" fillId="0" borderId="105" xfId="0" applyFont="1" applyBorder="1" applyAlignment="1" applyProtection="1">
      <alignment horizontal="center" vertical="center"/>
      <protection locked="0"/>
    </xf>
    <xf numFmtId="0" fontId="39" fillId="0" borderId="105" xfId="0" applyFont="1" applyBorder="1" applyProtection="1">
      <protection locked="0"/>
    </xf>
    <xf numFmtId="0" fontId="39" fillId="0" borderId="105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 wrapText="1"/>
    </xf>
    <xf numFmtId="0" fontId="39" fillId="0" borderId="108" xfId="0" applyFont="1" applyBorder="1" applyAlignment="1">
      <alignment horizontal="center" vertical="center" wrapText="1"/>
    </xf>
    <xf numFmtId="0" fontId="39" fillId="0" borderId="107" xfId="0" applyFont="1" applyBorder="1" applyProtection="1">
      <protection locked="0"/>
    </xf>
    <xf numFmtId="0" fontId="39" fillId="0" borderId="108" xfId="0" applyFont="1" applyBorder="1" applyProtection="1">
      <protection locked="0"/>
    </xf>
    <xf numFmtId="0" fontId="39" fillId="0" borderId="108" xfId="0" applyFont="1" applyBorder="1" applyAlignment="1" applyProtection="1">
      <alignment horizontal="center" vertical="center"/>
      <protection locked="0"/>
    </xf>
    <xf numFmtId="0" fontId="42" fillId="0" borderId="107" xfId="0" applyFont="1" applyBorder="1" applyAlignment="1" applyProtection="1">
      <alignment horizontal="center" vertical="center"/>
      <protection locked="0"/>
    </xf>
    <xf numFmtId="14" fontId="42" fillId="0" borderId="82" xfId="0" applyNumberFormat="1" applyFont="1" applyBorder="1" applyAlignment="1" applyProtection="1">
      <alignment horizontal="center" vertical="center"/>
      <protection locked="0"/>
    </xf>
    <xf numFmtId="0" fontId="22" fillId="0" borderId="111" xfId="0" applyFont="1" applyBorder="1" applyAlignment="1" applyProtection="1">
      <alignment horizontal="center" vertical="center"/>
      <protection locked="0"/>
    </xf>
    <xf numFmtId="0" fontId="22" fillId="0" borderId="115" xfId="0" applyFont="1" applyBorder="1" applyAlignment="1" applyProtection="1">
      <alignment horizontal="center" vertical="center"/>
      <protection locked="0"/>
    </xf>
    <xf numFmtId="0" fontId="22" fillId="0" borderId="109" xfId="0" applyFont="1" applyBorder="1" applyAlignment="1" applyProtection="1">
      <alignment horizontal="center" vertical="center"/>
      <protection locked="0"/>
    </xf>
    <xf numFmtId="0" fontId="22" fillId="0" borderId="116" xfId="0" applyFont="1" applyBorder="1" applyAlignment="1" applyProtection="1">
      <alignment horizontal="center" vertical="center"/>
      <protection locked="0"/>
    </xf>
    <xf numFmtId="0" fontId="22" fillId="0" borderId="117" xfId="0" applyFont="1" applyBorder="1" applyAlignment="1" applyProtection="1">
      <alignment horizontal="center" vertical="center"/>
      <protection locked="0"/>
    </xf>
    <xf numFmtId="0" fontId="26" fillId="0" borderId="119" xfId="3" applyFont="1" applyBorder="1" applyAlignment="1">
      <alignment horizontal="center" vertical="center" wrapText="1"/>
    </xf>
    <xf numFmtId="0" fontId="7" fillId="0" borderId="118" xfId="3" applyFont="1" applyBorder="1" applyAlignment="1">
      <alignment horizontal="center" vertical="center"/>
    </xf>
    <xf numFmtId="0" fontId="26" fillId="7" borderId="9" xfId="3" applyFont="1" applyFill="1" applyBorder="1" applyAlignment="1">
      <alignment horizontal="center" vertical="center"/>
    </xf>
    <xf numFmtId="0" fontId="26" fillId="7" borderId="9" xfId="3" applyFont="1" applyFill="1" applyBorder="1" applyAlignment="1">
      <alignment horizontal="center" vertical="center" wrapText="1"/>
    </xf>
    <xf numFmtId="0" fontId="26" fillId="7" borderId="23" xfId="0" applyFont="1" applyFill="1" applyBorder="1" applyAlignment="1">
      <alignment horizontal="center" vertical="center"/>
    </xf>
    <xf numFmtId="0" fontId="26" fillId="7" borderId="11" xfId="0" applyFont="1" applyFill="1" applyBorder="1" applyAlignment="1">
      <alignment horizontal="center" vertical="center" wrapText="1"/>
    </xf>
    <xf numFmtId="0" fontId="26" fillId="5" borderId="9" xfId="3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11" borderId="9" xfId="0" applyFont="1" applyFill="1" applyBorder="1" applyAlignment="1">
      <alignment horizontal="center" vertical="center"/>
    </xf>
    <xf numFmtId="0" fontId="26" fillId="10" borderId="9" xfId="3" applyFont="1" applyFill="1" applyBorder="1" applyAlignment="1">
      <alignment horizontal="center" vertical="center" wrapText="1"/>
    </xf>
    <xf numFmtId="0" fontId="26" fillId="10" borderId="9" xfId="0" applyFont="1" applyFill="1" applyBorder="1" applyAlignment="1">
      <alignment horizontal="center" vertical="center" wrapText="1"/>
    </xf>
    <xf numFmtId="0" fontId="26" fillId="10" borderId="9" xfId="0" applyFont="1" applyFill="1" applyBorder="1" applyAlignment="1">
      <alignment horizontal="center" vertical="center"/>
    </xf>
    <xf numFmtId="0" fontId="0" fillId="0" borderId="116" xfId="0" applyBorder="1" applyAlignment="1" applyProtection="1">
      <alignment horizontal="center" vertical="center" wrapText="1"/>
      <protection locked="0"/>
    </xf>
    <xf numFmtId="0" fontId="22" fillId="0" borderId="116" xfId="0" applyFont="1" applyBorder="1" applyAlignment="1" applyProtection="1">
      <alignment horizontal="center" vertical="center" wrapText="1"/>
      <protection locked="0"/>
    </xf>
    <xf numFmtId="0" fontId="7" fillId="9" borderId="115" xfId="3" applyFont="1" applyFill="1" applyBorder="1" applyAlignment="1">
      <alignment horizontal="center" vertical="center" wrapText="1"/>
    </xf>
    <xf numFmtId="0" fontId="22" fillId="0" borderId="115" xfId="0" applyFont="1" applyBorder="1" applyAlignment="1" applyProtection="1">
      <alignment horizontal="center" vertical="center" wrapText="1"/>
      <protection locked="0"/>
    </xf>
    <xf numFmtId="0" fontId="0" fillId="0" borderId="115" xfId="0" applyBorder="1" applyAlignment="1" applyProtection="1">
      <alignment horizontal="center" vertical="center" wrapText="1"/>
      <protection locked="0"/>
    </xf>
    <xf numFmtId="0" fontId="14" fillId="9" borderId="115" xfId="3" applyFont="1" applyFill="1" applyBorder="1" applyAlignment="1">
      <alignment horizontal="center" vertical="center" wrapText="1"/>
    </xf>
    <xf numFmtId="3" fontId="7" fillId="9" borderId="115" xfId="3" applyNumberFormat="1" applyFont="1" applyFill="1" applyBorder="1" applyAlignment="1">
      <alignment horizontal="center" vertical="center" wrapText="1"/>
    </xf>
    <xf numFmtId="0" fontId="26" fillId="0" borderId="119" xfId="3" applyFont="1" applyBorder="1" applyAlignment="1">
      <alignment horizontal="center" vertical="center"/>
    </xf>
    <xf numFmtId="0" fontId="26" fillId="0" borderId="14" xfId="3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5" fillId="0" borderId="93" xfId="0" applyFont="1" applyBorder="1" applyAlignment="1">
      <alignment horizontal="left" vertical="center" wrapText="1"/>
    </xf>
    <xf numFmtId="0" fontId="22" fillId="0" borderId="122" xfId="0" applyFont="1" applyBorder="1" applyAlignment="1" applyProtection="1">
      <alignment horizontal="left" vertical="center" wrapText="1"/>
      <protection locked="0"/>
    </xf>
    <xf numFmtId="0" fontId="0" fillId="0" borderId="115" xfId="0" applyBorder="1" applyAlignment="1" applyProtection="1">
      <alignment horizontal="left" vertical="center" wrapText="1"/>
      <protection locked="0"/>
    </xf>
    <xf numFmtId="0" fontId="22" fillId="0" borderId="109" xfId="0" applyFont="1" applyBorder="1" applyAlignment="1" applyProtection="1">
      <alignment horizontal="center"/>
      <protection locked="0"/>
    </xf>
    <xf numFmtId="0" fontId="22" fillId="0" borderId="122" xfId="0" applyFont="1" applyBorder="1" applyAlignment="1" applyProtection="1">
      <alignment horizontal="center"/>
      <protection locked="0"/>
    </xf>
    <xf numFmtId="0" fontId="22" fillId="0" borderId="115" xfId="0" applyFont="1" applyBorder="1" applyAlignment="1" applyProtection="1">
      <alignment horizontal="center"/>
      <protection locked="0"/>
    </xf>
    <xf numFmtId="0" fontId="22" fillId="0" borderId="115" xfId="0" applyFont="1" applyBorder="1" applyProtection="1">
      <protection locked="0"/>
    </xf>
    <xf numFmtId="0" fontId="25" fillId="0" borderId="93" xfId="0" applyFont="1" applyBorder="1" applyAlignment="1">
      <alignment vertical="center" wrapText="1"/>
    </xf>
    <xf numFmtId="0" fontId="22" fillId="0" borderId="123" xfId="0" applyFont="1" applyBorder="1" applyAlignment="1" applyProtection="1">
      <alignment horizontal="center" wrapText="1"/>
      <protection locked="0"/>
    </xf>
    <xf numFmtId="0" fontId="22" fillId="0" borderId="116" xfId="0" applyFont="1" applyBorder="1" applyAlignment="1" applyProtection="1">
      <alignment horizontal="center" wrapText="1"/>
      <protection locked="0"/>
    </xf>
    <xf numFmtId="0" fontId="22" fillId="0" borderId="117" xfId="0" applyFont="1" applyBorder="1" applyAlignment="1" applyProtection="1">
      <alignment horizontal="center" wrapText="1"/>
      <protection locked="0"/>
    </xf>
    <xf numFmtId="0" fontId="0" fillId="0" borderId="125" xfId="0" applyBorder="1" applyProtection="1">
      <protection locked="0"/>
    </xf>
    <xf numFmtId="0" fontId="29" fillId="0" borderId="127" xfId="0" applyFont="1" applyBorder="1" applyAlignment="1">
      <alignment vertical="center" wrapText="1"/>
    </xf>
    <xf numFmtId="0" fontId="29" fillId="14" borderId="117" xfId="0" applyFont="1" applyFill="1" applyBorder="1" applyAlignment="1">
      <alignment vertical="center" wrapText="1"/>
    </xf>
    <xf numFmtId="0" fontId="29" fillId="0" borderId="114" xfId="0" applyFont="1" applyBorder="1" applyAlignment="1">
      <alignment vertical="center" wrapText="1"/>
    </xf>
    <xf numFmtId="0" fontId="29" fillId="0" borderId="117" xfId="0" applyFont="1" applyBorder="1" applyAlignment="1">
      <alignment vertical="center" wrapText="1"/>
    </xf>
    <xf numFmtId="0" fontId="0" fillId="14" borderId="0" xfId="0" applyFill="1"/>
    <xf numFmtId="0" fontId="7" fillId="2" borderId="6" xfId="3" applyFont="1" applyFill="1" applyBorder="1" applyAlignment="1">
      <alignment horizontal="center" vertical="center" wrapText="1"/>
    </xf>
    <xf numFmtId="0" fontId="7" fillId="0" borderId="129" xfId="3" applyFont="1" applyBorder="1" applyAlignment="1">
      <alignment horizontal="center" vertical="center" wrapText="1"/>
    </xf>
    <xf numFmtId="0" fontId="7" fillId="6" borderId="131" xfId="4" applyFont="1" applyFill="1" applyBorder="1" applyAlignment="1">
      <alignment horizontal="center" vertical="center"/>
    </xf>
    <xf numFmtId="0" fontId="7" fillId="8" borderId="132" xfId="4" applyFont="1" applyFill="1" applyBorder="1" applyAlignment="1">
      <alignment horizontal="left"/>
    </xf>
    <xf numFmtId="0" fontId="7" fillId="0" borderId="132" xfId="4" applyFont="1" applyBorder="1" applyAlignment="1">
      <alignment horizontal="left"/>
    </xf>
    <xf numFmtId="0" fontId="15" fillId="0" borderId="0" xfId="3" applyFont="1" applyAlignment="1">
      <alignment horizontal="center" vertical="center"/>
    </xf>
    <xf numFmtId="0" fontId="7" fillId="8" borderId="130" xfId="4" applyFont="1" applyFill="1" applyBorder="1" applyAlignment="1">
      <alignment horizontal="left" vertical="center"/>
    </xf>
    <xf numFmtId="0" fontId="7" fillId="0" borderId="6" xfId="4" applyFont="1" applyBorder="1" applyAlignment="1">
      <alignment horizontal="left" vertical="center"/>
    </xf>
    <xf numFmtId="0" fontId="7" fillId="0" borderId="130" xfId="4" applyFont="1" applyBorder="1" applyAlignment="1">
      <alignment horizontal="left" vertical="center"/>
    </xf>
    <xf numFmtId="0" fontId="9" fillId="0" borderId="129" xfId="4" applyFont="1" applyBorder="1" applyAlignment="1">
      <alignment horizontal="left" vertical="center"/>
    </xf>
    <xf numFmtId="0" fontId="1" fillId="0" borderId="0" xfId="3" applyAlignment="1">
      <alignment horizontal="center" vertical="center"/>
    </xf>
    <xf numFmtId="0" fontId="5" fillId="0" borderId="0" xfId="4" applyAlignment="1">
      <alignment horizontal="center" vertical="center"/>
    </xf>
    <xf numFmtId="0" fontId="7" fillId="0" borderId="8" xfId="3" applyFont="1" applyBorder="1" applyAlignment="1" applyProtection="1">
      <alignment horizontal="center" vertical="center" wrapText="1"/>
      <protection locked="0"/>
    </xf>
    <xf numFmtId="0" fontId="7" fillId="0" borderId="130" xfId="3" applyFont="1" applyBorder="1" applyAlignment="1">
      <alignment vertical="center"/>
    </xf>
    <xf numFmtId="0" fontId="18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1" fillId="0" borderId="0" xfId="3" applyAlignment="1">
      <alignment vertical="center"/>
    </xf>
    <xf numFmtId="0" fontId="28" fillId="0" borderId="0" xfId="0" applyFont="1" applyAlignment="1">
      <alignment horizontal="center" vertical="center"/>
    </xf>
    <xf numFmtId="0" fontId="22" fillId="0" borderId="125" xfId="0" applyFont="1" applyBorder="1" applyAlignment="1">
      <alignment horizontal="center" vertical="center" wrapText="1"/>
    </xf>
    <xf numFmtId="0" fontId="0" fillId="0" borderId="127" xfId="0" applyBorder="1" applyAlignment="1">
      <alignment horizontal="left" vertical="center" wrapText="1"/>
    </xf>
    <xf numFmtId="0" fontId="0" fillId="0" borderId="115" xfId="0" applyBorder="1" applyAlignment="1">
      <alignment horizontal="center" vertical="center" wrapText="1"/>
    </xf>
    <xf numFmtId="0" fontId="0" fillId="18" borderId="127" xfId="0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/>
    </xf>
    <xf numFmtId="0" fontId="29" fillId="0" borderId="139" xfId="0" applyFont="1" applyBorder="1" applyAlignment="1">
      <alignment vertical="center" wrapText="1"/>
    </xf>
    <xf numFmtId="0" fontId="22" fillId="0" borderId="125" xfId="0" applyFont="1" applyBorder="1" applyAlignment="1">
      <alignment horizontal="left" vertical="center" wrapText="1"/>
    </xf>
    <xf numFmtId="0" fontId="22" fillId="0" borderId="91" xfId="0" applyFont="1" applyBorder="1" applyAlignment="1">
      <alignment horizontal="left" vertical="center" wrapText="1"/>
    </xf>
    <xf numFmtId="0" fontId="33" fillId="9" borderId="124" xfId="0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8" fillId="0" borderId="140" xfId="3" applyFont="1" applyBorder="1" applyAlignment="1">
      <alignment horizontal="center" vertical="center" textRotation="90" wrapText="1"/>
    </xf>
    <xf numFmtId="0" fontId="9" fillId="0" borderId="140" xfId="3" applyFont="1" applyBorder="1" applyAlignment="1">
      <alignment horizontal="center" vertical="center" wrapText="1"/>
    </xf>
    <xf numFmtId="0" fontId="9" fillId="8" borderId="141" xfId="4" applyFont="1" applyFill="1" applyBorder="1" applyAlignment="1" applyProtection="1">
      <alignment horizontal="center" vertical="center"/>
      <protection locked="0"/>
    </xf>
    <xf numFmtId="3" fontId="9" fillId="0" borderId="141" xfId="4" quotePrefix="1" applyNumberFormat="1" applyFont="1" applyBorder="1" applyAlignment="1" applyProtection="1">
      <alignment horizontal="center" vertical="center"/>
      <protection locked="0"/>
    </xf>
    <xf numFmtId="3" fontId="9" fillId="8" borderId="141" xfId="4" quotePrefix="1" applyNumberFormat="1" applyFont="1" applyFill="1" applyBorder="1" applyAlignment="1" applyProtection="1">
      <alignment horizontal="center" vertical="center"/>
      <protection locked="0"/>
    </xf>
    <xf numFmtId="3" fontId="7" fillId="6" borderId="141" xfId="4" applyNumberFormat="1" applyFont="1" applyFill="1" applyBorder="1" applyAlignment="1">
      <alignment horizontal="center" vertical="center"/>
    </xf>
    <xf numFmtId="3" fontId="6" fillId="4" borderId="140" xfId="3" applyNumberFormat="1" applyFont="1" applyFill="1" applyBorder="1" applyAlignment="1">
      <alignment vertical="center" wrapText="1"/>
    </xf>
    <xf numFmtId="0" fontId="26" fillId="5" borderId="152" xfId="3" applyFont="1" applyFill="1" applyBorder="1" applyAlignment="1">
      <alignment horizontal="center" vertical="center" wrapText="1"/>
    </xf>
    <xf numFmtId="0" fontId="26" fillId="5" borderId="141" xfId="3" applyFont="1" applyFill="1" applyBorder="1" applyAlignment="1">
      <alignment horizontal="center" vertical="center" wrapText="1"/>
    </xf>
    <xf numFmtId="0" fontId="26" fillId="7" borderId="152" xfId="3" applyFont="1" applyFill="1" applyBorder="1" applyAlignment="1">
      <alignment horizontal="center" vertical="center"/>
    </xf>
    <xf numFmtId="0" fontId="26" fillId="7" borderId="152" xfId="3" applyFont="1" applyFill="1" applyBorder="1" applyAlignment="1">
      <alignment horizontal="center" vertical="center" wrapText="1"/>
    </xf>
    <xf numFmtId="0" fontId="26" fillId="10" borderId="141" xfId="3" applyFont="1" applyFill="1" applyBorder="1" applyAlignment="1">
      <alignment horizontal="center" vertical="center" wrapText="1"/>
    </xf>
    <xf numFmtId="0" fontId="26" fillId="10" borderId="141" xfId="0" applyFont="1" applyFill="1" applyBorder="1" applyAlignment="1">
      <alignment horizontal="center" vertical="center" wrapText="1"/>
    </xf>
    <xf numFmtId="0" fontId="7" fillId="4" borderId="141" xfId="3" applyFont="1" applyFill="1" applyBorder="1" applyAlignment="1">
      <alignment horizontal="center" vertical="center" wrapText="1"/>
    </xf>
    <xf numFmtId="0" fontId="8" fillId="6" borderId="74" xfId="3" applyFont="1" applyFill="1" applyBorder="1" applyAlignment="1">
      <alignment horizontal="center" vertical="center" wrapText="1"/>
    </xf>
    <xf numFmtId="0" fontId="8" fillId="6" borderId="76" xfId="3" applyFont="1" applyFill="1" applyBorder="1" applyAlignment="1">
      <alignment horizontal="center" vertical="center" wrapText="1"/>
    </xf>
    <xf numFmtId="0" fontId="38" fillId="19" borderId="115" xfId="0" applyFont="1" applyFill="1" applyBorder="1" applyAlignment="1">
      <alignment horizontal="center" vertical="center" wrapText="1"/>
    </xf>
    <xf numFmtId="0" fontId="38" fillId="5" borderId="155" xfId="0" applyFont="1" applyFill="1" applyBorder="1" applyAlignment="1">
      <alignment horizontal="left" vertical="center" wrapText="1"/>
    </xf>
    <xf numFmtId="0" fontId="38" fillId="5" borderId="124" xfId="0" applyFont="1" applyFill="1" applyBorder="1" applyAlignment="1">
      <alignment horizontal="right" vertical="center" wrapText="1"/>
    </xf>
    <xf numFmtId="0" fontId="38" fillId="5" borderId="124" xfId="0" applyFont="1" applyFill="1" applyBorder="1" applyAlignment="1">
      <alignment horizontal="left" vertical="center" wrapText="1"/>
    </xf>
    <xf numFmtId="49" fontId="38" fillId="5" borderId="124" xfId="0" applyNumberFormat="1" applyFont="1" applyFill="1" applyBorder="1" applyAlignment="1">
      <alignment horizontal="left" vertical="top" wrapText="1"/>
    </xf>
    <xf numFmtId="0" fontId="0" fillId="20" borderId="124" xfId="0" applyFill="1" applyBorder="1" applyAlignment="1">
      <alignment horizontal="left" vertical="center" wrapText="1"/>
    </xf>
    <xf numFmtId="0" fontId="0" fillId="16" borderId="124" xfId="0" applyFill="1" applyBorder="1" applyAlignment="1">
      <alignment horizontal="left" vertical="center" wrapText="1"/>
    </xf>
    <xf numFmtId="3" fontId="0" fillId="16" borderId="124" xfId="0" applyNumberFormat="1" applyFill="1" applyBorder="1" applyAlignment="1">
      <alignment horizontal="center" vertical="center" wrapText="1"/>
    </xf>
    <xf numFmtId="4" fontId="0" fillId="16" borderId="124" xfId="0" applyNumberFormat="1" applyFill="1" applyBorder="1" applyAlignment="1">
      <alignment horizontal="center" vertical="center" wrapText="1"/>
    </xf>
    <xf numFmtId="0" fontId="0" fillId="8" borderId="115" xfId="0" applyFill="1" applyBorder="1" applyAlignment="1">
      <alignment horizontal="right" vertical="center" wrapText="1"/>
    </xf>
    <xf numFmtId="0" fontId="22" fillId="0" borderId="115" xfId="0" applyFont="1" applyBorder="1" applyAlignment="1">
      <alignment horizontal="left" vertical="center" wrapText="1"/>
    </xf>
    <xf numFmtId="49" fontId="0" fillId="8" borderId="115" xfId="0" applyNumberFormat="1" applyFill="1" applyBorder="1" applyAlignment="1">
      <alignment horizontal="left" vertical="top" wrapText="1"/>
    </xf>
    <xf numFmtId="0" fontId="0" fillId="8" borderId="115" xfId="0" applyFill="1" applyBorder="1" applyAlignment="1">
      <alignment horizontal="left" vertical="center" wrapText="1"/>
    </xf>
    <xf numFmtId="0" fontId="0" fillId="0" borderId="115" xfId="0" applyBorder="1" applyAlignment="1">
      <alignment horizontal="left" vertical="center" wrapText="1"/>
    </xf>
    <xf numFmtId="3" fontId="0" fillId="0" borderId="115" xfId="0" applyNumberFormat="1" applyBorder="1" applyAlignment="1">
      <alignment horizontal="center" vertical="center" wrapText="1"/>
    </xf>
    <xf numFmtId="4" fontId="0" fillId="0" borderId="115" xfId="0" applyNumberFormat="1" applyBorder="1" applyAlignment="1">
      <alignment horizontal="center" vertical="center" wrapText="1"/>
    </xf>
    <xf numFmtId="0" fontId="0" fillId="16" borderId="115" xfId="0" applyFill="1" applyBorder="1" applyAlignment="1">
      <alignment horizontal="right" vertical="center" wrapText="1"/>
    </xf>
    <xf numFmtId="49" fontId="0" fillId="16" borderId="115" xfId="0" applyNumberFormat="1" applyFill="1" applyBorder="1" applyAlignment="1">
      <alignment horizontal="left" vertical="top" wrapText="1"/>
    </xf>
    <xf numFmtId="0" fontId="0" fillId="16" borderId="115" xfId="0" applyFill="1" applyBorder="1" applyAlignment="1">
      <alignment horizontal="left" vertical="center" wrapText="1"/>
    </xf>
    <xf numFmtId="0" fontId="48" fillId="16" borderId="115" xfId="0" applyFont="1" applyFill="1" applyBorder="1" applyAlignment="1">
      <alignment horizontal="left" vertical="center" wrapText="1"/>
    </xf>
    <xf numFmtId="0" fontId="0" fillId="21" borderId="115" xfId="0" applyFill="1" applyBorder="1" applyAlignment="1">
      <alignment horizontal="left" vertical="center" wrapText="1"/>
    </xf>
    <xf numFmtId="0" fontId="0" fillId="17" borderId="116" xfId="0" applyFill="1" applyBorder="1" applyAlignment="1">
      <alignment horizontal="right" vertical="center" wrapText="1"/>
    </xf>
    <xf numFmtId="0" fontId="22" fillId="0" borderId="116" xfId="0" applyFont="1" applyBorder="1" applyAlignment="1">
      <alignment horizontal="left" vertical="center" wrapText="1"/>
    </xf>
    <xf numFmtId="49" fontId="0" fillId="17" borderId="116" xfId="0" applyNumberFormat="1" applyFill="1" applyBorder="1" applyAlignment="1">
      <alignment horizontal="left" vertical="top" wrapText="1"/>
    </xf>
    <xf numFmtId="0" fontId="0" fillId="17" borderId="116" xfId="0" applyFill="1" applyBorder="1" applyAlignment="1">
      <alignment horizontal="left" vertical="center" wrapText="1"/>
    </xf>
    <xf numFmtId="0" fontId="0" fillId="0" borderId="116" xfId="0" applyBorder="1" applyAlignment="1">
      <alignment horizontal="left" vertical="center" wrapText="1"/>
    </xf>
    <xf numFmtId="3" fontId="0" fillId="0" borderId="116" xfId="0" applyNumberFormat="1" applyBorder="1" applyAlignment="1">
      <alignment horizontal="center" vertical="center" wrapText="1"/>
    </xf>
    <xf numFmtId="4" fontId="0" fillId="0" borderId="116" xfId="0" applyNumberFormat="1" applyBorder="1" applyAlignment="1">
      <alignment horizontal="center" vertical="center" wrapText="1"/>
    </xf>
    <xf numFmtId="0" fontId="29" fillId="22" borderId="112" xfId="0" applyFont="1" applyFill="1" applyBorder="1" applyAlignment="1">
      <alignment horizontal="left" vertical="center" wrapText="1"/>
    </xf>
    <xf numFmtId="0" fontId="29" fillId="22" borderId="113" xfId="0" applyFont="1" applyFill="1" applyBorder="1" applyAlignment="1">
      <alignment horizontal="right" vertical="center" wrapText="1"/>
    </xf>
    <xf numFmtId="0" fontId="29" fillId="22" borderId="113" xfId="0" applyFont="1" applyFill="1" applyBorder="1" applyAlignment="1">
      <alignment horizontal="left" vertical="center" wrapText="1"/>
    </xf>
    <xf numFmtId="49" fontId="29" fillId="22" borderId="113" xfId="0" applyNumberFormat="1" applyFont="1" applyFill="1" applyBorder="1" applyAlignment="1">
      <alignment horizontal="left" vertical="top" wrapText="1"/>
    </xf>
    <xf numFmtId="0" fontId="0" fillId="20" borderId="113" xfId="0" applyFill="1" applyBorder="1" applyAlignment="1">
      <alignment horizontal="left" vertical="center" wrapText="1"/>
    </xf>
    <xf numFmtId="0" fontId="0" fillId="16" borderId="113" xfId="0" applyFill="1" applyBorder="1" applyAlignment="1">
      <alignment horizontal="left" vertical="center" wrapText="1"/>
    </xf>
    <xf numFmtId="3" fontId="0" fillId="16" borderId="113" xfId="0" applyNumberFormat="1" applyFill="1" applyBorder="1" applyAlignment="1">
      <alignment horizontal="center" vertical="center" wrapText="1"/>
    </xf>
    <xf numFmtId="4" fontId="0" fillId="16" borderId="113" xfId="0" applyNumberFormat="1" applyFill="1" applyBorder="1" applyAlignment="1">
      <alignment horizontal="center" vertical="center" wrapText="1"/>
    </xf>
    <xf numFmtId="0" fontId="48" fillId="8" borderId="115" xfId="0" applyFont="1" applyFill="1" applyBorder="1" applyAlignment="1">
      <alignment horizontal="left" vertical="center" wrapText="1"/>
    </xf>
    <xf numFmtId="0" fontId="22" fillId="0" borderId="156" xfId="0" applyFont="1" applyBorder="1" applyAlignment="1">
      <alignment horizontal="left" vertical="center" wrapText="1"/>
    </xf>
    <xf numFmtId="0" fontId="0" fillId="17" borderId="136" xfId="0" applyFill="1" applyBorder="1" applyAlignment="1">
      <alignment horizontal="right" vertical="center" wrapText="1"/>
    </xf>
    <xf numFmtId="0" fontId="0" fillId="16" borderId="136" xfId="0" applyFill="1" applyBorder="1" applyAlignment="1">
      <alignment horizontal="right" vertical="center" wrapText="1"/>
    </xf>
    <xf numFmtId="0" fontId="22" fillId="0" borderId="136" xfId="0" applyFont="1" applyBorder="1" applyAlignment="1">
      <alignment horizontal="left" vertical="center" wrapText="1"/>
    </xf>
    <xf numFmtId="49" fontId="0" fillId="16" borderId="136" xfId="0" applyNumberFormat="1" applyFill="1" applyBorder="1" applyAlignment="1">
      <alignment horizontal="left" vertical="top" wrapText="1"/>
    </xf>
    <xf numFmtId="0" fontId="0" fillId="0" borderId="136" xfId="0" applyBorder="1" applyAlignment="1">
      <alignment horizontal="left" vertical="center" wrapText="1"/>
    </xf>
    <xf numFmtId="3" fontId="0" fillId="0" borderId="136" xfId="0" applyNumberFormat="1" applyBorder="1" applyAlignment="1">
      <alignment horizontal="center" vertical="center" wrapText="1"/>
    </xf>
    <xf numFmtId="4" fontId="0" fillId="0" borderId="136" xfId="0" applyNumberFormat="1" applyBorder="1" applyAlignment="1">
      <alignment horizontal="center" vertical="center" wrapText="1"/>
    </xf>
    <xf numFmtId="0" fontId="38" fillId="18" borderId="112" xfId="0" applyFont="1" applyFill="1" applyBorder="1" applyAlignment="1">
      <alignment horizontal="left" vertical="center" wrapText="1"/>
    </xf>
    <xf numFmtId="0" fontId="38" fillId="18" borderId="113" xfId="0" applyFont="1" applyFill="1" applyBorder="1" applyAlignment="1">
      <alignment horizontal="right" vertical="center" wrapText="1"/>
    </xf>
    <xf numFmtId="0" fontId="38" fillId="18" borderId="113" xfId="0" applyFont="1" applyFill="1" applyBorder="1" applyAlignment="1">
      <alignment horizontal="left" vertical="center" wrapText="1"/>
    </xf>
    <xf numFmtId="49" fontId="38" fillId="18" borderId="113" xfId="0" applyNumberFormat="1" applyFont="1" applyFill="1" applyBorder="1" applyAlignment="1">
      <alignment horizontal="left" vertical="top" wrapText="1"/>
    </xf>
    <xf numFmtId="0" fontId="0" fillId="17" borderId="115" xfId="0" applyFill="1" applyBorder="1" applyAlignment="1">
      <alignment horizontal="right" vertical="center" wrapText="1"/>
    </xf>
    <xf numFmtId="49" fontId="0" fillId="17" borderId="115" xfId="0" applyNumberFormat="1" applyFill="1" applyBorder="1" applyAlignment="1">
      <alignment horizontal="left" vertical="top" wrapText="1"/>
    </xf>
    <xf numFmtId="0" fontId="48" fillId="17" borderId="115" xfId="0" applyFont="1" applyFill="1" applyBorder="1" applyAlignment="1">
      <alignment horizontal="left" vertical="center" wrapText="1"/>
    </xf>
    <xf numFmtId="0" fontId="38" fillId="23" borderId="112" xfId="0" applyFont="1" applyFill="1" applyBorder="1" applyAlignment="1">
      <alignment horizontal="left" vertical="center" wrapText="1"/>
    </xf>
    <xf numFmtId="0" fontId="38" fillId="23" borderId="113" xfId="0" applyFont="1" applyFill="1" applyBorder="1" applyAlignment="1">
      <alignment horizontal="right" vertical="center" wrapText="1"/>
    </xf>
    <xf numFmtId="0" fontId="38" fillId="23" borderId="113" xfId="0" applyFont="1" applyFill="1" applyBorder="1" applyAlignment="1">
      <alignment horizontal="left" vertical="center" wrapText="1"/>
    </xf>
    <xf numFmtId="49" fontId="38" fillId="23" borderId="113" xfId="0" applyNumberFormat="1" applyFont="1" applyFill="1" applyBorder="1" applyAlignment="1">
      <alignment horizontal="left" vertical="top" wrapText="1"/>
    </xf>
    <xf numFmtId="0" fontId="22" fillId="18" borderId="112" xfId="0" applyFont="1" applyFill="1" applyBorder="1" applyAlignment="1">
      <alignment horizontal="left" vertical="center" wrapText="1"/>
    </xf>
    <xf numFmtId="0" fontId="0" fillId="18" borderId="113" xfId="0" applyFill="1" applyBorder="1" applyAlignment="1">
      <alignment horizontal="right" vertical="center" wrapText="1"/>
    </xf>
    <xf numFmtId="0" fontId="22" fillId="18" borderId="113" xfId="0" applyFont="1" applyFill="1" applyBorder="1" applyAlignment="1">
      <alignment horizontal="left" vertical="center" wrapText="1"/>
    </xf>
    <xf numFmtId="49" fontId="0" fillId="18" borderId="113" xfId="0" applyNumberFormat="1" applyFill="1" applyBorder="1" applyAlignment="1">
      <alignment horizontal="left" vertical="top" wrapText="1"/>
    </xf>
    <xf numFmtId="0" fontId="0" fillId="18" borderId="113" xfId="0" applyFill="1" applyBorder="1" applyAlignment="1">
      <alignment horizontal="left" vertical="center" wrapText="1"/>
    </xf>
    <xf numFmtId="0" fontId="22" fillId="18" borderId="125" xfId="0" applyFont="1" applyFill="1" applyBorder="1" applyAlignment="1">
      <alignment horizontal="left" vertical="center" wrapText="1"/>
    </xf>
    <xf numFmtId="0" fontId="22" fillId="18" borderId="115" xfId="0" applyFont="1" applyFill="1" applyBorder="1" applyAlignment="1">
      <alignment horizontal="left" vertical="center" wrapText="1"/>
    </xf>
    <xf numFmtId="0" fontId="22" fillId="18" borderId="91" xfId="0" applyFont="1" applyFill="1" applyBorder="1" applyAlignment="1">
      <alignment horizontal="left" vertical="center" wrapText="1"/>
    </xf>
    <xf numFmtId="0" fontId="22" fillId="18" borderId="116" xfId="0" applyFont="1" applyFill="1" applyBorder="1" applyAlignment="1">
      <alignment horizontal="left" vertical="center" wrapText="1"/>
    </xf>
    <xf numFmtId="0" fontId="38" fillId="24" borderId="112" xfId="0" applyFont="1" applyFill="1" applyBorder="1" applyAlignment="1">
      <alignment horizontal="left" vertical="center" wrapText="1"/>
    </xf>
    <xf numFmtId="0" fontId="38" fillId="24" borderId="113" xfId="0" applyFont="1" applyFill="1" applyBorder="1" applyAlignment="1">
      <alignment horizontal="right" vertical="center" wrapText="1"/>
    </xf>
    <xf numFmtId="0" fontId="38" fillId="24" borderId="113" xfId="0" applyFont="1" applyFill="1" applyBorder="1" applyAlignment="1">
      <alignment vertical="center" wrapText="1"/>
    </xf>
    <xf numFmtId="49" fontId="38" fillId="24" borderId="113" xfId="0" applyNumberFormat="1" applyFont="1" applyFill="1" applyBorder="1" applyAlignment="1">
      <alignment horizontal="left" vertical="top" wrapText="1"/>
    </xf>
    <xf numFmtId="0" fontId="38" fillId="24" borderId="113" xfId="0" applyFont="1" applyFill="1" applyBorder="1" applyAlignment="1">
      <alignment horizontal="left" vertical="center" wrapText="1"/>
    </xf>
    <xf numFmtId="0" fontId="22" fillId="0" borderId="125" xfId="0" applyFont="1" applyBorder="1" applyAlignment="1">
      <alignment vertical="center" wrapText="1"/>
    </xf>
    <xf numFmtId="0" fontId="22" fillId="0" borderId="91" xfId="0" applyFont="1" applyBorder="1" applyAlignment="1">
      <alignment vertical="center" wrapText="1"/>
    </xf>
    <xf numFmtId="0" fontId="22" fillId="0" borderId="91" xfId="0" applyFont="1" applyBorder="1" applyAlignment="1">
      <alignment horizontal="center" vertical="center" wrapText="1"/>
    </xf>
    <xf numFmtId="0" fontId="38" fillId="25" borderId="112" xfId="0" applyFont="1" applyFill="1" applyBorder="1" applyAlignment="1">
      <alignment horizontal="left" vertical="center" wrapText="1"/>
    </xf>
    <xf numFmtId="0" fontId="38" fillId="25" borderId="113" xfId="0" applyFont="1" applyFill="1" applyBorder="1" applyAlignment="1">
      <alignment horizontal="right" vertical="center" wrapText="1"/>
    </xf>
    <xf numFmtId="0" fontId="38" fillId="25" borderId="113" xfId="0" applyFont="1" applyFill="1" applyBorder="1" applyAlignment="1">
      <alignment vertical="center" wrapText="1"/>
    </xf>
    <xf numFmtId="49" fontId="38" fillId="25" borderId="113" xfId="0" applyNumberFormat="1" applyFont="1" applyFill="1" applyBorder="1" applyAlignment="1">
      <alignment horizontal="left" vertical="top" wrapText="1"/>
    </xf>
    <xf numFmtId="0" fontId="38" fillId="25" borderId="113" xfId="0" applyFont="1" applyFill="1" applyBorder="1" applyAlignment="1">
      <alignment horizontal="left" vertical="center" wrapText="1"/>
    </xf>
    <xf numFmtId="0" fontId="0" fillId="26" borderId="115" xfId="0" applyFill="1" applyBorder="1" applyAlignment="1">
      <alignment horizontal="left" vertical="center" wrapText="1"/>
    </xf>
    <xf numFmtId="0" fontId="22" fillId="0" borderId="156" xfId="0" applyFont="1" applyBorder="1" applyAlignment="1">
      <alignment horizontal="center" vertical="center" wrapText="1"/>
    </xf>
    <xf numFmtId="0" fontId="0" fillId="26" borderId="136" xfId="0" applyFill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0" fillId="17" borderId="20" xfId="0" applyFill="1" applyBorder="1" applyAlignment="1">
      <alignment horizontal="right" vertical="center" wrapText="1"/>
    </xf>
    <xf numFmtId="0" fontId="22" fillId="0" borderId="20" xfId="0" applyFont="1" applyBorder="1" applyAlignment="1">
      <alignment horizontal="left" vertical="center" wrapText="1"/>
    </xf>
    <xf numFmtId="49" fontId="0" fillId="17" borderId="20" xfId="0" applyNumberFormat="1" applyFill="1" applyBorder="1" applyAlignment="1">
      <alignment horizontal="left" vertical="top" wrapText="1"/>
    </xf>
    <xf numFmtId="0" fontId="0" fillId="17" borderId="20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3" fontId="0" fillId="0" borderId="20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0" fontId="0" fillId="21" borderId="136" xfId="0" applyFill="1" applyBorder="1" applyAlignment="1">
      <alignment horizontal="left" vertical="center" wrapText="1"/>
    </xf>
    <xf numFmtId="0" fontId="22" fillId="0" borderId="157" xfId="0" applyFont="1" applyBorder="1" applyAlignment="1">
      <alignment horizontal="center" vertical="center" wrapText="1"/>
    </xf>
    <xf numFmtId="0" fontId="22" fillId="0" borderId="158" xfId="0" applyFont="1" applyBorder="1" applyAlignment="1">
      <alignment horizontal="center" vertical="center" wrapText="1"/>
    </xf>
    <xf numFmtId="49" fontId="0" fillId="17" borderId="136" xfId="0" applyNumberFormat="1" applyFill="1" applyBorder="1" applyAlignment="1">
      <alignment horizontal="left" vertical="top" wrapText="1"/>
    </xf>
    <xf numFmtId="0" fontId="0" fillId="17" borderId="136" xfId="0" applyFill="1" applyBorder="1" applyAlignment="1">
      <alignment horizontal="left" vertical="center" wrapText="1"/>
    </xf>
    <xf numFmtId="0" fontId="38" fillId="27" borderId="112" xfId="0" applyFont="1" applyFill="1" applyBorder="1" applyAlignment="1">
      <alignment horizontal="left" vertical="center" wrapText="1"/>
    </xf>
    <xf numFmtId="0" fontId="38" fillId="27" borderId="113" xfId="0" applyFont="1" applyFill="1" applyBorder="1" applyAlignment="1">
      <alignment horizontal="right" vertical="center" wrapText="1"/>
    </xf>
    <xf numFmtId="0" fontId="38" fillId="27" borderId="113" xfId="0" applyFont="1" applyFill="1" applyBorder="1" applyAlignment="1">
      <alignment vertical="center" wrapText="1"/>
    </xf>
    <xf numFmtId="49" fontId="38" fillId="27" borderId="113" xfId="0" applyNumberFormat="1" applyFont="1" applyFill="1" applyBorder="1" applyAlignment="1">
      <alignment horizontal="left" vertical="top" wrapText="1"/>
    </xf>
    <xf numFmtId="0" fontId="38" fillId="27" borderId="113" xfId="0" applyFont="1" applyFill="1" applyBorder="1" applyAlignment="1">
      <alignment horizontal="left" vertical="center" wrapText="1"/>
    </xf>
    <xf numFmtId="0" fontId="38" fillId="28" borderId="112" xfId="0" applyFont="1" applyFill="1" applyBorder="1" applyAlignment="1">
      <alignment horizontal="left" vertical="center" wrapText="1"/>
    </xf>
    <xf numFmtId="0" fontId="38" fillId="28" borderId="113" xfId="0" applyFont="1" applyFill="1" applyBorder="1" applyAlignment="1">
      <alignment horizontal="right" vertical="center" wrapText="1"/>
    </xf>
    <xf numFmtId="0" fontId="38" fillId="28" borderId="113" xfId="0" applyFont="1" applyFill="1" applyBorder="1" applyAlignment="1">
      <alignment vertical="center" wrapText="1"/>
    </xf>
    <xf numFmtId="49" fontId="38" fillId="28" borderId="113" xfId="0" applyNumberFormat="1" applyFont="1" applyFill="1" applyBorder="1" applyAlignment="1">
      <alignment horizontal="left" vertical="top" wrapText="1"/>
    </xf>
    <xf numFmtId="0" fontId="38" fillId="28" borderId="113" xfId="0" applyFont="1" applyFill="1" applyBorder="1" applyAlignment="1">
      <alignment horizontal="left" vertical="center" wrapText="1"/>
    </xf>
    <xf numFmtId="0" fontId="38" fillId="29" borderId="112" xfId="0" applyFont="1" applyFill="1" applyBorder="1" applyAlignment="1">
      <alignment horizontal="left" vertical="center" wrapText="1"/>
    </xf>
    <xf numFmtId="0" fontId="38" fillId="29" borderId="113" xfId="0" applyFont="1" applyFill="1" applyBorder="1" applyAlignment="1">
      <alignment horizontal="right" vertical="center" wrapText="1"/>
    </xf>
    <xf numFmtId="0" fontId="38" fillId="29" borderId="113" xfId="0" applyFont="1" applyFill="1" applyBorder="1" applyAlignment="1">
      <alignment vertical="center" wrapText="1"/>
    </xf>
    <xf numFmtId="49" fontId="38" fillId="29" borderId="113" xfId="0" applyNumberFormat="1" applyFont="1" applyFill="1" applyBorder="1" applyAlignment="1">
      <alignment horizontal="left" vertical="top" wrapText="1"/>
    </xf>
    <xf numFmtId="0" fontId="38" fillId="29" borderId="113" xfId="0" applyFont="1" applyFill="1" applyBorder="1" applyAlignment="1">
      <alignment horizontal="left" vertical="center" wrapText="1"/>
    </xf>
    <xf numFmtId="0" fontId="22" fillId="18" borderId="113" xfId="0" applyFont="1" applyFill="1" applyBorder="1" applyAlignment="1">
      <alignment vertical="center" wrapText="1"/>
    </xf>
    <xf numFmtId="0" fontId="0" fillId="18" borderId="115" xfId="0" applyFill="1" applyBorder="1" applyAlignment="1">
      <alignment horizontal="right" vertical="center" wrapText="1"/>
    </xf>
    <xf numFmtId="0" fontId="22" fillId="18" borderId="115" xfId="0" applyFont="1" applyFill="1" applyBorder="1" applyAlignment="1">
      <alignment vertical="center" wrapText="1"/>
    </xf>
    <xf numFmtId="49" fontId="0" fillId="18" borderId="115" xfId="0" applyNumberFormat="1" applyFill="1" applyBorder="1" applyAlignment="1">
      <alignment horizontal="left" vertical="top" wrapText="1"/>
    </xf>
    <xf numFmtId="0" fontId="0" fillId="18" borderId="115" xfId="0" applyFill="1" applyBorder="1" applyAlignment="1">
      <alignment horizontal="left" vertical="center" wrapText="1"/>
    </xf>
    <xf numFmtId="0" fontId="38" fillId="30" borderId="112" xfId="0" applyFont="1" applyFill="1" applyBorder="1" applyAlignment="1">
      <alignment horizontal="left" vertical="center" wrapText="1"/>
    </xf>
    <xf numFmtId="0" fontId="38" fillId="30" borderId="113" xfId="0" applyFont="1" applyFill="1" applyBorder="1" applyAlignment="1">
      <alignment horizontal="right" vertical="center" wrapText="1"/>
    </xf>
    <xf numFmtId="0" fontId="38" fillId="30" borderId="113" xfId="0" applyFont="1" applyFill="1" applyBorder="1" applyAlignment="1">
      <alignment vertical="center" wrapText="1"/>
    </xf>
    <xf numFmtId="49" fontId="38" fillId="30" borderId="113" xfId="0" applyNumberFormat="1" applyFont="1" applyFill="1" applyBorder="1" applyAlignment="1">
      <alignment horizontal="left" vertical="top" wrapText="1"/>
    </xf>
    <xf numFmtId="0" fontId="38" fillId="30" borderId="113" xfId="0" applyFont="1" applyFill="1" applyBorder="1" applyAlignment="1">
      <alignment horizontal="left" vertical="center" wrapText="1"/>
    </xf>
    <xf numFmtId="0" fontId="38" fillId="31" borderId="112" xfId="0" applyFont="1" applyFill="1" applyBorder="1" applyAlignment="1">
      <alignment horizontal="left" vertical="center" wrapText="1"/>
    </xf>
    <xf numFmtId="0" fontId="38" fillId="31" borderId="113" xfId="0" applyFont="1" applyFill="1" applyBorder="1" applyAlignment="1">
      <alignment horizontal="right" wrapText="1"/>
    </xf>
    <xf numFmtId="0" fontId="38" fillId="31" borderId="113" xfId="0" applyFont="1" applyFill="1" applyBorder="1" applyAlignment="1">
      <alignment horizontal="right"/>
    </xf>
    <xf numFmtId="0" fontId="38" fillId="31" borderId="113" xfId="0" applyFont="1" applyFill="1" applyBorder="1" applyAlignment="1">
      <alignment vertical="center" wrapText="1"/>
    </xf>
    <xf numFmtId="49" fontId="38" fillId="31" borderId="113" xfId="0" applyNumberFormat="1" applyFont="1" applyFill="1" applyBorder="1" applyAlignment="1">
      <alignment horizontal="left" vertical="top"/>
    </xf>
    <xf numFmtId="0" fontId="38" fillId="31" borderId="113" xfId="0" applyFont="1" applyFill="1" applyBorder="1" applyAlignment="1">
      <alignment horizontal="left" vertical="center" wrapText="1"/>
    </xf>
    <xf numFmtId="0" fontId="22" fillId="7" borderId="112" xfId="0" applyFont="1" applyFill="1" applyBorder="1" applyAlignment="1">
      <alignment horizontal="left" vertical="center" wrapText="1"/>
    </xf>
    <xf numFmtId="0" fontId="0" fillId="18" borderId="113" xfId="0" applyFill="1" applyBorder="1" applyAlignment="1">
      <alignment horizontal="right"/>
    </xf>
    <xf numFmtId="49" fontId="0" fillId="18" borderId="113" xfId="0" applyNumberFormat="1" applyFill="1" applyBorder="1" applyAlignment="1">
      <alignment horizontal="left" vertical="top"/>
    </xf>
    <xf numFmtId="0" fontId="0" fillId="18" borderId="113" xfId="0" applyFill="1" applyBorder="1"/>
    <xf numFmtId="0" fontId="22" fillId="7" borderId="125" xfId="0" applyFont="1" applyFill="1" applyBorder="1" applyAlignment="1">
      <alignment horizontal="left" vertical="center" wrapText="1"/>
    </xf>
    <xf numFmtId="0" fontId="22" fillId="7" borderId="91" xfId="0" applyFont="1" applyFill="1" applyBorder="1" applyAlignment="1">
      <alignment horizontal="left" vertical="center" wrapText="1"/>
    </xf>
    <xf numFmtId="0" fontId="22" fillId="7" borderId="155" xfId="0" applyFont="1" applyFill="1" applyBorder="1" applyAlignment="1">
      <alignment horizontal="left" vertical="center" wrapText="1"/>
    </xf>
    <xf numFmtId="0" fontId="0" fillId="18" borderId="124" xfId="0" applyFill="1" applyBorder="1" applyAlignment="1">
      <alignment horizontal="right"/>
    </xf>
    <xf numFmtId="0" fontId="22" fillId="18" borderId="124" xfId="0" applyFont="1" applyFill="1" applyBorder="1" applyAlignment="1">
      <alignment horizontal="left" vertical="center" wrapText="1"/>
    </xf>
    <xf numFmtId="49" fontId="0" fillId="18" borderId="124" xfId="0" applyNumberFormat="1" applyFill="1" applyBorder="1" applyAlignment="1">
      <alignment horizontal="left" vertical="top"/>
    </xf>
    <xf numFmtId="0" fontId="0" fillId="18" borderId="124" xfId="0" applyFill="1" applyBorder="1"/>
    <xf numFmtId="0" fontId="38" fillId="32" borderId="112" xfId="0" applyFont="1" applyFill="1" applyBorder="1" applyAlignment="1">
      <alignment horizontal="left" vertical="center" wrapText="1"/>
    </xf>
    <xf numFmtId="0" fontId="38" fillId="32" borderId="113" xfId="0" applyFont="1" applyFill="1" applyBorder="1" applyAlignment="1">
      <alignment horizontal="right" wrapText="1"/>
    </xf>
    <xf numFmtId="0" fontId="38" fillId="32" borderId="113" xfId="0" applyFont="1" applyFill="1" applyBorder="1" applyAlignment="1">
      <alignment horizontal="right"/>
    </xf>
    <xf numFmtId="0" fontId="38" fillId="32" borderId="113" xfId="0" applyFont="1" applyFill="1" applyBorder="1" applyAlignment="1">
      <alignment vertical="center" wrapText="1"/>
    </xf>
    <xf numFmtId="49" fontId="38" fillId="32" borderId="113" xfId="0" applyNumberFormat="1" applyFont="1" applyFill="1" applyBorder="1" applyAlignment="1">
      <alignment horizontal="left" vertical="top"/>
    </xf>
    <xf numFmtId="0" fontId="38" fillId="32" borderId="113" xfId="0" applyFont="1" applyFill="1" applyBorder="1"/>
    <xf numFmtId="0" fontId="38" fillId="32" borderId="112" xfId="0" applyFont="1" applyFill="1" applyBorder="1" applyAlignment="1">
      <alignment vertical="center" wrapText="1"/>
    </xf>
    <xf numFmtId="0" fontId="0" fillId="7" borderId="113" xfId="0" applyFill="1" applyBorder="1" applyAlignment="1">
      <alignment horizontal="left" vertical="center" wrapText="1"/>
    </xf>
    <xf numFmtId="0" fontId="38" fillId="10" borderId="112" xfId="0" applyFont="1" applyFill="1" applyBorder="1" applyAlignment="1">
      <alignment horizontal="left" vertical="center" wrapText="1"/>
    </xf>
    <xf numFmtId="0" fontId="38" fillId="10" borderId="113" xfId="0" applyFont="1" applyFill="1" applyBorder="1" applyAlignment="1">
      <alignment horizontal="right" vertical="center" wrapText="1"/>
    </xf>
    <xf numFmtId="0" fontId="38" fillId="10" borderId="113" xfId="0" applyFont="1" applyFill="1" applyBorder="1" applyAlignment="1">
      <alignment vertical="center" wrapText="1"/>
    </xf>
    <xf numFmtId="49" fontId="38" fillId="10" borderId="113" xfId="0" applyNumberFormat="1" applyFont="1" applyFill="1" applyBorder="1" applyAlignment="1">
      <alignment horizontal="left" vertical="top" wrapText="1"/>
    </xf>
    <xf numFmtId="0" fontId="38" fillId="10" borderId="113" xfId="0" applyFont="1" applyFill="1" applyBorder="1" applyAlignment="1">
      <alignment horizontal="left" vertical="center" wrapText="1"/>
    </xf>
    <xf numFmtId="0" fontId="38" fillId="33" borderId="112" xfId="0" applyFont="1" applyFill="1" applyBorder="1" applyAlignment="1">
      <alignment horizontal="left" vertical="center" wrapText="1"/>
    </xf>
    <xf numFmtId="0" fontId="38" fillId="33" borderId="113" xfId="0" applyFont="1" applyFill="1" applyBorder="1" applyAlignment="1">
      <alignment horizontal="right" vertical="center" wrapText="1"/>
    </xf>
    <xf numFmtId="0" fontId="38" fillId="33" borderId="113" xfId="0" applyFont="1" applyFill="1" applyBorder="1" applyAlignment="1">
      <alignment horizontal="left" vertical="center" wrapText="1"/>
    </xf>
    <xf numFmtId="49" fontId="38" fillId="33" borderId="113" xfId="0" applyNumberFormat="1" applyFont="1" applyFill="1" applyBorder="1" applyAlignment="1">
      <alignment horizontal="left" vertical="top" wrapText="1"/>
    </xf>
    <xf numFmtId="0" fontId="22" fillId="18" borderId="116" xfId="0" applyFont="1" applyFill="1" applyBorder="1" applyAlignment="1">
      <alignment vertical="center" wrapText="1"/>
    </xf>
    <xf numFmtId="0" fontId="22" fillId="18" borderId="155" xfId="0" applyFont="1" applyFill="1" applyBorder="1" applyAlignment="1">
      <alignment horizontal="left" vertical="center" wrapText="1"/>
    </xf>
    <xf numFmtId="0" fontId="22" fillId="18" borderId="124" xfId="0" applyFont="1" applyFill="1" applyBorder="1" applyAlignment="1">
      <alignment vertical="center" wrapText="1"/>
    </xf>
    <xf numFmtId="0" fontId="38" fillId="34" borderId="112" xfId="0" applyFont="1" applyFill="1" applyBorder="1" applyAlignment="1">
      <alignment horizontal="left" vertical="center" wrapText="1"/>
    </xf>
    <xf numFmtId="0" fontId="38" fillId="34" borderId="113" xfId="0" applyFont="1" applyFill="1" applyBorder="1" applyAlignment="1">
      <alignment horizontal="right" vertical="center" wrapText="1"/>
    </xf>
    <xf numFmtId="0" fontId="38" fillId="34" borderId="113" xfId="0" applyFont="1" applyFill="1" applyBorder="1" applyAlignment="1">
      <alignment horizontal="right"/>
    </xf>
    <xf numFmtId="0" fontId="38" fillId="34" borderId="113" xfId="0" applyFont="1" applyFill="1" applyBorder="1" applyAlignment="1">
      <alignment vertical="center" wrapText="1"/>
    </xf>
    <xf numFmtId="49" fontId="38" fillId="34" borderId="113" xfId="0" applyNumberFormat="1" applyFont="1" applyFill="1" applyBorder="1" applyAlignment="1">
      <alignment horizontal="left" vertical="top"/>
    </xf>
    <xf numFmtId="0" fontId="38" fillId="34" borderId="113" xfId="0" applyFont="1" applyFill="1" applyBorder="1" applyAlignment="1">
      <alignment horizontal="left" vertical="center" wrapText="1"/>
    </xf>
    <xf numFmtId="0" fontId="0" fillId="20" borderId="113" xfId="0" applyFill="1" applyBorder="1"/>
    <xf numFmtId="0" fontId="0" fillId="0" borderId="116" xfId="0" applyBorder="1" applyAlignment="1">
      <alignment horizontal="center" vertical="center" wrapText="1"/>
    </xf>
    <xf numFmtId="0" fontId="0" fillId="8" borderId="159" xfId="0" applyFill="1" applyBorder="1" applyAlignment="1">
      <alignment horizontal="left" vertical="center" wrapText="1"/>
    </xf>
    <xf numFmtId="0" fontId="0" fillId="0" borderId="122" xfId="0" applyBorder="1" applyAlignment="1">
      <alignment horizontal="left" vertical="center" wrapText="1"/>
    </xf>
    <xf numFmtId="0" fontId="0" fillId="16" borderId="159" xfId="0" applyFill="1" applyBorder="1" applyAlignment="1">
      <alignment horizontal="left" vertical="center" wrapText="1"/>
    </xf>
    <xf numFmtId="0" fontId="0" fillId="17" borderId="160" xfId="0" applyFill="1" applyBorder="1" applyAlignment="1">
      <alignment horizontal="left" vertical="center" wrapText="1"/>
    </xf>
    <xf numFmtId="0" fontId="0" fillId="0" borderId="161" xfId="0" applyBorder="1" applyAlignment="1">
      <alignment horizontal="left" vertical="center" wrapText="1"/>
    </xf>
    <xf numFmtId="0" fontId="0" fillId="0" borderId="136" xfId="0" applyBorder="1" applyAlignment="1">
      <alignment horizontal="center" vertical="center" wrapText="1"/>
    </xf>
    <xf numFmtId="4" fontId="0" fillId="0" borderId="115" xfId="0" applyNumberFormat="1" applyBorder="1" applyAlignment="1">
      <alignment horizontal="right" vertical="center" wrapText="1"/>
    </xf>
    <xf numFmtId="0" fontId="29" fillId="35" borderId="112" xfId="0" applyFont="1" applyFill="1" applyBorder="1" applyAlignment="1">
      <alignment horizontal="left" vertical="center" wrapText="1"/>
    </xf>
    <xf numFmtId="0" fontId="44" fillId="35" borderId="113" xfId="0" applyFont="1" applyFill="1" applyBorder="1" applyAlignment="1">
      <alignment horizontal="right" wrapText="1"/>
    </xf>
    <xf numFmtId="0" fontId="44" fillId="35" borderId="113" xfId="0" applyFont="1" applyFill="1" applyBorder="1" applyAlignment="1">
      <alignment horizontal="right"/>
    </xf>
    <xf numFmtId="0" fontId="29" fillId="35" borderId="113" xfId="0" applyFont="1" applyFill="1" applyBorder="1" applyAlignment="1">
      <alignment horizontal="left" vertical="center" wrapText="1"/>
    </xf>
    <xf numFmtId="49" fontId="44" fillId="35" borderId="113" xfId="0" applyNumberFormat="1" applyFont="1" applyFill="1" applyBorder="1" applyAlignment="1">
      <alignment horizontal="left" vertical="top"/>
    </xf>
    <xf numFmtId="0" fontId="44" fillId="35" borderId="113" xfId="0" applyFont="1" applyFill="1" applyBorder="1" applyAlignment="1">
      <alignment horizontal="left" vertical="center" wrapText="1"/>
    </xf>
    <xf numFmtId="0" fontId="44" fillId="20" borderId="113" xfId="0" applyFont="1" applyFill="1" applyBorder="1" applyAlignment="1">
      <alignment horizontal="left" vertical="center" wrapText="1"/>
    </xf>
    <xf numFmtId="0" fontId="44" fillId="16" borderId="113" xfId="0" applyFont="1" applyFill="1" applyBorder="1" applyAlignment="1">
      <alignment horizontal="left" vertical="center" wrapText="1"/>
    </xf>
    <xf numFmtId="3" fontId="44" fillId="16" borderId="113" xfId="0" applyNumberFormat="1" applyFont="1" applyFill="1" applyBorder="1" applyAlignment="1">
      <alignment horizontal="center" vertical="center" wrapText="1"/>
    </xf>
    <xf numFmtId="4" fontId="44" fillId="16" borderId="113" xfId="0" applyNumberFormat="1" applyFont="1" applyFill="1" applyBorder="1" applyAlignment="1">
      <alignment horizontal="center" vertical="center" wrapText="1"/>
    </xf>
    <xf numFmtId="0" fontId="44" fillId="0" borderId="0" xfId="0" applyFont="1"/>
    <xf numFmtId="0" fontId="22" fillId="35" borderId="112" xfId="0" applyFont="1" applyFill="1" applyBorder="1" applyAlignment="1">
      <alignment horizontal="left" vertical="center" wrapText="1"/>
    </xf>
    <xf numFmtId="0" fontId="0" fillId="35" borderId="113" xfId="0" applyFill="1" applyBorder="1" applyAlignment="1">
      <alignment horizontal="right" wrapText="1"/>
    </xf>
    <xf numFmtId="0" fontId="0" fillId="35" borderId="113" xfId="0" applyFill="1" applyBorder="1" applyAlignment="1">
      <alignment horizontal="right"/>
    </xf>
    <xf numFmtId="0" fontId="22" fillId="35" borderId="113" xfId="0" applyFont="1" applyFill="1" applyBorder="1" applyAlignment="1">
      <alignment horizontal="left" vertical="center" wrapText="1"/>
    </xf>
    <xf numFmtId="49" fontId="0" fillId="35" borderId="113" xfId="0" applyNumberFormat="1" applyFill="1" applyBorder="1" applyAlignment="1">
      <alignment horizontal="left" vertical="top"/>
    </xf>
    <xf numFmtId="0" fontId="0" fillId="35" borderId="113" xfId="0" applyFill="1" applyBorder="1" applyAlignment="1">
      <alignment horizontal="left" vertical="center" wrapText="1"/>
    </xf>
    <xf numFmtId="0" fontId="29" fillId="0" borderId="112" xfId="0" applyFont="1" applyBorder="1" applyAlignment="1">
      <alignment vertical="center" wrapText="1"/>
    </xf>
    <xf numFmtId="0" fontId="29" fillId="0" borderId="125" xfId="0" applyFont="1" applyBorder="1" applyAlignment="1">
      <alignment vertical="center" wrapText="1"/>
    </xf>
    <xf numFmtId="0" fontId="29" fillId="0" borderId="91" xfId="0" applyFont="1" applyBorder="1" applyAlignment="1">
      <alignment vertical="center" wrapText="1"/>
    </xf>
    <xf numFmtId="0" fontId="22" fillId="36" borderId="112" xfId="0" applyFont="1" applyFill="1" applyBorder="1" applyAlignment="1">
      <alignment horizontal="left" vertical="center" wrapText="1"/>
    </xf>
    <xf numFmtId="0" fontId="22" fillId="36" borderId="113" xfId="0" applyFont="1" applyFill="1" applyBorder="1" applyAlignment="1">
      <alignment horizontal="right" wrapText="1"/>
    </xf>
    <xf numFmtId="0" fontId="22" fillId="36" borderId="113" xfId="0" applyFont="1" applyFill="1" applyBorder="1" applyAlignment="1">
      <alignment horizontal="right"/>
    </xf>
    <xf numFmtId="0" fontId="22" fillId="36" borderId="113" xfId="0" applyFont="1" applyFill="1" applyBorder="1" applyAlignment="1">
      <alignment horizontal="left" vertical="center" wrapText="1"/>
    </xf>
    <xf numFmtId="49" fontId="22" fillId="36" borderId="113" xfId="0" applyNumberFormat="1" applyFont="1" applyFill="1" applyBorder="1" applyAlignment="1">
      <alignment horizontal="left" vertical="top"/>
    </xf>
    <xf numFmtId="0" fontId="38" fillId="28" borderId="112" xfId="0" applyFont="1" applyFill="1" applyBorder="1" applyAlignment="1">
      <alignment vertical="center" wrapText="1"/>
    </xf>
    <xf numFmtId="0" fontId="46" fillId="28" borderId="113" xfId="0" applyFont="1" applyFill="1" applyBorder="1" applyAlignment="1">
      <alignment horizontal="right" wrapText="1"/>
    </xf>
    <xf numFmtId="0" fontId="46" fillId="28" borderId="113" xfId="0" applyFont="1" applyFill="1" applyBorder="1" applyAlignment="1">
      <alignment horizontal="right"/>
    </xf>
    <xf numFmtId="49" fontId="46" fillId="28" borderId="113" xfId="0" applyNumberFormat="1" applyFont="1" applyFill="1" applyBorder="1" applyAlignment="1">
      <alignment horizontal="left" vertical="top"/>
    </xf>
    <xf numFmtId="0" fontId="38" fillId="28" borderId="124" xfId="0" applyFont="1" applyFill="1" applyBorder="1" applyAlignment="1">
      <alignment horizontal="right" wrapText="1"/>
    </xf>
    <xf numFmtId="0" fontId="38" fillId="28" borderId="124" xfId="0" applyFont="1" applyFill="1" applyBorder="1" applyAlignment="1">
      <alignment horizontal="right"/>
    </xf>
    <xf numFmtId="0" fontId="38" fillId="28" borderId="124" xfId="0" applyFont="1" applyFill="1" applyBorder="1" applyAlignment="1">
      <alignment vertical="center" wrapText="1"/>
    </xf>
    <xf numFmtId="49" fontId="38" fillId="28" borderId="124" xfId="0" applyNumberFormat="1" applyFont="1" applyFill="1" applyBorder="1" applyAlignment="1">
      <alignment horizontal="left" vertical="top"/>
    </xf>
    <xf numFmtId="0" fontId="38" fillId="28" borderId="124" xfId="0" applyFont="1" applyFill="1" applyBorder="1" applyAlignment="1">
      <alignment horizontal="left" vertical="center" wrapText="1"/>
    </xf>
    <xf numFmtId="0" fontId="38" fillId="28" borderId="113" xfId="0" applyFont="1" applyFill="1" applyBorder="1" applyAlignment="1">
      <alignment horizontal="right" wrapText="1"/>
    </xf>
    <xf numFmtId="0" fontId="38" fillId="28" borderId="113" xfId="0" applyFont="1" applyFill="1" applyBorder="1" applyAlignment="1">
      <alignment horizontal="right"/>
    </xf>
    <xf numFmtId="49" fontId="38" fillId="28" borderId="113" xfId="0" applyNumberFormat="1" applyFont="1" applyFill="1" applyBorder="1" applyAlignment="1">
      <alignment horizontal="left" vertical="top"/>
    </xf>
    <xf numFmtId="0" fontId="38" fillId="28" borderId="124" xfId="0" applyFont="1" applyFill="1" applyBorder="1"/>
    <xf numFmtId="0" fontId="0" fillId="18" borderId="162" xfId="0" applyFill="1" applyBorder="1"/>
    <xf numFmtId="0" fontId="38" fillId="37" borderId="112" xfId="0" applyFont="1" applyFill="1" applyBorder="1" applyAlignment="1">
      <alignment horizontal="left" vertical="center" wrapText="1"/>
    </xf>
    <xf numFmtId="0" fontId="38" fillId="37" borderId="113" xfId="0" applyFont="1" applyFill="1" applyBorder="1" applyAlignment="1">
      <alignment horizontal="right" wrapText="1"/>
    </xf>
    <xf numFmtId="0" fontId="38" fillId="37" borderId="113" xfId="0" applyFont="1" applyFill="1" applyBorder="1" applyAlignment="1">
      <alignment horizontal="right"/>
    </xf>
    <xf numFmtId="0" fontId="38" fillId="37" borderId="113" xfId="0" applyFont="1" applyFill="1" applyBorder="1" applyAlignment="1">
      <alignment horizontal="left" vertical="center" wrapText="1"/>
    </xf>
    <xf numFmtId="49" fontId="38" fillId="37" borderId="113" xfId="0" applyNumberFormat="1" applyFont="1" applyFill="1" applyBorder="1" applyAlignment="1">
      <alignment horizontal="left" vertical="top"/>
    </xf>
    <xf numFmtId="0" fontId="38" fillId="23" borderId="112" xfId="0" applyFont="1" applyFill="1" applyBorder="1" applyAlignment="1">
      <alignment vertical="center" wrapText="1"/>
    </xf>
    <xf numFmtId="0" fontId="38" fillId="23" borderId="113" xfId="0" applyFont="1" applyFill="1" applyBorder="1" applyAlignment="1">
      <alignment horizontal="right" wrapText="1"/>
    </xf>
    <xf numFmtId="0" fontId="38" fillId="23" borderId="113" xfId="0" applyFont="1" applyFill="1" applyBorder="1" applyAlignment="1">
      <alignment horizontal="right"/>
    </xf>
    <xf numFmtId="0" fontId="38" fillId="23" borderId="113" xfId="0" applyFont="1" applyFill="1" applyBorder="1" applyAlignment="1">
      <alignment vertical="center" wrapText="1"/>
    </xf>
    <xf numFmtId="49" fontId="38" fillId="23" borderId="113" xfId="0" applyNumberFormat="1" applyFont="1" applyFill="1" applyBorder="1" applyAlignment="1">
      <alignment horizontal="left" vertical="top"/>
    </xf>
    <xf numFmtId="0" fontId="38" fillId="23" borderId="113" xfId="0" applyFont="1" applyFill="1" applyBorder="1"/>
    <xf numFmtId="0" fontId="38" fillId="38" borderId="112" xfId="0" applyFont="1" applyFill="1" applyBorder="1" applyAlignment="1">
      <alignment vertical="center" wrapText="1"/>
    </xf>
    <xf numFmtId="0" fontId="38" fillId="38" borderId="113" xfId="0" applyFont="1" applyFill="1" applyBorder="1" applyAlignment="1">
      <alignment horizontal="right" wrapText="1"/>
    </xf>
    <xf numFmtId="0" fontId="38" fillId="38" borderId="113" xfId="0" applyFont="1" applyFill="1" applyBorder="1" applyAlignment="1">
      <alignment horizontal="right" vertical="center" wrapText="1"/>
    </xf>
    <xf numFmtId="0" fontId="38" fillId="38" borderId="113" xfId="0" applyFont="1" applyFill="1" applyBorder="1" applyAlignment="1">
      <alignment vertical="center" wrapText="1"/>
    </xf>
    <xf numFmtId="49" fontId="38" fillId="38" borderId="113" xfId="0" applyNumberFormat="1" applyFont="1" applyFill="1" applyBorder="1" applyAlignment="1">
      <alignment horizontal="left" vertical="top" wrapText="1"/>
    </xf>
    <xf numFmtId="0" fontId="38" fillId="38" borderId="113" xfId="0" applyFont="1" applyFill="1" applyBorder="1" applyAlignment="1">
      <alignment horizontal="left" vertical="center" wrapText="1"/>
    </xf>
    <xf numFmtId="0" fontId="0" fillId="8" borderId="116" xfId="0" applyFill="1" applyBorder="1" applyAlignment="1">
      <alignment horizontal="right" vertical="center" wrapText="1"/>
    </xf>
    <xf numFmtId="49" fontId="0" fillId="8" borderId="116" xfId="0" applyNumberFormat="1" applyFill="1" applyBorder="1" applyAlignment="1">
      <alignment horizontal="left" vertical="top" wrapText="1"/>
    </xf>
    <xf numFmtId="0" fontId="0" fillId="8" borderId="116" xfId="0" applyFill="1" applyBorder="1" applyAlignment="1">
      <alignment horizontal="left" vertical="center" wrapText="1"/>
    </xf>
    <xf numFmtId="0" fontId="38" fillId="39" borderId="155" xfId="0" applyFont="1" applyFill="1" applyBorder="1" applyAlignment="1">
      <alignment horizontal="left" vertical="center" wrapText="1"/>
    </xf>
    <xf numFmtId="0" fontId="38" fillId="39" borderId="124" xfId="0" applyFont="1" applyFill="1" applyBorder="1" applyAlignment="1">
      <alignment horizontal="right" wrapText="1"/>
    </xf>
    <xf numFmtId="0" fontId="38" fillId="39" borderId="124" xfId="0" applyFont="1" applyFill="1" applyBorder="1" applyAlignment="1">
      <alignment horizontal="right" vertical="center" wrapText="1"/>
    </xf>
    <xf numFmtId="0" fontId="38" fillId="39" borderId="124" xfId="0" applyFont="1" applyFill="1" applyBorder="1" applyAlignment="1">
      <alignment vertical="center" wrapText="1"/>
    </xf>
    <xf numFmtId="49" fontId="38" fillId="39" borderId="124" xfId="0" applyNumberFormat="1" applyFont="1" applyFill="1" applyBorder="1" applyAlignment="1">
      <alignment horizontal="left" vertical="top" wrapText="1"/>
    </xf>
    <xf numFmtId="0" fontId="38" fillId="39" borderId="124" xfId="0" applyFont="1" applyFill="1" applyBorder="1" applyAlignment="1">
      <alignment horizontal="left" vertical="center" wrapText="1"/>
    </xf>
    <xf numFmtId="2" fontId="0" fillId="0" borderId="115" xfId="0" applyNumberFormat="1" applyBorder="1" applyAlignment="1">
      <alignment horizontal="center" vertical="center" wrapText="1"/>
    </xf>
    <xf numFmtId="2" fontId="0" fillId="0" borderId="136" xfId="0" applyNumberFormat="1" applyBorder="1" applyAlignment="1">
      <alignment horizontal="center" vertical="center" wrapText="1"/>
    </xf>
    <xf numFmtId="0" fontId="38" fillId="39" borderId="112" xfId="0" applyFont="1" applyFill="1" applyBorder="1" applyAlignment="1">
      <alignment horizontal="left" vertical="center" wrapText="1"/>
    </xf>
    <xf numFmtId="0" fontId="38" fillId="39" borderId="113" xfId="0" applyFont="1" applyFill="1" applyBorder="1" applyAlignment="1">
      <alignment horizontal="right" wrapText="1"/>
    </xf>
    <xf numFmtId="0" fontId="38" fillId="39" borderId="113" xfId="0" applyFont="1" applyFill="1" applyBorder="1" applyAlignment="1">
      <alignment horizontal="right" vertical="center" wrapText="1"/>
    </xf>
    <xf numFmtId="0" fontId="38" fillId="39" borderId="113" xfId="0" applyFont="1" applyFill="1" applyBorder="1" applyAlignment="1">
      <alignment vertical="center" wrapText="1"/>
    </xf>
    <xf numFmtId="49" fontId="38" fillId="39" borderId="113" xfId="0" applyNumberFormat="1" applyFont="1" applyFill="1" applyBorder="1" applyAlignment="1">
      <alignment horizontal="left" vertical="top" wrapText="1"/>
    </xf>
    <xf numFmtId="0" fontId="38" fillId="39" borderId="113" xfId="0" applyFont="1" applyFill="1" applyBorder="1" applyAlignment="1">
      <alignment horizontal="left" vertical="center" wrapText="1"/>
    </xf>
    <xf numFmtId="0" fontId="0" fillId="0" borderId="115" xfId="0" applyBorder="1" applyAlignment="1">
      <alignment horizontal="right" vertical="center" wrapText="1"/>
    </xf>
    <xf numFmtId="0" fontId="38" fillId="40" borderId="112" xfId="0" applyFont="1" applyFill="1" applyBorder="1" applyAlignment="1">
      <alignment horizontal="left" vertical="center" wrapText="1"/>
    </xf>
    <xf numFmtId="0" fontId="38" fillId="40" borderId="113" xfId="0" applyFont="1" applyFill="1" applyBorder="1" applyAlignment="1">
      <alignment horizontal="right" wrapText="1"/>
    </xf>
    <xf numFmtId="0" fontId="38" fillId="40" borderId="113" xfId="0" applyFont="1" applyFill="1" applyBorder="1" applyAlignment="1">
      <alignment horizontal="right" vertical="center" wrapText="1"/>
    </xf>
    <xf numFmtId="0" fontId="38" fillId="40" borderId="113" xfId="0" applyFont="1" applyFill="1" applyBorder="1" applyAlignment="1">
      <alignment vertical="center" wrapText="1"/>
    </xf>
    <xf numFmtId="49" fontId="38" fillId="40" borderId="113" xfId="0" applyNumberFormat="1" applyFont="1" applyFill="1" applyBorder="1" applyAlignment="1">
      <alignment horizontal="left" vertical="top" wrapText="1"/>
    </xf>
    <xf numFmtId="0" fontId="38" fillId="40" borderId="113" xfId="0" applyFont="1" applyFill="1" applyBorder="1" applyAlignment="1">
      <alignment horizontal="left" vertical="center" wrapText="1"/>
    </xf>
    <xf numFmtId="0" fontId="0" fillId="0" borderId="123" xfId="0" applyBorder="1" applyAlignment="1">
      <alignment horizontal="left" vertical="center" wrapText="1"/>
    </xf>
    <xf numFmtId="0" fontId="38" fillId="15" borderId="9" xfId="0" applyFont="1" applyFill="1" applyBorder="1" applyAlignment="1">
      <alignment horizontal="center" vertical="center" wrapText="1"/>
    </xf>
    <xf numFmtId="0" fontId="38" fillId="15" borderId="9" xfId="0" applyFont="1" applyFill="1" applyBorder="1" applyAlignment="1">
      <alignment horizontal="left" vertical="center" wrapText="1"/>
    </xf>
    <xf numFmtId="0" fontId="38" fillId="15" borderId="11" xfId="0" applyFont="1" applyFill="1" applyBorder="1" applyAlignment="1">
      <alignment horizontal="center" vertical="center" wrapText="1"/>
    </xf>
    <xf numFmtId="1" fontId="38" fillId="15" borderId="9" xfId="0" applyNumberFormat="1" applyFont="1" applyFill="1" applyBorder="1" applyAlignment="1">
      <alignment horizontal="center" vertical="center" wrapText="1"/>
    </xf>
    <xf numFmtId="3" fontId="38" fillId="15" borderId="9" xfId="0" applyNumberFormat="1" applyFont="1" applyFill="1" applyBorder="1" applyAlignment="1">
      <alignment horizontal="center" vertical="center" wrapText="1"/>
    </xf>
    <xf numFmtId="2" fontId="38" fillId="15" borderId="9" xfId="0" applyNumberFormat="1" applyFont="1" applyFill="1" applyBorder="1" applyAlignment="1">
      <alignment horizontal="center" vertical="center" wrapText="1"/>
    </xf>
    <xf numFmtId="0" fontId="2" fillId="41" borderId="0" xfId="3" applyFont="1" applyFill="1" applyAlignment="1">
      <alignment horizontal="center" vertical="center"/>
    </xf>
    <xf numFmtId="0" fontId="5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6" fillId="0" borderId="147" xfId="3" applyFont="1" applyBorder="1" applyAlignment="1">
      <alignment horizontal="center" vertical="center" wrapText="1"/>
    </xf>
    <xf numFmtId="3" fontId="9" fillId="8" borderId="141" xfId="3" applyNumberFormat="1" applyFont="1" applyFill="1" applyBorder="1" applyAlignment="1">
      <alignment horizontal="center" vertical="center" wrapText="1"/>
    </xf>
    <xf numFmtId="3" fontId="9" fillId="0" borderId="141" xfId="3" quotePrefix="1" applyNumberFormat="1" applyFont="1" applyBorder="1" applyAlignment="1">
      <alignment horizontal="center" vertical="center" wrapText="1"/>
    </xf>
    <xf numFmtId="3" fontId="9" fillId="8" borderId="141" xfId="3" quotePrefix="1" applyNumberFormat="1" applyFont="1" applyFill="1" applyBorder="1" applyAlignment="1">
      <alignment horizontal="center" vertical="center" wrapText="1"/>
    </xf>
    <xf numFmtId="0" fontId="7" fillId="0" borderId="142" xfId="3" applyFont="1" applyBorder="1" applyAlignment="1" applyProtection="1">
      <alignment horizontal="center" vertical="center" wrapText="1"/>
      <protection locked="0"/>
    </xf>
    <xf numFmtId="0" fontId="7" fillId="0" borderId="141" xfId="3" applyFont="1" applyBorder="1" applyAlignment="1" applyProtection="1">
      <alignment horizontal="center" vertical="center" wrapText="1"/>
      <protection locked="0"/>
    </xf>
    <xf numFmtId="0" fontId="22" fillId="0" borderId="163" xfId="0" applyFont="1" applyBorder="1"/>
    <xf numFmtId="0" fontId="25" fillId="0" borderId="0" xfId="0" applyFont="1" applyAlignment="1">
      <alignment horizontal="left" vertical="center" wrapText="1"/>
    </xf>
    <xf numFmtId="0" fontId="22" fillId="3" borderId="163" xfId="0" applyFont="1" applyFill="1" applyBorder="1" applyAlignment="1" applyProtection="1">
      <alignment horizontal="left" vertical="center" wrapText="1"/>
      <protection locked="0"/>
    </xf>
    <xf numFmtId="0" fontId="0" fillId="0" borderId="165" xfId="0" applyBorder="1" applyAlignment="1" applyProtection="1">
      <alignment horizontal="left" vertical="center" wrapText="1"/>
      <protection locked="0"/>
    </xf>
    <xf numFmtId="0" fontId="22" fillId="3" borderId="135" xfId="0" applyFont="1" applyFill="1" applyBorder="1" applyAlignment="1" applyProtection="1">
      <alignment horizontal="center"/>
      <protection locked="0"/>
    </xf>
    <xf numFmtId="0" fontId="22" fillId="3" borderId="166" xfId="0" applyFont="1" applyFill="1" applyBorder="1" applyAlignment="1" applyProtection="1">
      <alignment horizontal="center"/>
      <protection locked="0"/>
    </xf>
    <xf numFmtId="0" fontId="22" fillId="3" borderId="133" xfId="0" applyFont="1" applyFill="1" applyBorder="1" applyAlignment="1" applyProtection="1">
      <alignment horizontal="center" vertical="center"/>
      <protection locked="0"/>
    </xf>
    <xf numFmtId="0" fontId="22" fillId="3" borderId="134" xfId="0" applyFont="1" applyFill="1" applyBorder="1" applyAlignment="1" applyProtection="1">
      <alignment horizontal="center" vertical="center"/>
      <protection locked="0"/>
    </xf>
    <xf numFmtId="0" fontId="22" fillId="3" borderId="135" xfId="0" applyFont="1" applyFill="1" applyBorder="1" applyAlignment="1" applyProtection="1">
      <alignment horizontal="center" vertical="center"/>
      <protection locked="0"/>
    </xf>
    <xf numFmtId="0" fontId="22" fillId="0" borderId="133" xfId="0" applyFont="1" applyBorder="1" applyAlignment="1" applyProtection="1">
      <alignment horizontal="center" vertical="center"/>
      <protection locked="0"/>
    </xf>
    <xf numFmtId="0" fontId="22" fillId="0" borderId="134" xfId="0" applyFont="1" applyBorder="1" applyAlignment="1" applyProtection="1">
      <alignment horizontal="center" vertical="center"/>
      <protection locked="0"/>
    </xf>
    <xf numFmtId="0" fontId="0" fillId="0" borderId="134" xfId="0" applyBorder="1" applyAlignment="1" applyProtection="1">
      <alignment horizontal="center" vertical="center" wrapText="1"/>
      <protection locked="0"/>
    </xf>
    <xf numFmtId="0" fontId="22" fillId="0" borderId="134" xfId="0" applyFont="1" applyBorder="1" applyAlignment="1" applyProtection="1">
      <alignment horizontal="center" vertical="center" wrapText="1"/>
      <protection locked="0"/>
    </xf>
    <xf numFmtId="0" fontId="22" fillId="0" borderId="135" xfId="0" applyFont="1" applyBorder="1" applyAlignment="1" applyProtection="1">
      <alignment horizontal="center" vertical="center"/>
      <protection locked="0"/>
    </xf>
    <xf numFmtId="0" fontId="22" fillId="0" borderId="163" xfId="0" applyFont="1" applyBorder="1" applyAlignment="1" applyProtection="1">
      <alignment horizontal="left" vertical="center" wrapText="1"/>
      <protection locked="0"/>
    </xf>
    <xf numFmtId="0" fontId="0" fillId="0" borderId="167" xfId="0" applyBorder="1" applyAlignment="1" applyProtection="1">
      <alignment horizontal="left" vertical="center" wrapText="1"/>
      <protection locked="0"/>
    </xf>
    <xf numFmtId="0" fontId="22" fillId="3" borderId="168" xfId="0" applyFont="1" applyFill="1" applyBorder="1" applyAlignment="1" applyProtection="1">
      <alignment horizontal="center"/>
      <protection locked="0"/>
    </xf>
    <xf numFmtId="0" fontId="22" fillId="3" borderId="169" xfId="0" applyFont="1" applyFill="1" applyBorder="1" applyAlignment="1" applyProtection="1">
      <alignment horizontal="center"/>
      <protection locked="0"/>
    </xf>
    <xf numFmtId="0" fontId="22" fillId="3" borderId="125" xfId="0" applyFont="1" applyFill="1" applyBorder="1" applyAlignment="1" applyProtection="1">
      <alignment horizontal="center" vertical="center"/>
      <protection locked="0"/>
    </xf>
    <xf numFmtId="0" fontId="22" fillId="3" borderId="170" xfId="0" applyFont="1" applyFill="1" applyBorder="1" applyAlignment="1" applyProtection="1">
      <alignment horizontal="center" vertical="center"/>
      <protection locked="0"/>
    </xf>
    <xf numFmtId="0" fontId="22" fillId="3" borderId="168" xfId="0" applyFont="1" applyFill="1" applyBorder="1" applyAlignment="1" applyProtection="1">
      <alignment horizontal="center" vertical="center"/>
      <protection locked="0"/>
    </xf>
    <xf numFmtId="0" fontId="22" fillId="0" borderId="125" xfId="0" applyFont="1" applyBorder="1" applyAlignment="1" applyProtection="1">
      <alignment horizontal="center" vertical="center"/>
      <protection locked="0"/>
    </xf>
    <xf numFmtId="0" fontId="22" fillId="0" borderId="170" xfId="0" applyFont="1" applyBorder="1" applyAlignment="1" applyProtection="1">
      <alignment horizontal="center" vertical="center"/>
      <protection locked="0"/>
    </xf>
    <xf numFmtId="0" fontId="0" fillId="0" borderId="170" xfId="0" applyBorder="1" applyAlignment="1" applyProtection="1">
      <alignment horizontal="center" vertical="center" wrapText="1"/>
      <protection locked="0"/>
    </xf>
    <xf numFmtId="0" fontId="22" fillId="0" borderId="170" xfId="0" applyFont="1" applyBorder="1" applyAlignment="1" applyProtection="1">
      <alignment horizontal="center" vertical="center" wrapText="1"/>
      <protection locked="0"/>
    </xf>
    <xf numFmtId="0" fontId="22" fillId="0" borderId="168" xfId="0" applyFont="1" applyBorder="1" applyAlignment="1" applyProtection="1">
      <alignment horizontal="center" vertical="center"/>
      <protection locked="0"/>
    </xf>
    <xf numFmtId="0" fontId="22" fillId="0" borderId="168" xfId="0" applyFont="1" applyBorder="1" applyAlignment="1" applyProtection="1">
      <alignment horizontal="center"/>
      <protection locked="0"/>
    </xf>
    <xf numFmtId="0" fontId="22" fillId="0" borderId="169" xfId="0" applyFont="1" applyBorder="1" applyAlignment="1" applyProtection="1">
      <alignment horizontal="center"/>
      <protection locked="0"/>
    </xf>
    <xf numFmtId="0" fontId="22" fillId="0" borderId="163" xfId="0" applyFont="1" applyBorder="1" applyAlignment="1" applyProtection="1">
      <alignment horizontal="center"/>
      <protection locked="0"/>
    </xf>
    <xf numFmtId="0" fontId="22" fillId="0" borderId="167" xfId="0" applyFont="1" applyBorder="1" applyAlignment="1" applyProtection="1">
      <alignment horizontal="center"/>
      <protection locked="0"/>
    </xf>
    <xf numFmtId="0" fontId="22" fillId="0" borderId="170" xfId="0" applyFont="1" applyBorder="1" applyProtection="1">
      <protection locked="0"/>
    </xf>
    <xf numFmtId="0" fontId="25" fillId="0" borderId="0" xfId="0" applyFont="1" applyAlignment="1">
      <alignment vertical="center" wrapText="1"/>
    </xf>
    <xf numFmtId="0" fontId="22" fillId="0" borderId="163" xfId="0" applyFont="1" applyBorder="1" applyAlignment="1" applyProtection="1">
      <alignment horizontal="center" wrapText="1"/>
      <protection locked="0"/>
    </xf>
    <xf numFmtId="0" fontId="22" fillId="0" borderId="171" xfId="0" applyFont="1" applyBorder="1" applyAlignment="1" applyProtection="1">
      <alignment horizontal="center" wrapText="1"/>
      <protection locked="0"/>
    </xf>
    <xf numFmtId="0" fontId="24" fillId="7" borderId="0" xfId="0" applyFont="1" applyFill="1" applyAlignment="1">
      <alignment horizontal="right" vertical="center" wrapText="1"/>
    </xf>
    <xf numFmtId="0" fontId="14" fillId="9" borderId="170" xfId="3" applyFont="1" applyFill="1" applyBorder="1" applyAlignment="1">
      <alignment horizontal="center" vertical="center" wrapText="1"/>
    </xf>
    <xf numFmtId="0" fontId="14" fillId="9" borderId="169" xfId="3" applyFont="1" applyFill="1" applyBorder="1" applyAlignment="1">
      <alignment horizontal="center" vertical="center" wrapText="1"/>
    </xf>
    <xf numFmtId="0" fontId="24" fillId="9" borderId="170" xfId="0" applyFont="1" applyFill="1" applyBorder="1" applyAlignment="1">
      <alignment horizontal="center" vertical="center"/>
    </xf>
    <xf numFmtId="0" fontId="24" fillId="9" borderId="170" xfId="0" applyFont="1" applyFill="1" applyBorder="1" applyAlignment="1">
      <alignment horizontal="center" vertical="center" wrapText="1"/>
    </xf>
    <xf numFmtId="0" fontId="7" fillId="9" borderId="170" xfId="3" applyFont="1" applyFill="1" applyBorder="1" applyAlignment="1">
      <alignment horizontal="center" vertical="center" wrapText="1"/>
    </xf>
    <xf numFmtId="0" fontId="33" fillId="9" borderId="172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left" vertical="center" wrapText="1"/>
      <protection locked="0"/>
    </xf>
    <xf numFmtId="0" fontId="22" fillId="3" borderId="162" xfId="0" applyFont="1" applyFill="1" applyBorder="1" applyAlignment="1" applyProtection="1">
      <alignment horizontal="center"/>
      <protection locked="0"/>
    </xf>
    <xf numFmtId="0" fontId="22" fillId="3" borderId="175" xfId="0" applyFont="1" applyFill="1" applyBorder="1" applyAlignment="1" applyProtection="1">
      <alignment horizontal="center"/>
      <protection locked="0"/>
    </xf>
    <xf numFmtId="0" fontId="22" fillId="3" borderId="155" xfId="0" applyFont="1" applyFill="1" applyBorder="1" applyAlignment="1" applyProtection="1">
      <alignment horizontal="center" vertical="center"/>
      <protection locked="0"/>
    </xf>
    <xf numFmtId="0" fontId="22" fillId="3" borderId="124" xfId="0" applyFont="1" applyFill="1" applyBorder="1" applyAlignment="1" applyProtection="1">
      <alignment horizontal="center" vertical="center"/>
      <protection locked="0"/>
    </xf>
    <xf numFmtId="0" fontId="22" fillId="3" borderId="162" xfId="0" applyFont="1" applyFill="1" applyBorder="1" applyAlignment="1" applyProtection="1">
      <alignment horizontal="center" vertical="center"/>
      <protection locked="0"/>
    </xf>
    <xf numFmtId="0" fontId="22" fillId="0" borderId="155" xfId="0" applyFont="1" applyBorder="1" applyAlignment="1" applyProtection="1">
      <alignment horizontal="center" vertical="center"/>
      <protection locked="0"/>
    </xf>
    <xf numFmtId="0" fontId="22" fillId="0" borderId="124" xfId="0" applyFont="1" applyBorder="1" applyAlignment="1" applyProtection="1">
      <alignment horizontal="center" vertical="center"/>
      <protection locked="0"/>
    </xf>
    <xf numFmtId="0" fontId="0" fillId="0" borderId="124" xfId="0" applyBorder="1" applyAlignment="1" applyProtection="1">
      <alignment horizontal="center" vertical="center" wrapText="1"/>
      <protection locked="0"/>
    </xf>
    <xf numFmtId="0" fontId="22" fillId="0" borderId="124" xfId="0" applyFont="1" applyBorder="1" applyAlignment="1" applyProtection="1">
      <alignment horizontal="center" vertical="center" wrapText="1"/>
      <protection locked="0"/>
    </xf>
    <xf numFmtId="0" fontId="22" fillId="0" borderId="162" xfId="0" applyFont="1" applyBorder="1" applyAlignment="1" applyProtection="1">
      <alignment horizontal="center" vertical="center"/>
      <protection locked="0"/>
    </xf>
    <xf numFmtId="0" fontId="33" fillId="9" borderId="176" xfId="0" applyFont="1" applyFill="1" applyBorder="1" applyAlignment="1">
      <alignment horizontal="center" vertical="center"/>
    </xf>
    <xf numFmtId="0" fontId="29" fillId="0" borderId="133" xfId="0" applyFont="1" applyBorder="1" applyAlignment="1">
      <alignment vertical="center" wrapText="1"/>
    </xf>
    <xf numFmtId="0" fontId="29" fillId="0" borderId="135" xfId="0" applyFont="1" applyBorder="1" applyAlignment="1">
      <alignment vertical="center" wrapText="1"/>
    </xf>
    <xf numFmtId="0" fontId="0" fillId="0" borderId="133" xfId="0" applyBorder="1" applyProtection="1">
      <protection locked="0"/>
    </xf>
    <xf numFmtId="0" fontId="0" fillId="0" borderId="134" xfId="0" applyBorder="1" applyProtection="1">
      <protection locked="0"/>
    </xf>
    <xf numFmtId="0" fontId="0" fillId="0" borderId="135" xfId="0" applyBorder="1" applyProtection="1">
      <protection locked="0"/>
    </xf>
    <xf numFmtId="0" fontId="29" fillId="0" borderId="168" xfId="0" applyFont="1" applyBorder="1" applyAlignment="1">
      <alignment vertical="center" wrapText="1"/>
    </xf>
    <xf numFmtId="0" fontId="0" fillId="0" borderId="170" xfId="0" applyBorder="1" applyProtection="1">
      <protection locked="0"/>
    </xf>
    <xf numFmtId="0" fontId="0" fillId="0" borderId="168" xfId="0" applyBorder="1" applyProtection="1">
      <protection locked="0"/>
    </xf>
    <xf numFmtId="0" fontId="0" fillId="0" borderId="91" xfId="0" applyBorder="1" applyProtection="1">
      <protection locked="0"/>
    </xf>
    <xf numFmtId="0" fontId="0" fillId="0" borderId="116" xfId="0" applyBorder="1" applyProtection="1">
      <protection locked="0"/>
    </xf>
    <xf numFmtId="0" fontId="0" fillId="0" borderId="117" xfId="0" applyBorder="1" applyProtection="1">
      <protection locked="0"/>
    </xf>
    <xf numFmtId="0" fontId="0" fillId="0" borderId="165" xfId="0" applyBorder="1" applyProtection="1">
      <protection locked="0"/>
    </xf>
    <xf numFmtId="0" fontId="0" fillId="0" borderId="139" xfId="0" applyBorder="1" applyProtection="1">
      <protection locked="0"/>
    </xf>
    <xf numFmtId="0" fontId="29" fillId="0" borderId="159" xfId="0" applyFont="1" applyBorder="1" applyAlignment="1">
      <alignment vertical="center" wrapText="1"/>
    </xf>
    <xf numFmtId="0" fontId="0" fillId="0" borderId="167" xfId="0" applyBorder="1" applyProtection="1">
      <protection locked="0"/>
    </xf>
    <xf numFmtId="0" fontId="0" fillId="0" borderId="159" xfId="0" applyBorder="1" applyProtection="1">
      <protection locked="0"/>
    </xf>
    <xf numFmtId="0" fontId="29" fillId="0" borderId="179" xfId="0" applyFont="1" applyBorder="1" applyAlignment="1">
      <alignment vertical="center" wrapText="1"/>
    </xf>
    <xf numFmtId="0" fontId="0" fillId="0" borderId="123" xfId="0" applyBorder="1" applyProtection="1">
      <protection locked="0"/>
    </xf>
    <xf numFmtId="0" fontId="0" fillId="0" borderId="179" xfId="0" applyBorder="1" applyProtection="1">
      <protection locked="0"/>
    </xf>
    <xf numFmtId="0" fontId="29" fillId="14" borderId="133" xfId="0" applyFont="1" applyFill="1" applyBorder="1" applyAlignment="1">
      <alignment vertical="center" wrapText="1"/>
    </xf>
    <xf numFmtId="0" fontId="29" fillId="14" borderId="135" xfId="0" applyFont="1" applyFill="1" applyBorder="1" applyAlignment="1">
      <alignment vertical="center" wrapText="1"/>
    </xf>
    <xf numFmtId="0" fontId="0" fillId="14" borderId="133" xfId="0" applyFill="1" applyBorder="1" applyProtection="1">
      <protection locked="0"/>
    </xf>
    <xf numFmtId="0" fontId="0" fillId="14" borderId="134" xfId="0" applyFill="1" applyBorder="1" applyProtection="1">
      <protection locked="0"/>
    </xf>
    <xf numFmtId="0" fontId="0" fillId="14" borderId="135" xfId="0" applyFill="1" applyBorder="1" applyProtection="1">
      <protection locked="0"/>
    </xf>
    <xf numFmtId="0" fontId="29" fillId="14" borderId="125" xfId="0" applyFont="1" applyFill="1" applyBorder="1" applyAlignment="1">
      <alignment vertical="center" wrapText="1"/>
    </xf>
    <xf numFmtId="0" fontId="29" fillId="14" borderId="168" xfId="0" applyFont="1" applyFill="1" applyBorder="1" applyAlignment="1">
      <alignment vertical="center" wrapText="1"/>
    </xf>
    <xf numFmtId="0" fontId="0" fillId="14" borderId="125" xfId="0" applyFill="1" applyBorder="1" applyProtection="1">
      <protection locked="0"/>
    </xf>
    <xf numFmtId="0" fontId="0" fillId="14" borderId="170" xfId="0" applyFill="1" applyBorder="1" applyProtection="1">
      <protection locked="0"/>
    </xf>
    <xf numFmtId="0" fontId="0" fillId="14" borderId="168" xfId="0" applyFill="1" applyBorder="1" applyProtection="1">
      <protection locked="0"/>
    </xf>
    <xf numFmtId="0" fontId="29" fillId="14" borderId="91" xfId="0" applyFont="1" applyFill="1" applyBorder="1" applyAlignment="1">
      <alignment vertical="center" wrapText="1"/>
    </xf>
    <xf numFmtId="0" fontId="0" fillId="14" borderId="91" xfId="0" applyFill="1" applyBorder="1" applyProtection="1">
      <protection locked="0"/>
    </xf>
    <xf numFmtId="0" fontId="0" fillId="14" borderId="116" xfId="0" applyFill="1" applyBorder="1" applyProtection="1">
      <protection locked="0"/>
    </xf>
    <xf numFmtId="0" fontId="0" fillId="14" borderId="117" xfId="0" applyFill="1" applyBorder="1" applyProtection="1">
      <protection locked="0"/>
    </xf>
    <xf numFmtId="3" fontId="7" fillId="9" borderId="170" xfId="3" applyNumberFormat="1" applyFont="1" applyFill="1" applyBorder="1" applyAlignment="1">
      <alignment horizontal="center" vertical="center" wrapText="1"/>
    </xf>
    <xf numFmtId="3" fontId="9" fillId="8" borderId="1" xfId="4" applyNumberFormat="1" applyFont="1" applyFill="1" applyBorder="1" applyAlignment="1">
      <alignment horizontal="center" vertical="center"/>
    </xf>
    <xf numFmtId="0" fontId="7" fillId="12" borderId="141" xfId="3" applyFont="1" applyFill="1" applyBorder="1" applyAlignment="1">
      <alignment horizontal="center" vertical="center" wrapText="1"/>
    </xf>
    <xf numFmtId="1" fontId="7" fillId="12" borderId="1" xfId="3" applyNumberFormat="1" applyFont="1" applyFill="1" applyBorder="1" applyAlignment="1">
      <alignment horizontal="center" vertical="center" wrapText="1"/>
    </xf>
    <xf numFmtId="0" fontId="0" fillId="0" borderId="186" xfId="0" applyBorder="1" applyAlignment="1" applyProtection="1">
      <alignment horizontal="left" vertical="center" wrapText="1"/>
      <protection locked="0"/>
    </xf>
    <xf numFmtId="0" fontId="0" fillId="0" borderId="187" xfId="0" applyBorder="1" applyAlignment="1" applyProtection="1">
      <alignment horizontal="left" vertical="center" wrapText="1"/>
      <protection locked="0"/>
    </xf>
    <xf numFmtId="0" fontId="22" fillId="3" borderId="188" xfId="0" applyFont="1" applyFill="1" applyBorder="1" applyAlignment="1" applyProtection="1">
      <alignment horizontal="center"/>
      <protection locked="0"/>
    </xf>
    <xf numFmtId="0" fontId="22" fillId="3" borderId="189" xfId="0" applyFont="1" applyFill="1" applyBorder="1" applyAlignment="1" applyProtection="1">
      <alignment horizontal="center" vertical="center"/>
      <protection locked="0"/>
    </xf>
    <xf numFmtId="0" fontId="22" fillId="3" borderId="186" xfId="0" applyFont="1" applyFill="1" applyBorder="1" applyAlignment="1" applyProtection="1">
      <alignment horizontal="center" vertical="center"/>
      <protection locked="0"/>
    </xf>
    <xf numFmtId="0" fontId="22" fillId="0" borderId="189" xfId="0" applyFont="1" applyBorder="1" applyAlignment="1" applyProtection="1">
      <alignment horizontal="center" vertical="center"/>
      <protection locked="0"/>
    </xf>
    <xf numFmtId="0" fontId="0" fillId="0" borderId="189" xfId="0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86" xfId="0" applyFont="1" applyBorder="1" applyAlignment="1" applyProtection="1">
      <alignment horizontal="center" vertical="center"/>
      <protection locked="0"/>
    </xf>
    <xf numFmtId="0" fontId="9" fillId="8" borderId="141" xfId="7" applyFont="1" applyFill="1" applyBorder="1" applyAlignment="1" applyProtection="1">
      <alignment horizontal="center" vertical="center"/>
      <protection locked="0"/>
    </xf>
    <xf numFmtId="3" fontId="9" fillId="8" borderId="141" xfId="7" applyNumberFormat="1" applyFont="1" applyFill="1" applyBorder="1" applyAlignment="1" applyProtection="1">
      <alignment horizontal="center" vertical="center"/>
      <protection locked="0"/>
    </xf>
    <xf numFmtId="0" fontId="9" fillId="0" borderId="141" xfId="7" applyFont="1" applyBorder="1" applyAlignment="1" applyProtection="1">
      <alignment horizontal="center" vertical="center"/>
      <protection locked="0"/>
    </xf>
    <xf numFmtId="3" fontId="9" fillId="0" borderId="141" xfId="7" quotePrefix="1" applyNumberFormat="1" applyFont="1" applyBorder="1" applyAlignment="1" applyProtection="1">
      <alignment horizontal="center" vertical="center"/>
      <protection locked="0"/>
    </xf>
    <xf numFmtId="3" fontId="9" fillId="8" borderId="141" xfId="7" quotePrefix="1" applyNumberFormat="1" applyFont="1" applyFill="1" applyBorder="1" applyAlignment="1" applyProtection="1">
      <alignment horizontal="center" vertical="center"/>
      <protection locked="0"/>
    </xf>
    <xf numFmtId="3" fontId="9" fillId="0" borderId="141" xfId="7" applyNumberFormat="1" applyFont="1" applyBorder="1" applyAlignment="1" applyProtection="1">
      <alignment horizontal="center" vertical="center"/>
      <protection locked="0"/>
    </xf>
    <xf numFmtId="0" fontId="22" fillId="3" borderId="190" xfId="0" applyFont="1" applyFill="1" applyBorder="1" applyAlignment="1" applyProtection="1">
      <alignment horizontal="center" vertical="center"/>
      <protection locked="0"/>
    </xf>
    <xf numFmtId="0" fontId="22" fillId="3" borderId="191" xfId="0" applyFont="1" applyFill="1" applyBorder="1" applyAlignment="1" applyProtection="1">
      <alignment horizontal="center" vertical="center"/>
      <protection locked="0"/>
    </xf>
    <xf numFmtId="0" fontId="22" fillId="0" borderId="190" xfId="0" applyFont="1" applyBorder="1" applyAlignment="1" applyProtection="1">
      <alignment horizontal="center" vertical="center"/>
      <protection locked="0"/>
    </xf>
    <xf numFmtId="0" fontId="0" fillId="0" borderId="190" xfId="0" applyBorder="1" applyAlignment="1" applyProtection="1">
      <alignment horizontal="center" vertical="center" wrapText="1"/>
      <protection locked="0"/>
    </xf>
    <xf numFmtId="0" fontId="22" fillId="0" borderId="190" xfId="0" applyFont="1" applyBorder="1" applyAlignment="1" applyProtection="1">
      <alignment horizontal="center" vertical="center" wrapText="1"/>
      <protection locked="0"/>
    </xf>
    <xf numFmtId="0" fontId="22" fillId="0" borderId="191" xfId="0" applyFont="1" applyBorder="1" applyAlignment="1" applyProtection="1">
      <alignment horizontal="center" vertical="center"/>
      <protection locked="0"/>
    </xf>
    <xf numFmtId="14" fontId="39" fillId="0" borderId="105" xfId="0" applyNumberFormat="1" applyFont="1" applyBorder="1" applyAlignment="1" applyProtection="1">
      <alignment horizontal="center" vertical="center"/>
      <protection locked="0"/>
    </xf>
    <xf numFmtId="14" fontId="39" fillId="0" borderId="105" xfId="0" applyNumberFormat="1" applyFont="1" applyBorder="1" applyProtection="1">
      <protection locked="0"/>
    </xf>
    <xf numFmtId="14" fontId="39" fillId="0" borderId="82" xfId="0" applyNumberFormat="1" applyFont="1" applyBorder="1" applyProtection="1">
      <protection locked="0"/>
    </xf>
    <xf numFmtId="14" fontId="39" fillId="0" borderId="96" xfId="0" applyNumberFormat="1" applyFont="1" applyBorder="1" applyAlignment="1" applyProtection="1">
      <alignment horizontal="center" vertical="center"/>
      <protection locked="0"/>
    </xf>
    <xf numFmtId="0" fontId="47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39" fillId="0" borderId="83" xfId="0" applyFont="1" applyBorder="1" applyAlignment="1">
      <alignment horizontal="center" vertical="center" wrapText="1"/>
    </xf>
    <xf numFmtId="0" fontId="39" fillId="0" borderId="106" xfId="0" applyFont="1" applyBorder="1" applyAlignment="1">
      <alignment horizontal="center" vertical="center" wrapText="1"/>
    </xf>
    <xf numFmtId="0" fontId="2" fillId="0" borderId="94" xfId="3" applyFont="1" applyBorder="1" applyAlignment="1">
      <alignment horizontal="center" vertical="center" wrapText="1"/>
    </xf>
    <xf numFmtId="0" fontId="39" fillId="0" borderId="104" xfId="0" applyFont="1" applyBorder="1" applyAlignment="1">
      <alignment wrapText="1"/>
    </xf>
    <xf numFmtId="0" fontId="7" fillId="0" borderId="82" xfId="3" applyFont="1" applyBorder="1" applyAlignment="1">
      <alignment horizontal="left" vertical="center" wrapText="1"/>
    </xf>
    <xf numFmtId="0" fontId="39" fillId="0" borderId="105" xfId="0" applyFont="1" applyBorder="1" applyAlignment="1">
      <alignment horizontal="left" wrapText="1"/>
    </xf>
    <xf numFmtId="0" fontId="7" fillId="0" borderId="82" xfId="3" applyFont="1" applyBorder="1" applyAlignment="1">
      <alignment horizontal="center" vertical="center" wrapText="1"/>
    </xf>
    <xf numFmtId="0" fontId="39" fillId="0" borderId="83" xfId="0" applyFont="1" applyBorder="1" applyAlignment="1">
      <alignment wrapText="1"/>
    </xf>
    <xf numFmtId="0" fontId="39" fillId="0" borderId="105" xfId="0" applyFont="1" applyBorder="1" applyAlignment="1">
      <alignment wrapText="1"/>
    </xf>
    <xf numFmtId="0" fontId="39" fillId="0" borderId="106" xfId="0" applyFont="1" applyBorder="1" applyAlignment="1">
      <alignment wrapText="1"/>
    </xf>
    <xf numFmtId="0" fontId="7" fillId="4" borderId="52" xfId="3" applyFont="1" applyFill="1" applyBorder="1" applyAlignment="1">
      <alignment horizontal="center" vertical="center" wrapText="1"/>
    </xf>
    <xf numFmtId="0" fontId="0" fillId="0" borderId="56" xfId="0" applyBorder="1" applyAlignment="1">
      <alignment wrapText="1"/>
    </xf>
    <xf numFmtId="0" fontId="0" fillId="0" borderId="54" xfId="0" applyBorder="1" applyAlignment="1">
      <alignment wrapText="1"/>
    </xf>
    <xf numFmtId="0" fontId="2" fillId="2" borderId="10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 wrapText="1"/>
    </xf>
    <xf numFmtId="0" fontId="8" fillId="2" borderId="16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18" xfId="3" applyFont="1" applyFill="1" applyBorder="1" applyAlignment="1">
      <alignment horizontal="center" vertical="center" wrapText="1"/>
    </xf>
    <xf numFmtId="0" fontId="8" fillId="2" borderId="19" xfId="3" applyFont="1" applyFill="1" applyBorder="1" applyAlignment="1">
      <alignment horizontal="center" vertical="center" wrapText="1"/>
    </xf>
    <xf numFmtId="0" fontId="13" fillId="2" borderId="29" xfId="3" applyFont="1" applyFill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39" fillId="0" borderId="52" xfId="0" applyFont="1" applyBorder="1" applyAlignment="1">
      <alignment horizontal="center" vertical="center" wrapText="1"/>
    </xf>
    <xf numFmtId="0" fontId="39" fillId="0" borderId="56" xfId="0" applyFont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39" fillId="12" borderId="79" xfId="0" applyFont="1" applyFill="1" applyBorder="1" applyAlignment="1">
      <alignment horizontal="center" vertical="center" wrapText="1"/>
    </xf>
    <xf numFmtId="0" fontId="39" fillId="0" borderId="80" xfId="0" applyFont="1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39" fillId="13" borderId="29" xfId="0" applyFont="1" applyFill="1" applyBorder="1" applyAlignment="1">
      <alignment horizontal="center" vertical="center" wrapText="1"/>
    </xf>
    <xf numFmtId="0" fontId="39" fillId="13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7" fillId="4" borderId="79" xfId="3" applyFont="1" applyFill="1" applyBorder="1" applyAlignment="1">
      <alignment horizontal="center" vertical="center" wrapText="1"/>
    </xf>
    <xf numFmtId="0" fontId="0" fillId="0" borderId="80" xfId="0" applyBorder="1" applyAlignment="1">
      <alignment wrapText="1"/>
    </xf>
    <xf numFmtId="0" fontId="0" fillId="0" borderId="81" xfId="0" applyBorder="1" applyAlignment="1">
      <alignment wrapText="1"/>
    </xf>
    <xf numFmtId="0" fontId="39" fillId="12" borderId="78" xfId="0" applyFont="1" applyFill="1" applyBorder="1" applyAlignment="1">
      <alignment horizontal="center" vertical="center" wrapText="1"/>
    </xf>
    <xf numFmtId="0" fontId="39" fillId="0" borderId="78" xfId="0" applyFont="1" applyBorder="1" applyAlignment="1">
      <alignment horizontal="center" vertical="center" wrapText="1"/>
    </xf>
    <xf numFmtId="0" fontId="7" fillId="12" borderId="79" xfId="3" applyFont="1" applyFill="1" applyBorder="1" applyAlignment="1">
      <alignment horizontal="center" vertical="center" wrapText="1"/>
    </xf>
    <xf numFmtId="0" fontId="39" fillId="13" borderId="78" xfId="0" applyFont="1" applyFill="1" applyBorder="1" applyAlignment="1">
      <alignment horizontal="center" vertical="center" wrapText="1"/>
    </xf>
    <xf numFmtId="0" fontId="7" fillId="13" borderId="79" xfId="3" applyFont="1" applyFill="1" applyBorder="1" applyAlignment="1">
      <alignment horizontal="center" vertical="center" wrapText="1"/>
    </xf>
    <xf numFmtId="0" fontId="39" fillId="13" borderId="80" xfId="0" applyFont="1" applyFill="1" applyBorder="1" applyAlignment="1">
      <alignment horizontal="center" vertical="center" wrapText="1"/>
    </xf>
    <xf numFmtId="0" fontId="7" fillId="8" borderId="102" xfId="7" applyFont="1" applyFill="1" applyBorder="1" applyAlignment="1">
      <alignment horizontal="center" vertical="center" wrapText="1"/>
    </xf>
    <xf numFmtId="0" fontId="0" fillId="0" borderId="95" xfId="0" applyBorder="1" applyAlignment="1">
      <alignment vertical="center" wrapText="1"/>
    </xf>
    <xf numFmtId="0" fontId="7" fillId="8" borderId="15" xfId="7" applyFont="1" applyFill="1" applyBorder="1" applyAlignment="1">
      <alignment horizontal="left" vertical="center" wrapText="1"/>
    </xf>
    <xf numFmtId="0" fontId="0" fillId="0" borderId="96" xfId="0" applyBorder="1" applyAlignment="1">
      <alignment vertical="center" wrapText="1"/>
    </xf>
    <xf numFmtId="0" fontId="9" fillId="8" borderId="15" xfId="7" applyFont="1" applyFill="1" applyBorder="1" applyAlignment="1">
      <alignment horizontal="center" vertical="center" wrapText="1"/>
    </xf>
    <xf numFmtId="0" fontId="9" fillId="8" borderId="18" xfId="7" applyFont="1" applyFill="1" applyBorder="1" applyAlignment="1">
      <alignment horizontal="center" vertical="center" wrapText="1"/>
    </xf>
    <xf numFmtId="0" fontId="0" fillId="0" borderId="101" xfId="0" applyBorder="1" applyAlignment="1">
      <alignment vertical="center" wrapText="1"/>
    </xf>
    <xf numFmtId="0" fontId="7" fillId="0" borderId="95" xfId="7" applyFont="1" applyBorder="1" applyAlignment="1">
      <alignment horizontal="center" vertical="center" wrapText="1"/>
    </xf>
    <xf numFmtId="0" fontId="7" fillId="0" borderId="96" xfId="7" applyFont="1" applyBorder="1" applyAlignment="1">
      <alignment horizontal="left" vertical="center" wrapText="1"/>
    </xf>
    <xf numFmtId="0" fontId="9" fillId="0" borderId="96" xfId="7" applyFont="1" applyBorder="1" applyAlignment="1">
      <alignment horizontal="center" vertical="center" wrapText="1"/>
    </xf>
    <xf numFmtId="0" fontId="9" fillId="0" borderId="101" xfId="7" applyFont="1" applyBorder="1" applyAlignment="1">
      <alignment horizontal="center" vertical="center" wrapText="1"/>
    </xf>
    <xf numFmtId="0" fontId="7" fillId="8" borderId="95" xfId="7" applyFont="1" applyFill="1" applyBorder="1" applyAlignment="1">
      <alignment horizontal="center" vertical="center" wrapText="1"/>
    </xf>
    <xf numFmtId="0" fontId="7" fillId="8" borderId="96" xfId="7" applyFont="1" applyFill="1" applyBorder="1" applyAlignment="1">
      <alignment horizontal="left" vertical="center" wrapText="1"/>
    </xf>
    <xf numFmtId="0" fontId="9" fillId="8" borderId="96" xfId="7" applyFont="1" applyFill="1" applyBorder="1" applyAlignment="1">
      <alignment horizontal="center" vertical="center" wrapText="1"/>
    </xf>
    <xf numFmtId="0" fontId="9" fillId="8" borderId="101" xfId="7" applyFont="1" applyFill="1" applyBorder="1" applyAlignment="1">
      <alignment horizontal="center" vertical="center" wrapText="1"/>
    </xf>
    <xf numFmtId="0" fontId="0" fillId="0" borderId="98" xfId="0" applyBorder="1" applyAlignment="1">
      <alignment vertical="center" wrapText="1"/>
    </xf>
    <xf numFmtId="0" fontId="0" fillId="0" borderId="99" xfId="0" applyBorder="1" applyAlignment="1">
      <alignment vertical="center" wrapText="1"/>
    </xf>
    <xf numFmtId="0" fontId="0" fillId="0" borderId="103" xfId="0" applyBorder="1" applyAlignment="1">
      <alignment horizontal="center" vertical="center" wrapText="1"/>
    </xf>
    <xf numFmtId="0" fontId="39" fillId="8" borderId="18" xfId="0" applyFont="1" applyFill="1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39" fillId="0" borderId="101" xfId="0" applyFont="1" applyBorder="1" applyAlignment="1">
      <alignment horizontal="center" vertical="center" wrapText="1"/>
    </xf>
    <xf numFmtId="0" fontId="39" fillId="8" borderId="101" xfId="0" applyFont="1" applyFill="1" applyBorder="1" applyAlignment="1">
      <alignment horizontal="center" vertical="center" wrapText="1"/>
    </xf>
    <xf numFmtId="0" fontId="0" fillId="8" borderId="103" xfId="0" applyFill="1" applyBorder="1" applyAlignment="1">
      <alignment horizontal="center" vertical="center" wrapText="1"/>
    </xf>
    <xf numFmtId="0" fontId="39" fillId="8" borderId="92" xfId="0" applyFont="1" applyFill="1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39" fillId="0" borderId="97" xfId="0" applyFont="1" applyBorder="1" applyAlignment="1">
      <alignment horizontal="center" vertical="center" wrapText="1"/>
    </xf>
    <xf numFmtId="0" fontId="39" fillId="8" borderId="97" xfId="0" applyFont="1" applyFill="1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9" fillId="4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0" fillId="42" borderId="0" xfId="0" applyFont="1" applyFill="1" applyAlignment="1">
      <alignment vertical="center" wrapText="1"/>
    </xf>
    <xf numFmtId="0" fontId="51" fillId="0" borderId="0" xfId="0" applyFont="1" applyAlignment="1">
      <alignment horizontal="left" vertical="center" wrapText="1"/>
    </xf>
    <xf numFmtId="0" fontId="49" fillId="41" borderId="0" xfId="0" applyFont="1" applyFill="1" applyAlignment="1">
      <alignment horizontal="center" vertical="center" wrapText="1"/>
    </xf>
    <xf numFmtId="0" fontId="50" fillId="41" borderId="0" xfId="0" applyFont="1" applyFill="1" applyAlignment="1">
      <alignment vertical="center" wrapText="1"/>
    </xf>
    <xf numFmtId="3" fontId="49" fillId="42" borderId="0" xfId="0" applyNumberFormat="1" applyFont="1" applyFill="1" applyAlignment="1">
      <alignment horizontal="center" vertical="center" wrapText="1"/>
    </xf>
    <xf numFmtId="4" fontId="49" fillId="42" borderId="0" xfId="0" applyNumberFormat="1" applyFont="1" applyFill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textRotation="90" wrapText="1"/>
    </xf>
    <xf numFmtId="0" fontId="22" fillId="6" borderId="46" xfId="0" applyFont="1" applyFill="1" applyBorder="1" applyAlignment="1">
      <alignment horizontal="center" vertical="center" textRotation="90" wrapText="1"/>
    </xf>
    <xf numFmtId="0" fontId="22" fillId="6" borderId="54" xfId="0" applyFont="1" applyFill="1" applyBorder="1" applyAlignment="1">
      <alignment horizontal="center" vertical="center" textRotation="90" wrapText="1"/>
    </xf>
    <xf numFmtId="0" fontId="30" fillId="10" borderId="142" xfId="0" applyFont="1" applyFill="1" applyBorder="1" applyAlignment="1">
      <alignment horizontal="center" vertical="center" wrapText="1"/>
    </xf>
    <xf numFmtId="0" fontId="30" fillId="10" borderId="140" xfId="0" applyFont="1" applyFill="1" applyBorder="1" applyAlignment="1">
      <alignment horizontal="center" vertical="center" wrapText="1"/>
    </xf>
    <xf numFmtId="0" fontId="0" fillId="0" borderId="140" xfId="0" applyBorder="1" applyAlignment="1">
      <alignment horizontal="center" vertical="center" wrapText="1"/>
    </xf>
    <xf numFmtId="0" fontId="2" fillId="41" borderId="0" xfId="3" applyFont="1" applyFill="1" applyAlignment="1">
      <alignment horizontal="center" vertical="center" wrapText="1"/>
    </xf>
    <xf numFmtId="0" fontId="50" fillId="41" borderId="0" xfId="0" applyFont="1" applyFill="1" applyAlignment="1">
      <alignment horizontal="left" vertical="center" wrapText="1"/>
    </xf>
    <xf numFmtId="0" fontId="7" fillId="6" borderId="36" xfId="3" applyFont="1" applyFill="1" applyBorder="1" applyAlignment="1">
      <alignment horizontal="center" vertical="center" wrapText="1"/>
    </xf>
    <xf numFmtId="0" fontId="7" fillId="6" borderId="143" xfId="3" applyFont="1" applyFill="1" applyBorder="1" applyAlignment="1">
      <alignment horizontal="center" vertical="center" wrapText="1"/>
    </xf>
    <xf numFmtId="0" fontId="0" fillId="6" borderId="37" xfId="0" applyFill="1" applyBorder="1" applyAlignment="1">
      <alignment horizontal="center" vertical="center" wrapText="1"/>
    </xf>
    <xf numFmtId="0" fontId="7" fillId="6" borderId="65" xfId="3" applyFont="1" applyFill="1" applyBorder="1" applyAlignment="1">
      <alignment horizontal="center" vertical="center" wrapText="1"/>
    </xf>
    <xf numFmtId="0" fontId="7" fillId="6" borderId="68" xfId="3" applyFont="1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 wrapText="1"/>
    </xf>
    <xf numFmtId="0" fontId="7" fillId="2" borderId="71" xfId="3" applyFont="1" applyFill="1" applyBorder="1" applyAlignment="1">
      <alignment horizontal="center" vertical="center" textRotation="90" wrapText="1"/>
    </xf>
    <xf numFmtId="0" fontId="7" fillId="2" borderId="45" xfId="3" applyFont="1" applyFill="1" applyBorder="1" applyAlignment="1">
      <alignment horizontal="center" vertical="center" textRotation="90" wrapText="1"/>
    </xf>
    <xf numFmtId="0" fontId="7" fillId="2" borderId="53" xfId="3" applyFont="1" applyFill="1" applyBorder="1" applyAlignment="1">
      <alignment horizontal="center" vertical="center" textRotation="90" wrapText="1"/>
    </xf>
    <xf numFmtId="0" fontId="9" fillId="8" borderId="10" xfId="4" applyFont="1" applyFill="1" applyBorder="1" applyAlignment="1" applyProtection="1">
      <alignment horizontal="center" vertical="center"/>
      <protection locked="0"/>
    </xf>
    <xf numFmtId="0" fontId="9" fillId="8" borderId="6" xfId="4" applyFont="1" applyFill="1" applyBorder="1" applyAlignment="1" applyProtection="1">
      <alignment horizontal="center" vertical="center"/>
      <protection locked="0"/>
    </xf>
    <xf numFmtId="0" fontId="9" fillId="8" borderId="15" xfId="4" applyFont="1" applyFill="1" applyBorder="1" applyAlignment="1" applyProtection="1">
      <alignment horizontal="center" vertical="center"/>
      <protection locked="0"/>
    </xf>
    <xf numFmtId="0" fontId="27" fillId="7" borderId="146" xfId="3" applyFont="1" applyFill="1" applyBorder="1" applyAlignment="1">
      <alignment horizontal="center" vertical="center" wrapText="1"/>
    </xf>
    <xf numFmtId="0" fontId="27" fillId="7" borderId="147" xfId="3" applyFont="1" applyFill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0" fillId="0" borderId="14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7" fillId="7" borderId="146" xfId="3" applyFont="1" applyFill="1" applyBorder="1" applyAlignment="1">
      <alignment horizontal="center" vertical="center"/>
    </xf>
    <xf numFmtId="0" fontId="27" fillId="7" borderId="148" xfId="3" applyFont="1" applyFill="1" applyBorder="1" applyAlignment="1">
      <alignment horizontal="center" vertical="center"/>
    </xf>
    <xf numFmtId="0" fontId="27" fillId="7" borderId="18" xfId="3" applyFont="1" applyFill="1" applyBorder="1" applyAlignment="1">
      <alignment horizontal="center" vertical="center"/>
    </xf>
    <xf numFmtId="0" fontId="27" fillId="7" borderId="19" xfId="3" applyFont="1" applyFill="1" applyBorder="1" applyAlignment="1">
      <alignment horizontal="center" vertical="center"/>
    </xf>
    <xf numFmtId="0" fontId="12" fillId="2" borderId="130" xfId="3" applyFont="1" applyFill="1" applyBorder="1" applyAlignment="1">
      <alignment horizontal="center" vertical="center" wrapText="1"/>
    </xf>
    <xf numFmtId="0" fontId="0" fillId="0" borderId="130" xfId="0" applyBorder="1" applyAlignment="1">
      <alignment horizontal="center" vertical="center" wrapText="1"/>
    </xf>
    <xf numFmtId="0" fontId="27" fillId="10" borderId="141" xfId="3" applyFont="1" applyFill="1" applyBorder="1" applyAlignment="1">
      <alignment horizontal="center" vertical="center" wrapText="1"/>
    </xf>
    <xf numFmtId="0" fontId="0" fillId="10" borderId="141" xfId="0" applyFill="1" applyBorder="1" applyAlignment="1">
      <alignment horizontal="center" vertical="center" wrapText="1"/>
    </xf>
    <xf numFmtId="0" fontId="13" fillId="4" borderId="146" xfId="3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7" fillId="6" borderId="29" xfId="3" applyFont="1" applyFill="1" applyBorder="1" applyAlignment="1">
      <alignment horizontal="center" vertical="center" wrapText="1"/>
    </xf>
    <xf numFmtId="0" fontId="7" fillId="6" borderId="30" xfId="3" applyFont="1" applyFill="1" applyBorder="1" applyAlignment="1">
      <alignment horizontal="center" vertical="center" wrapText="1"/>
    </xf>
    <xf numFmtId="0" fontId="7" fillId="6" borderId="31" xfId="3" applyFont="1" applyFill="1" applyBorder="1" applyAlignment="1">
      <alignment horizontal="center" vertical="center" wrapText="1"/>
    </xf>
    <xf numFmtId="0" fontId="7" fillId="6" borderId="32" xfId="3" applyFont="1" applyFill="1" applyBorder="1" applyAlignment="1">
      <alignment horizontal="center" vertical="center" wrapText="1"/>
    </xf>
    <xf numFmtId="0" fontId="7" fillId="6" borderId="33" xfId="3" applyFont="1" applyFill="1" applyBorder="1" applyAlignment="1">
      <alignment horizontal="center" vertical="center" wrapText="1"/>
    </xf>
    <xf numFmtId="0" fontId="7" fillId="6" borderId="34" xfId="3" applyFont="1" applyFill="1" applyBorder="1" applyAlignment="1">
      <alignment horizontal="center" vertical="center" wrapText="1"/>
    </xf>
    <xf numFmtId="0" fontId="7" fillId="6" borderId="35" xfId="3" applyFont="1" applyFill="1" applyBorder="1" applyAlignment="1">
      <alignment horizontal="center" vertical="center" textRotation="90" wrapText="1"/>
    </xf>
    <xf numFmtId="0" fontId="7" fillId="6" borderId="40" xfId="3" applyFont="1" applyFill="1" applyBorder="1" applyAlignment="1">
      <alignment horizontal="center" vertical="center" textRotation="90" wrapText="1"/>
    </xf>
    <xf numFmtId="0" fontId="7" fillId="6" borderId="55" xfId="3" applyFont="1" applyFill="1" applyBorder="1" applyAlignment="1">
      <alignment horizontal="center" vertical="center" textRotation="90" wrapText="1"/>
    </xf>
    <xf numFmtId="0" fontId="0" fillId="0" borderId="30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7" fillId="2" borderId="29" xfId="3" applyFont="1" applyFill="1" applyBorder="1" applyAlignment="1">
      <alignment horizontal="center" vertical="center"/>
    </xf>
    <xf numFmtId="0" fontId="7" fillId="2" borderId="30" xfId="3" applyFont="1" applyFill="1" applyBorder="1" applyAlignment="1">
      <alignment horizontal="center" vertical="center"/>
    </xf>
    <xf numFmtId="0" fontId="7" fillId="2" borderId="31" xfId="3" applyFont="1" applyFill="1" applyBorder="1" applyAlignment="1">
      <alignment horizontal="center" vertical="center"/>
    </xf>
    <xf numFmtId="0" fontId="7" fillId="2" borderId="32" xfId="3" applyFont="1" applyFill="1" applyBorder="1" applyAlignment="1">
      <alignment horizontal="center" vertical="center"/>
    </xf>
    <xf numFmtId="0" fontId="7" fillId="2" borderId="33" xfId="3" applyFont="1" applyFill="1" applyBorder="1" applyAlignment="1">
      <alignment horizontal="center" vertical="center"/>
    </xf>
    <xf numFmtId="0" fontId="7" fillId="2" borderId="34" xfId="3" applyFont="1" applyFill="1" applyBorder="1" applyAlignment="1">
      <alignment horizontal="center" vertical="center"/>
    </xf>
    <xf numFmtId="0" fontId="13" fillId="2" borderId="30" xfId="3" applyFont="1" applyFill="1" applyBorder="1" applyAlignment="1">
      <alignment horizontal="center" vertical="center"/>
    </xf>
    <xf numFmtId="0" fontId="13" fillId="2" borderId="0" xfId="3" applyFont="1" applyFill="1" applyAlignment="1">
      <alignment horizontal="center" vertical="center"/>
    </xf>
    <xf numFmtId="0" fontId="7" fillId="2" borderId="35" xfId="3" applyFont="1" applyFill="1" applyBorder="1" applyAlignment="1">
      <alignment horizontal="center" vertical="center" textRotation="90" wrapText="1"/>
    </xf>
    <xf numFmtId="0" fontId="9" fillId="0" borderId="40" xfId="3" applyFont="1" applyBorder="1" applyAlignment="1">
      <alignment horizontal="center" vertical="center" textRotation="90" wrapText="1"/>
    </xf>
    <xf numFmtId="0" fontId="9" fillId="0" borderId="55" xfId="3" applyFont="1" applyBorder="1" applyAlignment="1">
      <alignment horizontal="center" vertical="center" textRotation="90" wrapText="1"/>
    </xf>
    <xf numFmtId="0" fontId="7" fillId="2" borderId="70" xfId="3" applyFont="1" applyFill="1" applyBorder="1" applyAlignment="1">
      <alignment horizontal="center" vertical="center" textRotation="90" wrapText="1"/>
    </xf>
    <xf numFmtId="0" fontId="7" fillId="2" borderId="48" xfId="3" applyFont="1" applyFill="1" applyBorder="1" applyAlignment="1">
      <alignment horizontal="center" vertical="center" textRotation="90" wrapText="1"/>
    </xf>
    <xf numFmtId="0" fontId="7" fillId="2" borderId="57" xfId="3" applyFont="1" applyFill="1" applyBorder="1" applyAlignment="1">
      <alignment horizontal="center" vertical="center" textRotation="90" wrapText="1"/>
    </xf>
    <xf numFmtId="0" fontId="7" fillId="2" borderId="72" xfId="3" applyFont="1" applyFill="1" applyBorder="1" applyAlignment="1">
      <alignment horizontal="center" vertical="center" textRotation="90" wrapText="1"/>
    </xf>
    <xf numFmtId="0" fontId="7" fillId="2" borderId="49" xfId="3" applyFont="1" applyFill="1" applyBorder="1" applyAlignment="1">
      <alignment horizontal="center" vertical="center" textRotation="90" wrapText="1"/>
    </xf>
    <xf numFmtId="0" fontId="7" fillId="2" borderId="58" xfId="3" applyFont="1" applyFill="1" applyBorder="1" applyAlignment="1">
      <alignment horizontal="center" vertical="center" textRotation="90" wrapText="1"/>
    </xf>
    <xf numFmtId="0" fontId="7" fillId="2" borderId="73" xfId="3" applyFont="1" applyFill="1" applyBorder="1" applyAlignment="1">
      <alignment horizontal="center" vertical="center" textRotation="90" wrapText="1"/>
    </xf>
    <xf numFmtId="0" fontId="7" fillId="2" borderId="50" xfId="3" applyFont="1" applyFill="1" applyBorder="1" applyAlignment="1">
      <alignment horizontal="center" vertical="center" textRotation="90" wrapText="1"/>
    </xf>
    <xf numFmtId="0" fontId="7" fillId="2" borderId="59" xfId="3" applyFont="1" applyFill="1" applyBorder="1" applyAlignment="1">
      <alignment horizontal="center" vertical="center" textRotation="90" wrapText="1"/>
    </xf>
    <xf numFmtId="0" fontId="7" fillId="0" borderId="132" xfId="3" applyFont="1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6" fillId="6" borderId="65" xfId="3" applyFont="1" applyFill="1" applyBorder="1" applyAlignment="1">
      <alignment horizontal="center" vertical="center"/>
    </xf>
    <xf numFmtId="0" fontId="6" fillId="6" borderId="68" xfId="3" applyFont="1" applyFill="1" applyBorder="1" applyAlignment="1">
      <alignment horizontal="center" vertical="center"/>
    </xf>
    <xf numFmtId="0" fontId="6" fillId="6" borderId="66" xfId="3" applyFont="1" applyFill="1" applyBorder="1" applyAlignment="1">
      <alignment horizontal="center" vertical="center"/>
    </xf>
    <xf numFmtId="0" fontId="7" fillId="6" borderId="45" xfId="3" applyFont="1" applyFill="1" applyBorder="1" applyAlignment="1">
      <alignment horizontal="center" vertical="center" textRotation="90" wrapText="1"/>
    </xf>
    <xf numFmtId="0" fontId="7" fillId="6" borderId="53" xfId="3" applyFont="1" applyFill="1" applyBorder="1" applyAlignment="1">
      <alignment horizontal="center" vertical="center" textRotation="90" wrapText="1"/>
    </xf>
    <xf numFmtId="0" fontId="7" fillId="6" borderId="44" xfId="3" applyFont="1" applyFill="1" applyBorder="1" applyAlignment="1">
      <alignment horizontal="center" vertical="center" wrapText="1"/>
    </xf>
    <xf numFmtId="0" fontId="7" fillId="6" borderId="52" xfId="3" applyFont="1" applyFill="1" applyBorder="1" applyAlignment="1">
      <alignment horizontal="center" vertical="center" wrapText="1"/>
    </xf>
    <xf numFmtId="0" fontId="7" fillId="6" borderId="46" xfId="3" applyFont="1" applyFill="1" applyBorder="1" applyAlignment="1">
      <alignment horizontal="center" vertical="center" wrapText="1"/>
    </xf>
    <xf numFmtId="0" fontId="7" fillId="6" borderId="54" xfId="3" applyFont="1" applyFill="1" applyBorder="1" applyAlignment="1">
      <alignment horizontal="center" vertical="center" wrapText="1"/>
    </xf>
    <xf numFmtId="0" fontId="7" fillId="6" borderId="45" xfId="3" applyFont="1" applyFill="1" applyBorder="1" applyAlignment="1">
      <alignment horizontal="center" vertical="center"/>
    </xf>
    <xf numFmtId="0" fontId="7" fillId="6" borderId="53" xfId="3" applyFont="1" applyFill="1" applyBorder="1" applyAlignment="1">
      <alignment horizontal="center" vertical="center"/>
    </xf>
    <xf numFmtId="0" fontId="6" fillId="6" borderId="67" xfId="3" applyFont="1" applyFill="1" applyBorder="1" applyAlignment="1">
      <alignment horizontal="center" vertical="center"/>
    </xf>
    <xf numFmtId="0" fontId="6" fillId="6" borderId="69" xfId="3" applyFont="1" applyFill="1" applyBorder="1" applyAlignment="1">
      <alignment horizontal="center" vertical="center"/>
    </xf>
    <xf numFmtId="0" fontId="2" fillId="2" borderId="45" xfId="3" applyFont="1" applyFill="1" applyBorder="1" applyAlignment="1">
      <alignment horizontal="center" vertical="center" textRotation="90" wrapText="1"/>
    </xf>
    <xf numFmtId="0" fontId="2" fillId="2" borderId="53" xfId="3" applyFont="1" applyFill="1" applyBorder="1" applyAlignment="1">
      <alignment horizontal="center" vertical="center" textRotation="90" wrapText="1"/>
    </xf>
    <xf numFmtId="0" fontId="7" fillId="2" borderId="0" xfId="3" applyFont="1" applyFill="1" applyAlignment="1">
      <alignment horizontal="center" vertical="center" textRotation="90" wrapText="1"/>
    </xf>
    <xf numFmtId="0" fontId="7" fillId="2" borderId="56" xfId="3" applyFont="1" applyFill="1" applyBorder="1" applyAlignment="1">
      <alignment horizontal="center" vertical="center" textRotation="90" wrapText="1"/>
    </xf>
    <xf numFmtId="0" fontId="39" fillId="13" borderId="79" xfId="0" applyFont="1" applyFill="1" applyBorder="1" applyAlignment="1">
      <alignment horizontal="center" vertical="center" wrapText="1"/>
    </xf>
    <xf numFmtId="0" fontId="7" fillId="12" borderId="62" xfId="3" applyFont="1" applyFill="1" applyBorder="1" applyAlignment="1">
      <alignment horizontal="center" vertical="center" textRotation="90" wrapText="1"/>
    </xf>
    <xf numFmtId="0" fontId="0" fillId="0" borderId="64" xfId="0" applyBorder="1" applyAlignment="1">
      <alignment horizontal="center" vertical="center" wrapText="1"/>
    </xf>
    <xf numFmtId="0" fontId="7" fillId="13" borderId="88" xfId="3" applyFont="1" applyFill="1" applyBorder="1" applyAlignment="1">
      <alignment horizontal="center" vertical="center" textRotation="90" wrapText="1"/>
    </xf>
    <xf numFmtId="0" fontId="0" fillId="0" borderId="89" xfId="0" applyBorder="1" applyAlignment="1">
      <alignment horizontal="center" vertical="center" wrapText="1"/>
    </xf>
    <xf numFmtId="0" fontId="7" fillId="13" borderId="6" xfId="3" applyFont="1" applyFill="1" applyBorder="1" applyAlignment="1">
      <alignment horizontal="center" vertical="center" textRotation="90" wrapText="1"/>
    </xf>
    <xf numFmtId="0" fontId="0" fillId="0" borderId="63" xfId="0" applyBorder="1" applyAlignment="1">
      <alignment horizontal="center" vertical="center" wrapText="1"/>
    </xf>
    <xf numFmtId="0" fontId="7" fillId="12" borderId="88" xfId="3" applyFont="1" applyFill="1" applyBorder="1" applyAlignment="1">
      <alignment horizontal="center" vertical="center" textRotation="90" wrapText="1"/>
    </xf>
    <xf numFmtId="0" fontId="13" fillId="4" borderId="183" xfId="3" applyFont="1" applyFill="1" applyBorder="1" applyAlignment="1">
      <alignment horizontal="center" vertical="center" wrapText="1"/>
    </xf>
    <xf numFmtId="0" fontId="0" fillId="0" borderId="183" xfId="0" applyBorder="1" applyAlignment="1">
      <alignment horizontal="center" vertical="center" wrapText="1"/>
    </xf>
    <xf numFmtId="0" fontId="0" fillId="0" borderId="184" xfId="0" applyBorder="1" applyAlignment="1">
      <alignment horizontal="center" vertical="center" wrapText="1"/>
    </xf>
    <xf numFmtId="0" fontId="27" fillId="10" borderId="146" xfId="0" applyFont="1" applyFill="1" applyBorder="1" applyAlignment="1">
      <alignment horizontal="center" vertical="center" wrapText="1"/>
    </xf>
    <xf numFmtId="0" fontId="27" fillId="10" borderId="148" xfId="0" applyFont="1" applyFill="1" applyBorder="1" applyAlignment="1">
      <alignment horizontal="center" vertical="center" wrapText="1"/>
    </xf>
    <xf numFmtId="0" fontId="27" fillId="10" borderId="18" xfId="0" applyFont="1" applyFill="1" applyBorder="1" applyAlignment="1">
      <alignment horizontal="center" vertical="center" wrapText="1"/>
    </xf>
    <xf numFmtId="0" fontId="27" fillId="10" borderId="19" xfId="0" applyFont="1" applyFill="1" applyBorder="1" applyAlignment="1">
      <alignment horizontal="center" vertical="center" wrapText="1"/>
    </xf>
    <xf numFmtId="0" fontId="9" fillId="8" borderId="10" xfId="4" applyFont="1" applyFill="1" applyBorder="1" applyAlignment="1" applyProtection="1">
      <alignment horizontal="center" vertical="center" wrapText="1"/>
      <protection locked="0"/>
    </xf>
    <xf numFmtId="0" fontId="9" fillId="8" borderId="6" xfId="4" applyFont="1" applyFill="1" applyBorder="1" applyAlignment="1" applyProtection="1">
      <alignment horizontal="center" vertical="center" wrapText="1"/>
      <protection locked="0"/>
    </xf>
    <xf numFmtId="0" fontId="9" fillId="8" borderId="15" xfId="4" applyFont="1" applyFill="1" applyBorder="1" applyAlignment="1" applyProtection="1">
      <alignment horizontal="center" vertical="center" wrapText="1"/>
      <protection locked="0"/>
    </xf>
    <xf numFmtId="0" fontId="7" fillId="2" borderId="65" xfId="3" applyFont="1" applyFill="1" applyBorder="1" applyAlignment="1">
      <alignment horizontal="center" vertical="center" textRotation="90" wrapText="1"/>
    </xf>
    <xf numFmtId="0" fontId="7" fillId="2" borderId="74" xfId="3" applyFont="1" applyFill="1" applyBorder="1" applyAlignment="1">
      <alignment horizontal="center" vertical="center" textRotation="90" wrapText="1"/>
    </xf>
    <xf numFmtId="0" fontId="7" fillId="2" borderId="66" xfId="3" applyFont="1" applyFill="1" applyBorder="1" applyAlignment="1">
      <alignment horizontal="center" vertical="center" textRotation="90" wrapText="1"/>
    </xf>
    <xf numFmtId="0" fontId="7" fillId="2" borderId="75" xfId="3" applyFont="1" applyFill="1" applyBorder="1" applyAlignment="1">
      <alignment horizontal="center" vertical="center" textRotation="90" wrapText="1"/>
    </xf>
    <xf numFmtId="0" fontId="7" fillId="6" borderId="66" xfId="3" applyFont="1" applyFill="1" applyBorder="1" applyAlignment="1">
      <alignment horizontal="center" vertical="center" textRotation="90" wrapText="1"/>
    </xf>
    <xf numFmtId="0" fontId="7" fillId="6" borderId="75" xfId="3" applyFont="1" applyFill="1" applyBorder="1" applyAlignment="1">
      <alignment horizontal="center" vertical="center" textRotation="90" wrapText="1"/>
    </xf>
    <xf numFmtId="0" fontId="7" fillId="6" borderId="150" xfId="3" applyFont="1" applyFill="1" applyBorder="1" applyAlignment="1">
      <alignment horizontal="center" vertical="center" textRotation="90" wrapText="1"/>
    </xf>
    <xf numFmtId="0" fontId="7" fillId="6" borderId="151" xfId="3" applyFont="1" applyFill="1" applyBorder="1" applyAlignment="1">
      <alignment horizontal="center" vertical="center" textRotation="90" wrapText="1"/>
    </xf>
    <xf numFmtId="0" fontId="7" fillId="6" borderId="154" xfId="3" applyFont="1" applyFill="1" applyBorder="1" applyAlignment="1">
      <alignment horizontal="center" vertical="center" textRotation="90" wrapText="1"/>
    </xf>
    <xf numFmtId="0" fontId="7" fillId="6" borderId="39" xfId="3" applyFont="1" applyFill="1" applyBorder="1" applyAlignment="1">
      <alignment horizontal="center" vertical="center" textRotation="90" wrapText="1"/>
    </xf>
    <xf numFmtId="0" fontId="7" fillId="6" borderId="43" xfId="3" applyFont="1" applyFill="1" applyBorder="1" applyAlignment="1">
      <alignment horizontal="center" vertical="center" textRotation="90" wrapText="1"/>
    </xf>
    <xf numFmtId="0" fontId="7" fillId="6" borderId="61" xfId="3" applyFont="1" applyFill="1" applyBorder="1" applyAlignment="1">
      <alignment horizontal="center" vertical="center" textRotation="90" wrapText="1"/>
    </xf>
    <xf numFmtId="0" fontId="7" fillId="2" borderId="70" xfId="3" applyFont="1" applyFill="1" applyBorder="1" applyAlignment="1">
      <alignment horizontal="center" vertical="center" wrapText="1"/>
    </xf>
    <xf numFmtId="0" fontId="7" fillId="2" borderId="71" xfId="3" applyFont="1" applyFill="1" applyBorder="1" applyAlignment="1">
      <alignment horizontal="center" vertical="center" wrapText="1"/>
    </xf>
    <xf numFmtId="0" fontId="7" fillId="2" borderId="73" xfId="3" applyFont="1" applyFill="1" applyBorder="1" applyAlignment="1">
      <alignment horizontal="center" vertical="center" wrapText="1"/>
    </xf>
    <xf numFmtId="0" fontId="7" fillId="2" borderId="48" xfId="3" applyFont="1" applyFill="1" applyBorder="1" applyAlignment="1">
      <alignment horizontal="center" vertical="center" wrapText="1"/>
    </xf>
    <xf numFmtId="0" fontId="7" fillId="2" borderId="45" xfId="3" applyFont="1" applyFill="1" applyBorder="1" applyAlignment="1">
      <alignment horizontal="center" vertical="center" wrapText="1"/>
    </xf>
    <xf numFmtId="0" fontId="7" fillId="2" borderId="50" xfId="3" applyFont="1" applyFill="1" applyBorder="1" applyAlignment="1">
      <alignment horizontal="center" vertical="center" wrapText="1"/>
    </xf>
    <xf numFmtId="0" fontId="7" fillId="6" borderId="68" xfId="3" applyFont="1" applyFill="1" applyBorder="1" applyAlignment="1">
      <alignment horizontal="center" vertical="center" textRotation="90" wrapText="1"/>
    </xf>
    <xf numFmtId="0" fontId="7" fillId="6" borderId="76" xfId="3" applyFont="1" applyFill="1" applyBorder="1" applyAlignment="1">
      <alignment horizontal="center" vertical="center" textRotation="90" wrapText="1"/>
    </xf>
    <xf numFmtId="0" fontId="7" fillId="6" borderId="37" xfId="3" applyFont="1" applyFill="1" applyBorder="1" applyAlignment="1">
      <alignment horizontal="center" vertical="center" wrapText="1"/>
    </xf>
    <xf numFmtId="0" fontId="7" fillId="6" borderId="66" xfId="3" applyFont="1" applyFill="1" applyBorder="1" applyAlignment="1">
      <alignment horizontal="center" vertical="center" wrapText="1"/>
    </xf>
    <xf numFmtId="0" fontId="7" fillId="6" borderId="39" xfId="3" applyFont="1" applyFill="1" applyBorder="1" applyAlignment="1">
      <alignment horizontal="center" vertical="center" wrapText="1"/>
    </xf>
    <xf numFmtId="0" fontId="7" fillId="6" borderId="43" xfId="3" applyFont="1" applyFill="1" applyBorder="1" applyAlignment="1">
      <alignment horizontal="center" vertical="center" wrapText="1"/>
    </xf>
    <xf numFmtId="0" fontId="7" fillId="6" borderId="61" xfId="3" applyFont="1" applyFill="1" applyBorder="1" applyAlignment="1">
      <alignment horizontal="center" vertical="center" wrapText="1"/>
    </xf>
    <xf numFmtId="0" fontId="7" fillId="6" borderId="47" xfId="3" applyFont="1" applyFill="1" applyBorder="1" applyAlignment="1">
      <alignment horizontal="center" vertical="center" textRotation="90"/>
    </xf>
    <xf numFmtId="0" fontId="7" fillId="6" borderId="51" xfId="3" applyFont="1" applyFill="1" applyBorder="1" applyAlignment="1">
      <alignment horizontal="center" vertical="center" textRotation="90"/>
    </xf>
    <xf numFmtId="0" fontId="7" fillId="6" borderId="60" xfId="3" applyFont="1" applyFill="1" applyBorder="1" applyAlignment="1">
      <alignment horizontal="center" vertical="center" textRotation="90"/>
    </xf>
    <xf numFmtId="0" fontId="9" fillId="0" borderId="30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6" borderId="144" xfId="3" applyFont="1" applyFill="1" applyBorder="1" applyAlignment="1">
      <alignment horizontal="center" vertical="center" textRotation="90"/>
    </xf>
    <xf numFmtId="0" fontId="2" fillId="6" borderId="149" xfId="3" applyFont="1" applyFill="1" applyBorder="1" applyAlignment="1">
      <alignment horizontal="center" vertical="center" textRotation="90"/>
    </xf>
    <xf numFmtId="0" fontId="2" fillId="6" borderId="153" xfId="3" applyFont="1" applyFill="1" applyBorder="1" applyAlignment="1">
      <alignment horizontal="center" vertical="center" textRotation="90"/>
    </xf>
    <xf numFmtId="0" fontId="7" fillId="6" borderId="145" xfId="3" applyFont="1" applyFill="1" applyBorder="1" applyAlignment="1">
      <alignment horizontal="center" vertical="center" wrapText="1"/>
    </xf>
    <xf numFmtId="0" fontId="7" fillId="6" borderId="38" xfId="3" applyFont="1" applyFill="1" applyBorder="1" applyAlignment="1">
      <alignment horizontal="center" vertical="center" wrapText="1"/>
    </xf>
    <xf numFmtId="0" fontId="7" fillId="6" borderId="41" xfId="3" applyFont="1" applyFill="1" applyBorder="1" applyAlignment="1">
      <alignment horizontal="center" vertical="center" wrapText="1"/>
    </xf>
    <xf numFmtId="0" fontId="7" fillId="6" borderId="42" xfId="3" applyFont="1" applyFill="1" applyBorder="1" applyAlignment="1">
      <alignment horizontal="center" vertical="center" wrapText="1"/>
    </xf>
    <xf numFmtId="0" fontId="7" fillId="2" borderId="30" xfId="3" applyFont="1" applyFill="1" applyBorder="1" applyAlignment="1">
      <alignment horizontal="center" vertical="center" wrapText="1"/>
    </xf>
    <xf numFmtId="0" fontId="9" fillId="0" borderId="30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7" fillId="6" borderId="46" xfId="3" applyFont="1" applyFill="1" applyBorder="1" applyAlignment="1">
      <alignment horizontal="center" vertical="center" textRotation="90" wrapText="1"/>
    </xf>
    <xf numFmtId="0" fontId="7" fillId="6" borderId="54" xfId="3" applyFont="1" applyFill="1" applyBorder="1" applyAlignment="1">
      <alignment horizontal="center" vertical="center" textRotation="90" wrapText="1"/>
    </xf>
    <xf numFmtId="0" fontId="2" fillId="6" borderId="45" xfId="3" applyFont="1" applyFill="1" applyBorder="1" applyAlignment="1">
      <alignment horizontal="center" vertical="center" textRotation="90" wrapText="1"/>
    </xf>
    <xf numFmtId="0" fontId="2" fillId="6" borderId="53" xfId="3" applyFont="1" applyFill="1" applyBorder="1" applyAlignment="1">
      <alignment horizontal="center" vertical="center" textRotation="90" wrapText="1"/>
    </xf>
    <xf numFmtId="0" fontId="7" fillId="6" borderId="44" xfId="3" applyFont="1" applyFill="1" applyBorder="1" applyAlignment="1">
      <alignment horizontal="center" vertical="center" textRotation="90" wrapText="1"/>
    </xf>
    <xf numFmtId="0" fontId="7" fillId="6" borderId="52" xfId="3" applyFont="1" applyFill="1" applyBorder="1" applyAlignment="1">
      <alignment horizontal="center" vertical="center" textRotation="90" wrapText="1"/>
    </xf>
    <xf numFmtId="0" fontId="6" fillId="4" borderId="146" xfId="3" applyFont="1" applyFill="1" applyBorder="1" applyAlignment="1">
      <alignment horizontal="center" vertical="center" wrapText="1"/>
    </xf>
    <xf numFmtId="0" fontId="6" fillId="4" borderId="147" xfId="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2" borderId="46" xfId="3" applyFont="1" applyFill="1" applyBorder="1" applyAlignment="1">
      <alignment horizontal="center" vertical="center" textRotation="90" wrapText="1"/>
    </xf>
    <xf numFmtId="0" fontId="0" fillId="0" borderId="62" xfId="0" applyBorder="1" applyAlignment="1">
      <alignment horizontal="center" vertical="center" textRotation="90" wrapText="1"/>
    </xf>
    <xf numFmtId="0" fontId="0" fillId="0" borderId="64" xfId="0" applyBorder="1" applyAlignment="1">
      <alignment horizontal="center" vertical="center" textRotation="90" wrapText="1"/>
    </xf>
    <xf numFmtId="0" fontId="31" fillId="0" borderId="0" xfId="3" applyFont="1" applyAlignment="1">
      <alignment horizontal="center" vertical="top" wrapText="1"/>
    </xf>
    <xf numFmtId="0" fontId="16" fillId="0" borderId="0" xfId="3" applyFont="1" applyAlignment="1">
      <alignment horizontal="center" vertical="top"/>
    </xf>
    <xf numFmtId="0" fontId="27" fillId="5" borderId="146" xfId="3" applyFont="1" applyFill="1" applyBorder="1" applyAlignment="1">
      <alignment horizontal="center" vertical="center" wrapText="1"/>
    </xf>
    <xf numFmtId="0" fontId="27" fillId="5" borderId="147" xfId="3" applyFont="1" applyFill="1" applyBorder="1" applyAlignment="1">
      <alignment horizontal="center" vertical="center" wrapText="1"/>
    </xf>
    <xf numFmtId="0" fontId="27" fillId="5" borderId="148" xfId="3" applyFont="1" applyFill="1" applyBorder="1" applyAlignment="1">
      <alignment horizontal="center" vertical="center" wrapText="1"/>
    </xf>
    <xf numFmtId="0" fontId="27" fillId="5" borderId="18" xfId="3" applyFont="1" applyFill="1" applyBorder="1" applyAlignment="1">
      <alignment horizontal="center" vertical="center" wrapText="1"/>
    </xf>
    <xf numFmtId="0" fontId="27" fillId="5" borderId="14" xfId="3" applyFont="1" applyFill="1" applyBorder="1" applyAlignment="1">
      <alignment horizontal="center" vertical="center" wrapText="1"/>
    </xf>
    <xf numFmtId="0" fontId="27" fillId="5" borderId="19" xfId="3" applyFont="1" applyFill="1" applyBorder="1" applyAlignment="1">
      <alignment horizontal="center" vertical="center" wrapText="1"/>
    </xf>
    <xf numFmtId="0" fontId="27" fillId="7" borderId="147" xfId="3" applyFont="1" applyFill="1" applyBorder="1" applyAlignment="1">
      <alignment horizontal="center" vertical="center"/>
    </xf>
    <xf numFmtId="0" fontId="27" fillId="7" borderId="14" xfId="3" applyFont="1" applyFill="1" applyBorder="1" applyAlignment="1">
      <alignment horizontal="center" vertical="center"/>
    </xf>
    <xf numFmtId="3" fontId="30" fillId="5" borderId="146" xfId="3" applyNumberFormat="1" applyFont="1" applyFill="1" applyBorder="1" applyAlignment="1">
      <alignment horizontal="center" vertical="center" wrapText="1"/>
    </xf>
    <xf numFmtId="3" fontId="30" fillId="5" borderId="147" xfId="3" applyNumberFormat="1" applyFont="1" applyFill="1" applyBorder="1" applyAlignment="1">
      <alignment horizontal="center" vertical="center" wrapText="1"/>
    </xf>
    <xf numFmtId="3" fontId="30" fillId="7" borderId="11" xfId="3" applyNumberFormat="1" applyFont="1" applyFill="1" applyBorder="1" applyAlignment="1">
      <alignment horizontal="center" vertical="center" wrapText="1"/>
    </xf>
    <xf numFmtId="3" fontId="30" fillId="7" borderId="12" xfId="3" applyNumberFormat="1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2" xfId="0" applyFont="1" applyBorder="1" applyAlignment="1">
      <alignment wrapText="1"/>
    </xf>
    <xf numFmtId="0" fontId="43" fillId="0" borderId="22" xfId="0" applyFont="1" applyBorder="1" applyAlignment="1">
      <alignment wrapText="1"/>
    </xf>
    <xf numFmtId="0" fontId="27" fillId="5" borderId="141" xfId="3" applyFont="1" applyFill="1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3" fontId="6" fillId="4" borderId="146" xfId="3" applyNumberFormat="1" applyFont="1" applyFill="1" applyBorder="1" applyAlignment="1">
      <alignment horizontal="center" vertical="center" wrapText="1"/>
    </xf>
    <xf numFmtId="3" fontId="6" fillId="4" borderId="147" xfId="3" applyNumberFormat="1" applyFont="1" applyFill="1" applyBorder="1" applyAlignment="1">
      <alignment horizontal="center" vertical="center" wrapText="1"/>
    </xf>
    <xf numFmtId="0" fontId="0" fillId="0" borderId="147" xfId="0" applyBorder="1" applyAlignment="1">
      <alignment vertical="center" wrapText="1"/>
    </xf>
    <xf numFmtId="0" fontId="27" fillId="10" borderId="147" xfId="0" applyFont="1" applyFill="1" applyBorder="1" applyAlignment="1">
      <alignment horizontal="center" vertical="center" wrapText="1"/>
    </xf>
    <xf numFmtId="0" fontId="27" fillId="10" borderId="14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0" fontId="53" fillId="5" borderId="9" xfId="0" applyFont="1" applyFill="1" applyBorder="1" applyAlignment="1">
      <alignment horizontal="center" vertical="center" wrapText="1"/>
    </xf>
    <xf numFmtId="0" fontId="53" fillId="5" borderId="173" xfId="0" applyFont="1" applyFill="1" applyBorder="1" applyAlignment="1">
      <alignment horizontal="center" vertical="center" wrapText="1"/>
    </xf>
    <xf numFmtId="0" fontId="53" fillId="5" borderId="164" xfId="0" applyFont="1" applyFill="1" applyBorder="1" applyAlignment="1">
      <alignment horizontal="center" vertical="center" wrapText="1"/>
    </xf>
    <xf numFmtId="0" fontId="53" fillId="5" borderId="23" xfId="0" applyFont="1" applyFill="1" applyBorder="1" applyAlignment="1">
      <alignment horizontal="center" vertical="center" wrapText="1"/>
    </xf>
    <xf numFmtId="3" fontId="30" fillId="5" borderId="11" xfId="3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0" fillId="10" borderId="11" xfId="0" applyFont="1" applyFill="1" applyBorder="1" applyAlignment="1">
      <alignment horizontal="center" vertical="center" wrapText="1"/>
    </xf>
    <xf numFmtId="0" fontId="30" fillId="10" borderId="12" xfId="0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vertical="center"/>
    </xf>
    <xf numFmtId="0" fontId="43" fillId="0" borderId="22" xfId="0" applyFont="1" applyBorder="1" applyAlignment="1">
      <alignment vertical="center"/>
    </xf>
    <xf numFmtId="0" fontId="26" fillId="5" borderId="9" xfId="3" applyFont="1" applyFill="1" applyBorder="1" applyAlignment="1">
      <alignment horizontal="center" vertical="center" wrapText="1"/>
    </xf>
    <xf numFmtId="0" fontId="27" fillId="10" borderId="11" xfId="0" applyFont="1" applyFill="1" applyBorder="1" applyAlignment="1">
      <alignment horizontal="center" vertical="center" wrapText="1"/>
    </xf>
    <xf numFmtId="0" fontId="27" fillId="10" borderId="22" xfId="0" applyFont="1" applyFill="1" applyBorder="1" applyAlignment="1">
      <alignment horizontal="center" vertical="center" wrapText="1"/>
    </xf>
    <xf numFmtId="0" fontId="26" fillId="10" borderId="11" xfId="0" applyFont="1" applyFill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 wrapText="1"/>
    </xf>
    <xf numFmtId="0" fontId="27" fillId="10" borderId="12" xfId="0" applyFont="1" applyFill="1" applyBorder="1" applyAlignment="1">
      <alignment horizontal="center" vertical="center" wrapText="1"/>
    </xf>
    <xf numFmtId="0" fontId="33" fillId="9" borderId="120" xfId="0" applyFont="1" applyFill="1" applyBorder="1" applyAlignment="1">
      <alignment horizontal="center" vertical="center"/>
    </xf>
    <xf numFmtId="0" fontId="33" fillId="9" borderId="110" xfId="0" applyFont="1" applyFill="1" applyBorder="1" applyAlignment="1">
      <alignment horizontal="center" vertical="center"/>
    </xf>
    <xf numFmtId="0" fontId="26" fillId="7" borderId="11" xfId="3" applyFont="1" applyFill="1" applyBorder="1" applyAlignment="1">
      <alignment horizontal="center" vertical="center" wrapText="1"/>
    </xf>
    <xf numFmtId="0" fontId="26" fillId="7" borderId="22" xfId="3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3" fillId="9" borderId="172" xfId="0" applyFont="1" applyFill="1" applyBorder="1" applyAlignment="1">
      <alignment horizontal="center" vertical="center" wrapText="1"/>
    </xf>
    <xf numFmtId="0" fontId="33" fillId="9" borderId="124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7" borderId="173" xfId="0" applyFont="1" applyFill="1" applyBorder="1" applyAlignment="1">
      <alignment horizontal="center" vertical="center" wrapText="1"/>
    </xf>
    <xf numFmtId="0" fontId="0" fillId="0" borderId="16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7" fillId="7" borderId="23" xfId="3" applyFont="1" applyFill="1" applyBorder="1" applyAlignment="1">
      <alignment horizontal="center" vertical="center"/>
    </xf>
    <xf numFmtId="0" fontId="27" fillId="7" borderId="11" xfId="3" applyFont="1" applyFill="1" applyBorder="1" applyAlignment="1">
      <alignment horizontal="center" vertical="center"/>
    </xf>
    <xf numFmtId="0" fontId="27" fillId="7" borderId="12" xfId="3" applyFont="1" applyFill="1" applyBorder="1" applyAlignment="1">
      <alignment horizontal="center" vertical="center"/>
    </xf>
    <xf numFmtId="0" fontId="27" fillId="7" borderId="22" xfId="3" applyFont="1" applyFill="1" applyBorder="1" applyAlignment="1">
      <alignment horizontal="center" vertical="center"/>
    </xf>
    <xf numFmtId="0" fontId="32" fillId="7" borderId="174" xfId="0" applyFont="1" applyFill="1" applyBorder="1" applyAlignment="1">
      <alignment horizontal="center" vertical="center" wrapText="1"/>
    </xf>
    <xf numFmtId="0" fontId="32" fillId="7" borderId="163" xfId="0" applyFont="1" applyFill="1" applyBorder="1" applyAlignment="1">
      <alignment horizontal="center" vertical="center" wrapText="1"/>
    </xf>
    <xf numFmtId="0" fontId="22" fillId="0" borderId="133" xfId="0" applyFont="1" applyBorder="1" applyAlignment="1" applyProtection="1">
      <alignment wrapText="1"/>
      <protection locked="0"/>
    </xf>
    <xf numFmtId="0" fontId="22" fillId="0" borderId="125" xfId="0" applyFont="1" applyBorder="1" applyAlignment="1" applyProtection="1">
      <alignment wrapText="1"/>
      <protection locked="0"/>
    </xf>
    <xf numFmtId="0" fontId="0" fillId="0" borderId="125" xfId="0" applyBorder="1" applyAlignment="1" applyProtection="1">
      <alignment wrapText="1"/>
      <protection locked="0"/>
    </xf>
    <xf numFmtId="0" fontId="0" fillId="0" borderId="91" xfId="0" applyBorder="1" applyAlignment="1" applyProtection="1">
      <alignment wrapText="1"/>
      <protection locked="0"/>
    </xf>
    <xf numFmtId="0" fontId="22" fillId="0" borderId="134" xfId="0" applyFont="1" applyBorder="1" applyAlignment="1" applyProtection="1">
      <alignment wrapText="1"/>
      <protection locked="0"/>
    </xf>
    <xf numFmtId="0" fontId="22" fillId="0" borderId="170" xfId="0" applyFont="1" applyBorder="1" applyAlignment="1" applyProtection="1">
      <alignment wrapText="1"/>
      <protection locked="0"/>
    </xf>
    <xf numFmtId="0" fontId="0" fillId="0" borderId="170" xfId="0" applyBorder="1" applyAlignment="1" applyProtection="1">
      <alignment wrapText="1"/>
      <protection locked="0"/>
    </xf>
    <xf numFmtId="0" fontId="0" fillId="0" borderId="116" xfId="0" applyBorder="1" applyAlignment="1" applyProtection="1">
      <alignment wrapText="1"/>
      <protection locked="0"/>
    </xf>
    <xf numFmtId="0" fontId="22" fillId="0" borderId="135" xfId="0" applyFont="1" applyBorder="1" applyAlignment="1" applyProtection="1">
      <alignment wrapText="1"/>
      <protection locked="0"/>
    </xf>
    <xf numFmtId="0" fontId="22" fillId="0" borderId="168" xfId="0" applyFont="1" applyBorder="1" applyAlignment="1" applyProtection="1">
      <alignment wrapText="1"/>
      <protection locked="0"/>
    </xf>
    <xf numFmtId="0" fontId="0" fillId="0" borderId="168" xfId="0" applyBorder="1" applyAlignment="1" applyProtection="1">
      <alignment wrapText="1"/>
      <protection locked="0"/>
    </xf>
    <xf numFmtId="0" fontId="0" fillId="0" borderId="117" xfId="0" applyBorder="1" applyAlignment="1" applyProtection="1">
      <alignment wrapText="1"/>
      <protection locked="0"/>
    </xf>
    <xf numFmtId="0" fontId="22" fillId="14" borderId="134" xfId="0" applyFont="1" applyFill="1" applyBorder="1" applyAlignment="1" applyProtection="1">
      <alignment wrapText="1"/>
      <protection locked="0"/>
    </xf>
    <xf numFmtId="0" fontId="0" fillId="14" borderId="170" xfId="0" applyFill="1" applyBorder="1" applyAlignment="1" applyProtection="1">
      <alignment wrapText="1"/>
      <protection locked="0"/>
    </xf>
    <xf numFmtId="0" fontId="0" fillId="14" borderId="116" xfId="0" applyFill="1" applyBorder="1" applyAlignment="1" applyProtection="1">
      <alignment wrapText="1"/>
      <protection locked="0"/>
    </xf>
    <xf numFmtId="0" fontId="22" fillId="14" borderId="135" xfId="0" applyFont="1" applyFill="1" applyBorder="1" applyAlignment="1" applyProtection="1">
      <alignment wrapText="1"/>
      <protection locked="0"/>
    </xf>
    <xf numFmtId="0" fontId="0" fillId="14" borderId="168" xfId="0" applyFill="1" applyBorder="1" applyAlignment="1" applyProtection="1">
      <alignment wrapText="1"/>
      <protection locked="0"/>
    </xf>
    <xf numFmtId="0" fontId="0" fillId="14" borderId="117" xfId="0" applyFill="1" applyBorder="1" applyAlignment="1" applyProtection="1">
      <alignment wrapText="1"/>
      <protection locked="0"/>
    </xf>
    <xf numFmtId="0" fontId="22" fillId="0" borderId="12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14" borderId="137" xfId="0" applyFont="1" applyFill="1" applyBorder="1" applyAlignment="1">
      <alignment horizontal="center" vertical="center" wrapText="1"/>
    </xf>
    <xf numFmtId="0" fontId="22" fillId="14" borderId="178" xfId="0" applyFont="1" applyFill="1" applyBorder="1" applyAlignment="1">
      <alignment horizontal="center" vertical="center" wrapText="1"/>
    </xf>
    <xf numFmtId="0" fontId="22" fillId="14" borderId="21" xfId="0" applyFont="1" applyFill="1" applyBorder="1" applyAlignment="1">
      <alignment horizontal="center" vertical="center" wrapText="1"/>
    </xf>
    <xf numFmtId="0" fontId="22" fillId="14" borderId="138" xfId="0" applyFont="1" applyFill="1" applyBorder="1" applyAlignment="1">
      <alignment horizontal="center" vertical="center" wrapText="1"/>
    </xf>
    <xf numFmtId="0" fontId="22" fillId="14" borderId="90" xfId="0" applyFont="1" applyFill="1" applyBorder="1" applyAlignment="1">
      <alignment horizontal="center" vertical="center" wrapText="1"/>
    </xf>
    <xf numFmtId="0" fontId="22" fillId="14" borderId="20" xfId="0" applyFont="1" applyFill="1" applyBorder="1" applyAlignment="1">
      <alignment horizontal="center" vertical="center" wrapText="1"/>
    </xf>
    <xf numFmtId="0" fontId="29" fillId="14" borderId="177" xfId="0" applyFont="1" applyFill="1" applyBorder="1" applyAlignment="1">
      <alignment horizontal="center" vertical="center" wrapText="1"/>
    </xf>
    <xf numFmtId="0" fontId="29" fillId="14" borderId="128" xfId="0" applyFont="1" applyFill="1" applyBorder="1" applyAlignment="1">
      <alignment horizontal="center" vertical="center" wrapText="1"/>
    </xf>
    <xf numFmtId="0" fontId="29" fillId="14" borderId="24" xfId="0" applyFont="1" applyFill="1" applyBorder="1" applyAlignment="1">
      <alignment horizontal="center" vertical="center" wrapText="1"/>
    </xf>
    <xf numFmtId="0" fontId="22" fillId="14" borderId="180" xfId="0" applyFont="1" applyFill="1" applyBorder="1" applyAlignment="1" applyProtection="1">
      <alignment wrapText="1"/>
      <protection locked="0"/>
    </xf>
    <xf numFmtId="0" fontId="22" fillId="14" borderId="181" xfId="0" applyFont="1" applyFill="1" applyBorder="1" applyAlignment="1" applyProtection="1">
      <alignment wrapText="1"/>
      <protection locked="0"/>
    </xf>
    <xf numFmtId="0" fontId="0" fillId="14" borderId="181" xfId="0" applyFill="1" applyBorder="1" applyAlignment="1" applyProtection="1">
      <alignment wrapText="1"/>
      <protection locked="0"/>
    </xf>
    <xf numFmtId="0" fontId="0" fillId="14" borderId="182" xfId="0" applyFill="1" applyBorder="1" applyAlignment="1" applyProtection="1">
      <alignment wrapText="1"/>
      <protection locked="0"/>
    </xf>
    <xf numFmtId="0" fontId="22" fillId="14" borderId="137" xfId="0" applyFont="1" applyFill="1" applyBorder="1" applyAlignment="1" applyProtection="1">
      <alignment wrapText="1"/>
      <protection locked="0"/>
    </xf>
    <xf numFmtId="0" fontId="22" fillId="14" borderId="178" xfId="0" applyFont="1" applyFill="1" applyBorder="1" applyAlignment="1" applyProtection="1">
      <alignment wrapText="1"/>
      <protection locked="0"/>
    </xf>
    <xf numFmtId="0" fontId="0" fillId="14" borderId="178" xfId="0" applyFill="1" applyBorder="1" applyAlignment="1" applyProtection="1">
      <alignment wrapText="1"/>
      <protection locked="0"/>
    </xf>
    <xf numFmtId="0" fontId="0" fillId="14" borderId="21" xfId="0" applyFill="1" applyBorder="1" applyAlignment="1" applyProtection="1">
      <alignment wrapText="1"/>
      <protection locked="0"/>
    </xf>
    <xf numFmtId="0" fontId="22" fillId="14" borderId="133" xfId="0" applyFont="1" applyFill="1" applyBorder="1" applyAlignment="1" applyProtection="1">
      <alignment wrapText="1"/>
      <protection locked="0"/>
    </xf>
    <xf numFmtId="0" fontId="0" fillId="14" borderId="125" xfId="0" applyFill="1" applyBorder="1" applyAlignment="1" applyProtection="1">
      <alignment wrapText="1"/>
      <protection locked="0"/>
    </xf>
    <xf numFmtId="0" fontId="0" fillId="14" borderId="91" xfId="0" applyFill="1" applyBorder="1" applyAlignment="1" applyProtection="1">
      <alignment wrapText="1"/>
      <protection locked="0"/>
    </xf>
    <xf numFmtId="0" fontId="22" fillId="14" borderId="138" xfId="0" applyFont="1" applyFill="1" applyBorder="1" applyAlignment="1" applyProtection="1">
      <alignment wrapText="1"/>
      <protection locked="0"/>
    </xf>
    <xf numFmtId="0" fontId="22" fillId="14" borderId="90" xfId="0" applyFont="1" applyFill="1" applyBorder="1" applyAlignment="1" applyProtection="1">
      <alignment wrapText="1"/>
      <protection locked="0"/>
    </xf>
    <xf numFmtId="0" fontId="0" fillId="14" borderId="90" xfId="0" applyFill="1" applyBorder="1" applyAlignment="1" applyProtection="1">
      <alignment wrapText="1"/>
      <protection locked="0"/>
    </xf>
    <xf numFmtId="0" fontId="0" fillId="14" borderId="20" xfId="0" applyFill="1" applyBorder="1" applyAlignment="1" applyProtection="1">
      <alignment wrapText="1"/>
      <protection locked="0"/>
    </xf>
    <xf numFmtId="0" fontId="22" fillId="0" borderId="137" xfId="0" applyFont="1" applyBorder="1" applyAlignment="1">
      <alignment horizontal="center" vertical="center" wrapText="1"/>
    </xf>
    <xf numFmtId="0" fontId="22" fillId="0" borderId="178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38" xfId="0" applyFont="1" applyBorder="1" applyAlignment="1">
      <alignment horizontal="center" vertical="center" wrapText="1"/>
    </xf>
    <xf numFmtId="0" fontId="22" fillId="0" borderId="9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9" fillId="0" borderId="177" xfId="0" applyFont="1" applyBorder="1" applyAlignment="1">
      <alignment horizontal="center" vertical="center" wrapText="1"/>
    </xf>
    <xf numFmtId="0" fontId="29" fillId="0" borderId="128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2" fillId="0" borderId="173" xfId="0" applyFont="1" applyBorder="1" applyAlignment="1" applyProtection="1">
      <alignment wrapText="1"/>
      <protection locked="0"/>
    </xf>
    <xf numFmtId="0" fontId="22" fillId="0" borderId="164" xfId="0" applyFont="1" applyBorder="1" applyAlignment="1" applyProtection="1">
      <alignment wrapText="1"/>
      <protection locked="0"/>
    </xf>
    <xf numFmtId="0" fontId="0" fillId="0" borderId="164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22" fillId="0" borderId="133" xfId="0" applyFont="1" applyBorder="1" applyAlignment="1">
      <alignment horizontal="center" vertical="center" wrapText="1"/>
    </xf>
    <xf numFmtId="0" fontId="22" fillId="0" borderId="125" xfId="0" applyFont="1" applyBorder="1" applyAlignment="1">
      <alignment horizontal="center" vertical="center" wrapText="1"/>
    </xf>
    <xf numFmtId="0" fontId="22" fillId="0" borderId="91" xfId="0" applyFont="1" applyBorder="1" applyAlignment="1">
      <alignment horizontal="center" vertical="center" wrapText="1"/>
    </xf>
    <xf numFmtId="0" fontId="22" fillId="0" borderId="134" xfId="0" applyFont="1" applyBorder="1" applyAlignment="1">
      <alignment horizontal="center" vertical="center" wrapText="1"/>
    </xf>
    <xf numFmtId="0" fontId="22" fillId="0" borderId="170" xfId="0" applyFont="1" applyBorder="1" applyAlignment="1">
      <alignment horizontal="center" vertical="center" wrapText="1"/>
    </xf>
    <xf numFmtId="0" fontId="22" fillId="0" borderId="116" xfId="0" applyFont="1" applyBorder="1" applyAlignment="1">
      <alignment horizontal="center" vertical="center" wrapText="1"/>
    </xf>
    <xf numFmtId="0" fontId="29" fillId="0" borderId="139" xfId="0" applyFont="1" applyBorder="1" applyAlignment="1">
      <alignment horizontal="center" vertical="center" wrapText="1"/>
    </xf>
    <xf numFmtId="0" fontId="29" fillId="0" borderId="159" xfId="0" applyFont="1" applyBorder="1" applyAlignment="1">
      <alignment horizontal="center" vertical="center" wrapText="1"/>
    </xf>
    <xf numFmtId="0" fontId="29" fillId="0" borderId="179" xfId="0" applyFont="1" applyBorder="1" applyAlignment="1">
      <alignment horizontal="center" vertical="center" wrapText="1"/>
    </xf>
    <xf numFmtId="0" fontId="22" fillId="14" borderId="168" xfId="0" applyFont="1" applyFill="1" applyBorder="1" applyAlignment="1" applyProtection="1">
      <alignment wrapText="1"/>
      <protection locked="0"/>
    </xf>
    <xf numFmtId="0" fontId="22" fillId="14" borderId="125" xfId="0" applyFont="1" applyFill="1" applyBorder="1" applyAlignment="1" applyProtection="1">
      <alignment wrapText="1"/>
      <protection locked="0"/>
    </xf>
    <xf numFmtId="0" fontId="22" fillId="14" borderId="170" xfId="0" applyFont="1" applyFill="1" applyBorder="1" applyAlignment="1" applyProtection="1">
      <alignment wrapText="1"/>
      <protection locked="0"/>
    </xf>
    <xf numFmtId="0" fontId="22" fillId="0" borderId="137" xfId="0" applyFont="1" applyBorder="1" applyAlignment="1" applyProtection="1">
      <alignment wrapText="1"/>
      <protection locked="0"/>
    </xf>
    <xf numFmtId="0" fontId="0" fillId="0" borderId="178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22" fillId="0" borderId="138" xfId="0" applyFont="1" applyBorder="1" applyAlignment="1" applyProtection="1">
      <alignment wrapText="1"/>
      <protection locked="0"/>
    </xf>
    <xf numFmtId="0" fontId="0" fillId="0" borderId="90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2" fillId="0" borderId="180" xfId="0" applyFont="1" applyBorder="1" applyAlignment="1" applyProtection="1">
      <alignment wrapText="1"/>
      <protection locked="0"/>
    </xf>
    <xf numFmtId="0" fontId="0" fillId="0" borderId="181" xfId="0" applyBorder="1" applyAlignment="1" applyProtection="1">
      <alignment wrapText="1"/>
      <protection locked="0"/>
    </xf>
    <xf numFmtId="0" fontId="0" fillId="0" borderId="182" xfId="0" applyBorder="1" applyAlignment="1" applyProtection="1">
      <alignment wrapText="1"/>
      <protection locked="0"/>
    </xf>
    <xf numFmtId="0" fontId="33" fillId="9" borderId="176" xfId="0" applyFont="1" applyFill="1" applyBorder="1" applyAlignment="1">
      <alignment horizontal="center" vertical="center" wrapText="1"/>
    </xf>
    <xf numFmtId="0" fontId="22" fillId="0" borderId="178" xfId="0" applyFont="1" applyBorder="1" applyAlignment="1" applyProtection="1">
      <alignment wrapText="1"/>
      <protection locked="0"/>
    </xf>
    <xf numFmtId="0" fontId="22" fillId="0" borderId="90" xfId="0" applyFont="1" applyBorder="1" applyAlignment="1" applyProtection="1">
      <alignment wrapText="1"/>
      <protection locked="0"/>
    </xf>
    <xf numFmtId="0" fontId="22" fillId="0" borderId="181" xfId="0" applyFont="1" applyBorder="1" applyAlignment="1" applyProtection="1">
      <alignment wrapText="1"/>
      <protection locked="0"/>
    </xf>
    <xf numFmtId="0" fontId="40" fillId="3" borderId="0" xfId="0" applyFont="1" applyFill="1" applyAlignment="1">
      <alignment horizontal="center"/>
    </xf>
    <xf numFmtId="0" fontId="22" fillId="0" borderId="116" xfId="0" applyFont="1" applyBorder="1" applyAlignment="1" applyProtection="1">
      <alignment wrapText="1"/>
      <protection locked="0"/>
    </xf>
    <xf numFmtId="0" fontId="0" fillId="0" borderId="170" xfId="0" applyBorder="1" applyAlignment="1">
      <alignment wrapText="1"/>
    </xf>
    <xf numFmtId="0" fontId="0" fillId="0" borderId="116" xfId="0" applyBorder="1" applyAlignment="1">
      <alignment wrapText="1"/>
    </xf>
    <xf numFmtId="0" fontId="0" fillId="0" borderId="168" xfId="0" applyBorder="1" applyAlignment="1">
      <alignment wrapText="1"/>
    </xf>
    <xf numFmtId="0" fontId="0" fillId="0" borderId="117" xfId="0" applyBorder="1" applyAlignment="1">
      <alignment wrapText="1"/>
    </xf>
    <xf numFmtId="0" fontId="29" fillId="0" borderId="126" xfId="0" applyFont="1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0" fontId="22" fillId="0" borderId="155" xfId="0" applyFont="1" applyBorder="1" applyAlignment="1">
      <alignment horizontal="center" vertical="center" wrapText="1"/>
    </xf>
    <xf numFmtId="0" fontId="0" fillId="0" borderId="125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22" fillId="0" borderId="124" xfId="0" applyFont="1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0" fillId="0" borderId="116" xfId="0" applyBorder="1" applyAlignment="1">
      <alignment horizontal="center" vertical="center" wrapText="1"/>
    </xf>
    <xf numFmtId="0" fontId="0" fillId="0" borderId="125" xfId="0" applyBorder="1" applyAlignment="1">
      <alignment wrapText="1"/>
    </xf>
    <xf numFmtId="0" fontId="0" fillId="0" borderId="91" xfId="0" applyBorder="1" applyAlignment="1">
      <alignment wrapText="1"/>
    </xf>
    <xf numFmtId="0" fontId="22" fillId="0" borderId="91" xfId="0" applyFont="1" applyBorder="1" applyAlignment="1" applyProtection="1">
      <alignment wrapText="1"/>
      <protection locked="0"/>
    </xf>
    <xf numFmtId="0" fontId="22" fillId="0" borderId="117" xfId="0" applyFont="1" applyBorder="1" applyAlignment="1" applyProtection="1">
      <alignment wrapText="1"/>
      <protection locked="0"/>
    </xf>
    <xf numFmtId="0" fontId="33" fillId="9" borderId="185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Millares 2 2" xfId="6"/>
    <cellStyle name="Millares 2 3" xfId="9"/>
    <cellStyle name="Millares 3" xfId="5"/>
    <cellStyle name="Millares 4" xfId="8"/>
    <cellStyle name="Normal" xfId="0" builtinId="0"/>
    <cellStyle name="Normal 2" xfId="3"/>
    <cellStyle name="Normal 3" xfId="4"/>
    <cellStyle name="Normal 3 2" xfId="7"/>
  </cellStyles>
  <dxfs count="0"/>
  <tableStyles count="0" defaultTableStyle="TableStyleMedium9" defaultPivotStyle="PivotStyleLight16"/>
  <colors>
    <mruColors>
      <color rgb="FFFF99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449036</xdr:colOff>
      <xdr:row>3</xdr:row>
      <xdr:rowOff>13607</xdr:rowOff>
    </xdr:from>
    <xdr:to>
      <xdr:col>1</xdr:col>
      <xdr:colOff>2286000</xdr:colOff>
      <xdr:row>6</xdr:row>
      <xdr:rowOff>703225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705B75-B00D-44D4-94A0-801D48EF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625928"/>
          <a:ext cx="1836964" cy="18462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40823</xdr:rowOff>
    </xdr:from>
    <xdr:to>
      <xdr:col>0</xdr:col>
      <xdr:colOff>800100</xdr:colOff>
      <xdr:row>5</xdr:row>
      <xdr:rowOff>123778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2E81F-B887-446A-957C-05BCA8A27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23"/>
          <a:ext cx="800100" cy="8041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795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04BF32-9FBC-467A-BA44-4589240E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61A54A-06C9-4A67-83DC-5FE4EBA3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81643</xdr:colOff>
      <xdr:row>0</xdr:row>
      <xdr:rowOff>95250</xdr:rowOff>
    </xdr:from>
    <xdr:to>
      <xdr:col>0</xdr:col>
      <xdr:colOff>881743</xdr:colOff>
      <xdr:row>5</xdr:row>
      <xdr:rowOff>178205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AAD2D2-A3F5-40F1-9CBB-363B0347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95250"/>
          <a:ext cx="800100" cy="8041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D42D35-C0F5-466E-BE02-C2CB12F39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0</xdr:row>
      <xdr:rowOff>217714</xdr:rowOff>
    </xdr:from>
    <xdr:to>
      <xdr:col>4</xdr:col>
      <xdr:colOff>130628</xdr:colOff>
      <xdr:row>4</xdr:row>
      <xdr:rowOff>16731</xdr:rowOff>
    </xdr:to>
    <xdr:pic>
      <xdr:nvPicPr>
        <xdr:cNvPr id="5" name="Imagen 4" descr="elementos de la imagen-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17714"/>
          <a:ext cx="3189514" cy="76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258537</xdr:colOff>
      <xdr:row>6</xdr:row>
      <xdr:rowOff>136072</xdr:rowOff>
    </xdr:from>
    <xdr:to>
      <xdr:col>1</xdr:col>
      <xdr:colOff>1774891</xdr:colOff>
      <xdr:row>9</xdr:row>
      <xdr:rowOff>421822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7F1483-9159-4F80-885D-BAA8DB43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8" y="1592036"/>
          <a:ext cx="1516354" cy="152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482600</xdr:colOff>
      <xdr:row>4</xdr:row>
      <xdr:rowOff>38100</xdr:rowOff>
    </xdr:to>
    <xdr:pic>
      <xdr:nvPicPr>
        <xdr:cNvPr id="3" name="Imagen 2" descr="elementos de la imagen-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9860" y="198120"/>
          <a:ext cx="20523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800101</xdr:colOff>
      <xdr:row>5</xdr:row>
      <xdr:rowOff>108810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B2B28F-2C0C-413F-A6B8-448EAE832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00100" cy="8041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24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5D4B22-752F-43E1-A6CD-0722A065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2DCDF2-F238-4D46-B13A-869E510CD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484239</xdr:colOff>
      <xdr:row>5</xdr:row>
      <xdr:rowOff>3687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0742" y="19664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89647</xdr:colOff>
      <xdr:row>0</xdr:row>
      <xdr:rowOff>89648</xdr:rowOff>
    </xdr:from>
    <xdr:to>
      <xdr:col>0</xdr:col>
      <xdr:colOff>889747</xdr:colOff>
      <xdr:row>5</xdr:row>
      <xdr:rowOff>199017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5D94DE-5AFB-4B1E-BD11-8DD0A719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89648"/>
          <a:ext cx="800100" cy="8041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929F-B4DD-431C-BDBA-F8719C5E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83128</xdr:colOff>
      <xdr:row>1</xdr:row>
      <xdr:rowOff>13854</xdr:rowOff>
    </xdr:from>
    <xdr:to>
      <xdr:col>35</xdr:col>
      <xdr:colOff>561110</xdr:colOff>
      <xdr:row>5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81746" y="207818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6D92D-2EE8-43F1-8E88-1D477F209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477982</xdr:colOff>
      <xdr:row>5</xdr:row>
      <xdr:rowOff>24246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8909" y="193964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D2E2A-C4F8-47A6-A86B-9B3A623AF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.barron.AC/Documents/noe/Copia%20de%20DIRECTORIO%20ICATSON%20JULIO%202012%20DATOS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 D.G."/>
      <sheetName val="DIR. U.C. A.M."/>
      <sheetName val="BASE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8"/>
  <sheetViews>
    <sheetView workbookViewId="0">
      <selection activeCell="F22" sqref="F22"/>
    </sheetView>
  </sheetViews>
  <sheetFormatPr baseColWidth="10" defaultRowHeight="15"/>
  <sheetData>
    <row r="1" spans="1:1">
      <c r="A1" t="s">
        <v>3</v>
      </c>
    </row>
    <row r="2" spans="1:1">
      <c r="A2" t="s">
        <v>1586</v>
      </c>
    </row>
    <row r="4" spans="1:1">
      <c r="A4" t="s">
        <v>425</v>
      </c>
    </row>
    <row r="6" spans="1:1">
      <c r="A6" t="s">
        <v>1587</v>
      </c>
    </row>
    <row r="8" spans="1:1">
      <c r="A8" s="268" t="s">
        <v>98</v>
      </c>
    </row>
  </sheetData>
  <sheetProtection algorithmName="SHA-512" hashValue="lXZlwy9Zh7UoneEEFlDWIMphfNaMvP0BgDsksN97Gv0Zsy6bXtYkzhqGDsexzsznTHHtEeSLvPFEv+WKXBb05w==" saltValue="Wef9Dd94V3Kq6aMcsJELI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FF9900"/>
  </sheetPr>
  <dimension ref="A1:AU301"/>
  <sheetViews>
    <sheetView showGridLines="0" topLeftCell="F200" zoomScale="70" zoomScaleNormal="70" workbookViewId="0">
      <selection activeCell="Q71" sqref="Q7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52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1564</v>
      </c>
      <c r="C11" s="1025" t="s">
        <v>196</v>
      </c>
      <c r="D11" s="605" t="s">
        <v>252</v>
      </c>
      <c r="E11" s="606" t="s">
        <v>433</v>
      </c>
      <c r="F11" s="607"/>
      <c r="G11" s="608"/>
      <c r="H11" s="608"/>
      <c r="I11" s="608"/>
      <c r="J11" s="609"/>
      <c r="K11" s="607"/>
      <c r="L11" s="608"/>
      <c r="M11" s="608"/>
      <c r="N11" s="609"/>
      <c r="O11" s="607"/>
      <c r="P11" s="609"/>
      <c r="Q11" s="607"/>
      <c r="R11" s="608"/>
      <c r="S11" s="608"/>
      <c r="T11" s="608"/>
      <c r="U11" s="608"/>
      <c r="V11" s="608"/>
      <c r="W11" s="609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4" t="s">
        <v>1152</v>
      </c>
      <c r="E12" s="610" t="s">
        <v>1153</v>
      </c>
      <c r="F12" s="228"/>
      <c r="G12" s="611"/>
      <c r="H12" s="611"/>
      <c r="I12" s="611"/>
      <c r="J12" s="612"/>
      <c r="K12" s="228"/>
      <c r="L12" s="611"/>
      <c r="M12" s="611"/>
      <c r="N12" s="612"/>
      <c r="O12" s="228"/>
      <c r="P12" s="612"/>
      <c r="Q12" s="228"/>
      <c r="R12" s="611"/>
      <c r="S12" s="611"/>
      <c r="T12" s="611"/>
      <c r="U12" s="611"/>
      <c r="V12" s="611"/>
      <c r="W12" s="612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4" t="s">
        <v>1154</v>
      </c>
      <c r="E13" s="610" t="s">
        <v>1155</v>
      </c>
      <c r="F13" s="228"/>
      <c r="G13" s="611"/>
      <c r="H13" s="611"/>
      <c r="I13" s="611"/>
      <c r="J13" s="612"/>
      <c r="K13" s="228"/>
      <c r="L13" s="611"/>
      <c r="M13" s="611"/>
      <c r="N13" s="612"/>
      <c r="O13" s="228"/>
      <c r="P13" s="612"/>
      <c r="Q13" s="228"/>
      <c r="R13" s="611"/>
      <c r="S13" s="611"/>
      <c r="T13" s="611"/>
      <c r="U13" s="611"/>
      <c r="V13" s="611"/>
      <c r="W13" s="612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4" t="s">
        <v>1156</v>
      </c>
      <c r="E14" s="610" t="s">
        <v>1157</v>
      </c>
      <c r="F14" s="228"/>
      <c r="G14" s="611"/>
      <c r="H14" s="611"/>
      <c r="I14" s="611"/>
      <c r="J14" s="612"/>
      <c r="K14" s="228"/>
      <c r="L14" s="611"/>
      <c r="M14" s="611"/>
      <c r="N14" s="612"/>
      <c r="O14" s="228"/>
      <c r="P14" s="612"/>
      <c r="Q14" s="228"/>
      <c r="R14" s="611"/>
      <c r="S14" s="611"/>
      <c r="T14" s="611"/>
      <c r="U14" s="611"/>
      <c r="V14" s="611"/>
      <c r="W14" s="612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4" t="s">
        <v>254</v>
      </c>
      <c r="E15" s="610" t="s">
        <v>434</v>
      </c>
      <c r="F15" s="228"/>
      <c r="G15" s="611"/>
      <c r="H15" s="611"/>
      <c r="I15" s="611"/>
      <c r="J15" s="612"/>
      <c r="K15" s="228"/>
      <c r="L15" s="611"/>
      <c r="M15" s="611"/>
      <c r="N15" s="612"/>
      <c r="O15" s="228"/>
      <c r="P15" s="612"/>
      <c r="Q15" s="228"/>
      <c r="R15" s="611"/>
      <c r="S15" s="611"/>
      <c r="T15" s="611"/>
      <c r="U15" s="611"/>
      <c r="V15" s="611"/>
      <c r="W15" s="612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4" t="s">
        <v>256</v>
      </c>
      <c r="E16" s="610" t="s">
        <v>435</v>
      </c>
      <c r="F16" s="228"/>
      <c r="G16" s="611"/>
      <c r="H16" s="611"/>
      <c r="I16" s="611"/>
      <c r="J16" s="612"/>
      <c r="K16" s="228"/>
      <c r="L16" s="611"/>
      <c r="M16" s="611"/>
      <c r="N16" s="612"/>
      <c r="O16" s="228"/>
      <c r="P16" s="612"/>
      <c r="Q16" s="228"/>
      <c r="R16" s="611"/>
      <c r="S16" s="611"/>
      <c r="T16" s="611"/>
      <c r="U16" s="611"/>
      <c r="V16" s="611"/>
      <c r="W16" s="612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4" t="s">
        <v>258</v>
      </c>
      <c r="E17" s="610" t="s">
        <v>436</v>
      </c>
      <c r="F17" s="228"/>
      <c r="G17" s="611"/>
      <c r="H17" s="611"/>
      <c r="I17" s="611"/>
      <c r="J17" s="612"/>
      <c r="K17" s="228"/>
      <c r="L17" s="611"/>
      <c r="M17" s="611"/>
      <c r="N17" s="612"/>
      <c r="O17" s="228"/>
      <c r="P17" s="612"/>
      <c r="Q17" s="228"/>
      <c r="R17" s="611"/>
      <c r="S17" s="611"/>
      <c r="T17" s="611"/>
      <c r="U17" s="611"/>
      <c r="V17" s="611"/>
      <c r="W17" s="612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4" t="s">
        <v>1158</v>
      </c>
      <c r="E18" s="610" t="s">
        <v>1159</v>
      </c>
      <c r="F18" s="228"/>
      <c r="G18" s="611"/>
      <c r="H18" s="611"/>
      <c r="I18" s="611"/>
      <c r="J18" s="612"/>
      <c r="K18" s="228"/>
      <c r="L18" s="611"/>
      <c r="M18" s="611"/>
      <c r="N18" s="612"/>
      <c r="O18" s="228"/>
      <c r="P18" s="612"/>
      <c r="Q18" s="228"/>
      <c r="R18" s="611"/>
      <c r="S18" s="611"/>
      <c r="T18" s="611"/>
      <c r="U18" s="611"/>
      <c r="V18" s="611"/>
      <c r="W18" s="612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4" t="s">
        <v>1160</v>
      </c>
      <c r="E19" s="610" t="s">
        <v>1161</v>
      </c>
      <c r="F19" s="228"/>
      <c r="G19" s="611"/>
      <c r="H19" s="611"/>
      <c r="I19" s="611"/>
      <c r="J19" s="612"/>
      <c r="K19" s="228"/>
      <c r="L19" s="611"/>
      <c r="M19" s="611"/>
      <c r="N19" s="612"/>
      <c r="O19" s="228"/>
      <c r="P19" s="612"/>
      <c r="Q19" s="228"/>
      <c r="R19" s="611"/>
      <c r="S19" s="611"/>
      <c r="T19" s="611"/>
      <c r="U19" s="611"/>
      <c r="V19" s="611"/>
      <c r="W19" s="612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4" t="s">
        <v>176</v>
      </c>
      <c r="E20" s="610" t="s">
        <v>1162</v>
      </c>
      <c r="F20" s="228"/>
      <c r="G20" s="611"/>
      <c r="H20" s="611"/>
      <c r="I20" s="611"/>
      <c r="J20" s="612"/>
      <c r="K20" s="228"/>
      <c r="L20" s="611"/>
      <c r="M20" s="611"/>
      <c r="N20" s="612"/>
      <c r="O20" s="228"/>
      <c r="P20" s="612"/>
      <c r="Q20" s="228"/>
      <c r="R20" s="611"/>
      <c r="S20" s="611"/>
      <c r="T20" s="611"/>
      <c r="U20" s="611"/>
      <c r="V20" s="611"/>
      <c r="W20" s="612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4" t="s">
        <v>1163</v>
      </c>
      <c r="E21" s="610" t="s">
        <v>1164</v>
      </c>
      <c r="F21" s="228"/>
      <c r="G21" s="611"/>
      <c r="H21" s="611"/>
      <c r="I21" s="611"/>
      <c r="J21" s="612"/>
      <c r="K21" s="228"/>
      <c r="L21" s="611"/>
      <c r="M21" s="611"/>
      <c r="N21" s="612"/>
      <c r="O21" s="228"/>
      <c r="P21" s="612"/>
      <c r="Q21" s="228"/>
      <c r="R21" s="611"/>
      <c r="S21" s="611"/>
      <c r="T21" s="611"/>
      <c r="U21" s="611"/>
      <c r="V21" s="611"/>
      <c r="W21" s="612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4" t="s">
        <v>259</v>
      </c>
      <c r="E22" s="610" t="s">
        <v>437</v>
      </c>
      <c r="F22" s="228"/>
      <c r="G22" s="611"/>
      <c r="H22" s="611"/>
      <c r="I22" s="611"/>
      <c r="J22" s="612"/>
      <c r="K22" s="228"/>
      <c r="L22" s="611"/>
      <c r="M22" s="611"/>
      <c r="N22" s="612"/>
      <c r="O22" s="228"/>
      <c r="P22" s="612"/>
      <c r="Q22" s="228"/>
      <c r="R22" s="611"/>
      <c r="S22" s="611"/>
      <c r="T22" s="611"/>
      <c r="U22" s="611"/>
      <c r="V22" s="611"/>
      <c r="W22" s="612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4" t="s">
        <v>260</v>
      </c>
      <c r="E23" s="610" t="s">
        <v>438</v>
      </c>
      <c r="F23" s="228"/>
      <c r="G23" s="611"/>
      <c r="H23" s="611"/>
      <c r="I23" s="611"/>
      <c r="J23" s="612"/>
      <c r="K23" s="228"/>
      <c r="L23" s="611"/>
      <c r="M23" s="611"/>
      <c r="N23" s="612"/>
      <c r="O23" s="228"/>
      <c r="P23" s="612"/>
      <c r="Q23" s="228"/>
      <c r="R23" s="611"/>
      <c r="S23" s="611"/>
      <c r="T23" s="611"/>
      <c r="U23" s="611"/>
      <c r="V23" s="611"/>
      <c r="W23" s="612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4" t="s">
        <v>261</v>
      </c>
      <c r="E24" s="610" t="s">
        <v>439</v>
      </c>
      <c r="F24" s="228"/>
      <c r="G24" s="611"/>
      <c r="H24" s="611"/>
      <c r="I24" s="611"/>
      <c r="J24" s="612"/>
      <c r="K24" s="228"/>
      <c r="L24" s="611"/>
      <c r="M24" s="611"/>
      <c r="N24" s="612"/>
      <c r="O24" s="228"/>
      <c r="P24" s="612"/>
      <c r="Q24" s="228"/>
      <c r="R24" s="611"/>
      <c r="S24" s="611"/>
      <c r="T24" s="611"/>
      <c r="U24" s="611"/>
      <c r="V24" s="611"/>
      <c r="W24" s="612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4" t="s">
        <v>262</v>
      </c>
      <c r="E25" s="610" t="s">
        <v>440</v>
      </c>
      <c r="F25" s="228"/>
      <c r="G25" s="611"/>
      <c r="H25" s="611"/>
      <c r="I25" s="611"/>
      <c r="J25" s="612"/>
      <c r="K25" s="228"/>
      <c r="L25" s="611"/>
      <c r="M25" s="611"/>
      <c r="N25" s="612"/>
      <c r="O25" s="228"/>
      <c r="P25" s="612"/>
      <c r="Q25" s="228"/>
      <c r="R25" s="611"/>
      <c r="S25" s="611"/>
      <c r="T25" s="611"/>
      <c r="U25" s="611"/>
      <c r="V25" s="611"/>
      <c r="W25" s="612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4" t="s">
        <v>1165</v>
      </c>
      <c r="E26" s="610" t="s">
        <v>1166</v>
      </c>
      <c r="F26" s="228"/>
      <c r="G26" s="611"/>
      <c r="H26" s="611"/>
      <c r="I26" s="611"/>
      <c r="J26" s="612"/>
      <c r="K26" s="228"/>
      <c r="L26" s="611"/>
      <c r="M26" s="611"/>
      <c r="N26" s="612"/>
      <c r="O26" s="228"/>
      <c r="P26" s="612"/>
      <c r="Q26" s="228"/>
      <c r="R26" s="611"/>
      <c r="S26" s="611"/>
      <c r="T26" s="611"/>
      <c r="U26" s="611"/>
      <c r="V26" s="611"/>
      <c r="W26" s="612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4" t="s">
        <v>1167</v>
      </c>
      <c r="E27" s="610" t="s">
        <v>1168</v>
      </c>
      <c r="F27" s="228"/>
      <c r="G27" s="611"/>
      <c r="H27" s="611"/>
      <c r="I27" s="611"/>
      <c r="J27" s="612"/>
      <c r="K27" s="228"/>
      <c r="L27" s="611"/>
      <c r="M27" s="611"/>
      <c r="N27" s="612"/>
      <c r="O27" s="228"/>
      <c r="P27" s="612"/>
      <c r="Q27" s="228"/>
      <c r="R27" s="611"/>
      <c r="S27" s="611"/>
      <c r="T27" s="611"/>
      <c r="U27" s="611"/>
      <c r="V27" s="611"/>
      <c r="W27" s="612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4" t="s">
        <v>1169</v>
      </c>
      <c r="E28" s="610" t="s">
        <v>1170</v>
      </c>
      <c r="F28" s="228"/>
      <c r="G28" s="611"/>
      <c r="H28" s="611"/>
      <c r="I28" s="611"/>
      <c r="J28" s="612"/>
      <c r="K28" s="228"/>
      <c r="L28" s="611"/>
      <c r="M28" s="611"/>
      <c r="N28" s="612"/>
      <c r="O28" s="228"/>
      <c r="P28" s="612"/>
      <c r="Q28" s="228"/>
      <c r="R28" s="611"/>
      <c r="S28" s="611"/>
      <c r="T28" s="611"/>
      <c r="U28" s="611"/>
      <c r="V28" s="611"/>
      <c r="W28" s="612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4" t="s">
        <v>1171</v>
      </c>
      <c r="E29" s="610" t="s">
        <v>1172</v>
      </c>
      <c r="F29" s="228"/>
      <c r="G29" s="611"/>
      <c r="H29" s="611"/>
      <c r="I29" s="611"/>
      <c r="J29" s="612"/>
      <c r="K29" s="228"/>
      <c r="L29" s="611"/>
      <c r="M29" s="611"/>
      <c r="N29" s="612"/>
      <c r="O29" s="228"/>
      <c r="P29" s="612"/>
      <c r="Q29" s="228"/>
      <c r="R29" s="611"/>
      <c r="S29" s="611"/>
      <c r="T29" s="611"/>
      <c r="U29" s="611"/>
      <c r="V29" s="611"/>
      <c r="W29" s="612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5" t="s">
        <v>264</v>
      </c>
      <c r="E30" s="232" t="s">
        <v>445</v>
      </c>
      <c r="F30" s="613"/>
      <c r="G30" s="614"/>
      <c r="H30" s="614"/>
      <c r="I30" s="614"/>
      <c r="J30" s="615"/>
      <c r="K30" s="613"/>
      <c r="L30" s="614"/>
      <c r="M30" s="614"/>
      <c r="N30" s="615"/>
      <c r="O30" s="613"/>
      <c r="P30" s="615"/>
      <c r="Q30" s="613"/>
      <c r="R30" s="614"/>
      <c r="S30" s="614"/>
      <c r="T30" s="614"/>
      <c r="U30" s="614"/>
      <c r="V30" s="614"/>
      <c r="W30" s="615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6"/>
      <c r="E32" s="216"/>
    </row>
    <row r="33" spans="1:36" customFormat="1" ht="30">
      <c r="A33" s="1019" t="s">
        <v>177</v>
      </c>
      <c r="B33" s="1022" t="s">
        <v>1566</v>
      </c>
      <c r="C33" s="1025" t="s">
        <v>197</v>
      </c>
      <c r="D33" s="605" t="s">
        <v>252</v>
      </c>
      <c r="E33" s="606" t="s">
        <v>433</v>
      </c>
      <c r="F33" s="607"/>
      <c r="G33" s="608"/>
      <c r="H33" s="608"/>
      <c r="I33" s="608"/>
      <c r="J33" s="609"/>
      <c r="K33" s="607"/>
      <c r="L33" s="608"/>
      <c r="M33" s="608"/>
      <c r="N33" s="609"/>
      <c r="O33" s="607"/>
      <c r="P33" s="609"/>
      <c r="Q33" s="607"/>
      <c r="R33" s="608"/>
      <c r="S33" s="608"/>
      <c r="T33" s="608"/>
      <c r="U33" s="608"/>
      <c r="V33" s="608"/>
      <c r="W33" s="609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4" t="s">
        <v>1242</v>
      </c>
      <c r="E34" s="610" t="s">
        <v>1243</v>
      </c>
      <c r="F34" s="228"/>
      <c r="G34" s="611"/>
      <c r="H34" s="611"/>
      <c r="I34" s="611"/>
      <c r="J34" s="612"/>
      <c r="K34" s="228"/>
      <c r="L34" s="611"/>
      <c r="M34" s="611"/>
      <c r="N34" s="612"/>
      <c r="O34" s="228"/>
      <c r="P34" s="612"/>
      <c r="Q34" s="228"/>
      <c r="R34" s="611"/>
      <c r="S34" s="611"/>
      <c r="T34" s="611"/>
      <c r="U34" s="611"/>
      <c r="V34" s="611"/>
      <c r="W34" s="612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4" t="s">
        <v>1244</v>
      </c>
      <c r="E35" s="610" t="s">
        <v>1245</v>
      </c>
      <c r="F35" s="228"/>
      <c r="G35" s="611"/>
      <c r="H35" s="611"/>
      <c r="I35" s="611"/>
      <c r="J35" s="612"/>
      <c r="K35" s="228"/>
      <c r="L35" s="611"/>
      <c r="M35" s="611"/>
      <c r="N35" s="612"/>
      <c r="O35" s="228"/>
      <c r="P35" s="612"/>
      <c r="Q35" s="228"/>
      <c r="R35" s="611"/>
      <c r="S35" s="611"/>
      <c r="T35" s="611"/>
      <c r="U35" s="611"/>
      <c r="V35" s="611"/>
      <c r="W35" s="612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4" t="s">
        <v>254</v>
      </c>
      <c r="E36" s="610" t="s">
        <v>434</v>
      </c>
      <c r="F36" s="228"/>
      <c r="G36" s="611"/>
      <c r="H36" s="611"/>
      <c r="I36" s="611"/>
      <c r="J36" s="612"/>
      <c r="K36" s="228"/>
      <c r="L36" s="611"/>
      <c r="M36" s="611"/>
      <c r="N36" s="612"/>
      <c r="O36" s="228"/>
      <c r="P36" s="612"/>
      <c r="Q36" s="228"/>
      <c r="R36" s="611"/>
      <c r="S36" s="611"/>
      <c r="T36" s="611"/>
      <c r="U36" s="611"/>
      <c r="V36" s="611"/>
      <c r="W36" s="612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4" t="s">
        <v>256</v>
      </c>
      <c r="E37" s="610" t="s">
        <v>435</v>
      </c>
      <c r="F37" s="228"/>
      <c r="G37" s="611"/>
      <c r="H37" s="611"/>
      <c r="I37" s="611"/>
      <c r="J37" s="612"/>
      <c r="K37" s="228"/>
      <c r="L37" s="611"/>
      <c r="M37" s="611"/>
      <c r="N37" s="612"/>
      <c r="O37" s="228"/>
      <c r="P37" s="612"/>
      <c r="Q37" s="228"/>
      <c r="R37" s="611"/>
      <c r="S37" s="611"/>
      <c r="T37" s="611"/>
      <c r="U37" s="611"/>
      <c r="V37" s="611"/>
      <c r="W37" s="612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4" t="s">
        <v>258</v>
      </c>
      <c r="E38" s="610" t="s">
        <v>436</v>
      </c>
      <c r="F38" s="228"/>
      <c r="G38" s="611"/>
      <c r="H38" s="611"/>
      <c r="I38" s="611"/>
      <c r="J38" s="612"/>
      <c r="K38" s="228"/>
      <c r="L38" s="611"/>
      <c r="M38" s="611"/>
      <c r="N38" s="612"/>
      <c r="O38" s="228"/>
      <c r="P38" s="612"/>
      <c r="Q38" s="228"/>
      <c r="R38" s="611"/>
      <c r="S38" s="611"/>
      <c r="T38" s="611"/>
      <c r="U38" s="611"/>
      <c r="V38" s="611"/>
      <c r="W38" s="612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4" t="s">
        <v>1246</v>
      </c>
      <c r="E39" s="610" t="s">
        <v>1247</v>
      </c>
      <c r="F39" s="228"/>
      <c r="G39" s="611"/>
      <c r="H39" s="611"/>
      <c r="I39" s="611"/>
      <c r="J39" s="612"/>
      <c r="K39" s="228"/>
      <c r="L39" s="611"/>
      <c r="M39" s="611"/>
      <c r="N39" s="612"/>
      <c r="O39" s="228"/>
      <c r="P39" s="612"/>
      <c r="Q39" s="228"/>
      <c r="R39" s="611"/>
      <c r="S39" s="611"/>
      <c r="T39" s="611"/>
      <c r="U39" s="611"/>
      <c r="V39" s="611"/>
      <c r="W39" s="612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4" t="s">
        <v>1248</v>
      </c>
      <c r="E40" s="610" t="s">
        <v>1249</v>
      </c>
      <c r="F40" s="228"/>
      <c r="G40" s="611"/>
      <c r="H40" s="611"/>
      <c r="I40" s="611"/>
      <c r="J40" s="612"/>
      <c r="K40" s="228"/>
      <c r="L40" s="611"/>
      <c r="M40" s="611"/>
      <c r="N40" s="612"/>
      <c r="O40" s="228"/>
      <c r="P40" s="612"/>
      <c r="Q40" s="228"/>
      <c r="R40" s="611"/>
      <c r="S40" s="611"/>
      <c r="T40" s="611"/>
      <c r="U40" s="611"/>
      <c r="V40" s="611"/>
      <c r="W40" s="612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4" t="s">
        <v>259</v>
      </c>
      <c r="E41" s="610" t="s">
        <v>437</v>
      </c>
      <c r="F41" s="228"/>
      <c r="G41" s="611"/>
      <c r="H41" s="611"/>
      <c r="I41" s="611"/>
      <c r="J41" s="612"/>
      <c r="K41" s="228"/>
      <c r="L41" s="611"/>
      <c r="M41" s="611"/>
      <c r="N41" s="612"/>
      <c r="O41" s="228"/>
      <c r="P41" s="612"/>
      <c r="Q41" s="228"/>
      <c r="R41" s="611"/>
      <c r="S41" s="611"/>
      <c r="T41" s="611"/>
      <c r="U41" s="611"/>
      <c r="V41" s="611"/>
      <c r="W41" s="612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4" t="s">
        <v>260</v>
      </c>
      <c r="E42" s="610" t="s">
        <v>438</v>
      </c>
      <c r="F42" s="228"/>
      <c r="G42" s="611"/>
      <c r="H42" s="611"/>
      <c r="I42" s="611"/>
      <c r="J42" s="612"/>
      <c r="K42" s="228"/>
      <c r="L42" s="611"/>
      <c r="M42" s="611"/>
      <c r="N42" s="612"/>
      <c r="O42" s="228"/>
      <c r="P42" s="612"/>
      <c r="Q42" s="228"/>
      <c r="R42" s="611"/>
      <c r="S42" s="611"/>
      <c r="T42" s="611"/>
      <c r="U42" s="611"/>
      <c r="V42" s="611"/>
      <c r="W42" s="612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4" t="s">
        <v>261</v>
      </c>
      <c r="E43" s="610" t="s">
        <v>439</v>
      </c>
      <c r="F43" s="228"/>
      <c r="G43" s="611"/>
      <c r="H43" s="611"/>
      <c r="I43" s="611"/>
      <c r="J43" s="612"/>
      <c r="K43" s="228"/>
      <c r="L43" s="611"/>
      <c r="M43" s="611"/>
      <c r="N43" s="612"/>
      <c r="O43" s="228"/>
      <c r="P43" s="612"/>
      <c r="Q43" s="228"/>
      <c r="R43" s="611"/>
      <c r="S43" s="611"/>
      <c r="T43" s="611"/>
      <c r="U43" s="611"/>
      <c r="V43" s="611"/>
      <c r="W43" s="612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4" t="s">
        <v>262</v>
      </c>
      <c r="E44" s="610" t="s">
        <v>440</v>
      </c>
      <c r="F44" s="228"/>
      <c r="G44" s="611"/>
      <c r="H44" s="611"/>
      <c r="I44" s="611"/>
      <c r="J44" s="612"/>
      <c r="K44" s="228"/>
      <c r="L44" s="611"/>
      <c r="M44" s="611"/>
      <c r="N44" s="612"/>
      <c r="O44" s="228"/>
      <c r="P44" s="612"/>
      <c r="Q44" s="228"/>
      <c r="R44" s="611"/>
      <c r="S44" s="611"/>
      <c r="T44" s="611"/>
      <c r="U44" s="611"/>
      <c r="V44" s="611"/>
      <c r="W44" s="612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4" t="s">
        <v>1250</v>
      </c>
      <c r="E45" s="610" t="s">
        <v>1251</v>
      </c>
      <c r="F45" s="228"/>
      <c r="G45" s="611"/>
      <c r="H45" s="611"/>
      <c r="I45" s="611"/>
      <c r="J45" s="612"/>
      <c r="K45" s="228"/>
      <c r="L45" s="611"/>
      <c r="M45" s="611"/>
      <c r="N45" s="612"/>
      <c r="O45" s="228"/>
      <c r="P45" s="612"/>
      <c r="Q45" s="228"/>
      <c r="R45" s="611"/>
      <c r="S45" s="611"/>
      <c r="T45" s="611"/>
      <c r="U45" s="611"/>
      <c r="V45" s="611"/>
      <c r="W45" s="612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5" t="s">
        <v>264</v>
      </c>
      <c r="E46" s="232" t="s">
        <v>445</v>
      </c>
      <c r="F46" s="613"/>
      <c r="G46" s="614"/>
      <c r="H46" s="614"/>
      <c r="I46" s="614"/>
      <c r="J46" s="615"/>
      <c r="K46" s="613"/>
      <c r="L46" s="614"/>
      <c r="M46" s="614"/>
      <c r="N46" s="615"/>
      <c r="O46" s="613"/>
      <c r="P46" s="615"/>
      <c r="Q46" s="613"/>
      <c r="R46" s="614"/>
      <c r="S46" s="614"/>
      <c r="T46" s="614"/>
      <c r="U46" s="614"/>
      <c r="V46" s="614"/>
      <c r="W46" s="615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6"/>
      <c r="E48" s="216"/>
    </row>
    <row r="49" spans="1:36" customFormat="1" ht="30">
      <c r="A49" s="1019" t="s">
        <v>46</v>
      </c>
      <c r="B49" s="1022" t="s">
        <v>1565</v>
      </c>
      <c r="C49" s="1025" t="s">
        <v>198</v>
      </c>
      <c r="D49" s="605" t="s">
        <v>252</v>
      </c>
      <c r="E49" s="606" t="s">
        <v>433</v>
      </c>
      <c r="F49" s="607"/>
      <c r="G49" s="608"/>
      <c r="H49" s="608"/>
      <c r="I49" s="608"/>
      <c r="J49" s="609"/>
      <c r="K49" s="607"/>
      <c r="L49" s="608"/>
      <c r="M49" s="608"/>
      <c r="N49" s="609"/>
      <c r="O49" s="607"/>
      <c r="P49" s="609"/>
      <c r="Q49" s="607"/>
      <c r="R49" s="608"/>
      <c r="S49" s="608"/>
      <c r="T49" s="608"/>
      <c r="U49" s="608"/>
      <c r="V49" s="608"/>
      <c r="W49" s="609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4" t="s">
        <v>254</v>
      </c>
      <c r="E50" s="610" t="s">
        <v>434</v>
      </c>
      <c r="F50" s="228"/>
      <c r="G50" s="611"/>
      <c r="H50" s="611"/>
      <c r="I50" s="611"/>
      <c r="J50" s="612"/>
      <c r="K50" s="228"/>
      <c r="L50" s="611"/>
      <c r="M50" s="611"/>
      <c r="N50" s="612"/>
      <c r="O50" s="228"/>
      <c r="P50" s="612"/>
      <c r="Q50" s="228"/>
      <c r="R50" s="611"/>
      <c r="S50" s="611"/>
      <c r="T50" s="611"/>
      <c r="U50" s="611"/>
      <c r="V50" s="611"/>
      <c r="W50" s="612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4" t="s">
        <v>256</v>
      </c>
      <c r="E51" s="610" t="s">
        <v>435</v>
      </c>
      <c r="F51" s="228"/>
      <c r="G51" s="611"/>
      <c r="H51" s="611"/>
      <c r="I51" s="611"/>
      <c r="J51" s="612"/>
      <c r="K51" s="228"/>
      <c r="L51" s="611"/>
      <c r="M51" s="611"/>
      <c r="N51" s="612"/>
      <c r="O51" s="228"/>
      <c r="P51" s="612"/>
      <c r="Q51" s="228"/>
      <c r="R51" s="611"/>
      <c r="S51" s="611"/>
      <c r="T51" s="611"/>
      <c r="U51" s="611"/>
      <c r="V51" s="611"/>
      <c r="W51" s="612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4" t="s">
        <v>258</v>
      </c>
      <c r="E52" s="610" t="s">
        <v>436</v>
      </c>
      <c r="F52" s="228"/>
      <c r="G52" s="611"/>
      <c r="H52" s="611"/>
      <c r="I52" s="611"/>
      <c r="J52" s="612"/>
      <c r="K52" s="228"/>
      <c r="L52" s="611"/>
      <c r="M52" s="611"/>
      <c r="N52" s="612"/>
      <c r="O52" s="228"/>
      <c r="P52" s="612"/>
      <c r="Q52" s="228"/>
      <c r="R52" s="611"/>
      <c r="S52" s="611"/>
      <c r="T52" s="611"/>
      <c r="U52" s="611"/>
      <c r="V52" s="611"/>
      <c r="W52" s="612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4" t="s">
        <v>1285</v>
      </c>
      <c r="E53" s="610" t="s">
        <v>1286</v>
      </c>
      <c r="F53" s="228"/>
      <c r="G53" s="611"/>
      <c r="H53" s="611"/>
      <c r="I53" s="611"/>
      <c r="J53" s="612"/>
      <c r="K53" s="228"/>
      <c r="L53" s="611"/>
      <c r="M53" s="611"/>
      <c r="N53" s="612"/>
      <c r="O53" s="228"/>
      <c r="P53" s="612"/>
      <c r="Q53" s="228"/>
      <c r="R53" s="611"/>
      <c r="S53" s="611"/>
      <c r="T53" s="611"/>
      <c r="U53" s="611"/>
      <c r="V53" s="611"/>
      <c r="W53" s="612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4" t="s">
        <v>1287</v>
      </c>
      <c r="E54" s="610" t="s">
        <v>1288</v>
      </c>
      <c r="F54" s="228"/>
      <c r="G54" s="611"/>
      <c r="H54" s="611"/>
      <c r="I54" s="611"/>
      <c r="J54" s="612"/>
      <c r="K54" s="228"/>
      <c r="L54" s="611"/>
      <c r="M54" s="611"/>
      <c r="N54" s="612"/>
      <c r="O54" s="228"/>
      <c r="P54" s="612"/>
      <c r="Q54" s="228"/>
      <c r="R54" s="611"/>
      <c r="S54" s="611"/>
      <c r="T54" s="611"/>
      <c r="U54" s="611"/>
      <c r="V54" s="611"/>
      <c r="W54" s="612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4" t="s">
        <v>1289</v>
      </c>
      <c r="E55" s="610" t="s">
        <v>1290</v>
      </c>
      <c r="F55" s="228"/>
      <c r="G55" s="611"/>
      <c r="H55" s="611"/>
      <c r="I55" s="611"/>
      <c r="J55" s="612"/>
      <c r="K55" s="228"/>
      <c r="L55" s="611"/>
      <c r="M55" s="611"/>
      <c r="N55" s="612"/>
      <c r="O55" s="228"/>
      <c r="P55" s="612"/>
      <c r="Q55" s="228"/>
      <c r="R55" s="611"/>
      <c r="S55" s="611"/>
      <c r="T55" s="611"/>
      <c r="U55" s="611"/>
      <c r="V55" s="611"/>
      <c r="W55" s="612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4" t="s">
        <v>1291</v>
      </c>
      <c r="E56" s="610" t="s">
        <v>1292</v>
      </c>
      <c r="F56" s="228"/>
      <c r="G56" s="611"/>
      <c r="H56" s="611"/>
      <c r="I56" s="611"/>
      <c r="J56" s="612"/>
      <c r="K56" s="228"/>
      <c r="L56" s="611"/>
      <c r="M56" s="611"/>
      <c r="N56" s="612"/>
      <c r="O56" s="228"/>
      <c r="P56" s="612"/>
      <c r="Q56" s="228"/>
      <c r="R56" s="611"/>
      <c r="S56" s="611"/>
      <c r="T56" s="611"/>
      <c r="U56" s="611"/>
      <c r="V56" s="611"/>
      <c r="W56" s="612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4" t="s">
        <v>1293</v>
      </c>
      <c r="E57" s="610" t="s">
        <v>1294</v>
      </c>
      <c r="F57" s="228"/>
      <c r="G57" s="611"/>
      <c r="H57" s="611"/>
      <c r="I57" s="611"/>
      <c r="J57" s="612"/>
      <c r="K57" s="228"/>
      <c r="L57" s="611"/>
      <c r="M57" s="611"/>
      <c r="N57" s="612"/>
      <c r="O57" s="228"/>
      <c r="P57" s="612"/>
      <c r="Q57" s="228"/>
      <c r="R57" s="611"/>
      <c r="S57" s="611"/>
      <c r="T57" s="611"/>
      <c r="U57" s="611"/>
      <c r="V57" s="611"/>
      <c r="W57" s="612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4" t="s">
        <v>259</v>
      </c>
      <c r="E58" s="610" t="s">
        <v>437</v>
      </c>
      <c r="F58" s="228"/>
      <c r="G58" s="611"/>
      <c r="H58" s="611"/>
      <c r="I58" s="611"/>
      <c r="J58" s="612"/>
      <c r="K58" s="228"/>
      <c r="L58" s="611"/>
      <c r="M58" s="611"/>
      <c r="N58" s="612"/>
      <c r="O58" s="228"/>
      <c r="P58" s="612"/>
      <c r="Q58" s="228"/>
      <c r="R58" s="611"/>
      <c r="S58" s="611"/>
      <c r="T58" s="611"/>
      <c r="U58" s="611"/>
      <c r="V58" s="611"/>
      <c r="W58" s="612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4" t="s">
        <v>260</v>
      </c>
      <c r="E59" s="610" t="s">
        <v>438</v>
      </c>
      <c r="F59" s="228"/>
      <c r="G59" s="611"/>
      <c r="H59" s="611"/>
      <c r="I59" s="611"/>
      <c r="J59" s="612"/>
      <c r="K59" s="228"/>
      <c r="L59" s="611"/>
      <c r="M59" s="611"/>
      <c r="N59" s="612"/>
      <c r="O59" s="228"/>
      <c r="P59" s="612"/>
      <c r="Q59" s="228"/>
      <c r="R59" s="611"/>
      <c r="S59" s="611"/>
      <c r="T59" s="611"/>
      <c r="U59" s="611"/>
      <c r="V59" s="611"/>
      <c r="W59" s="612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4" t="s">
        <v>261</v>
      </c>
      <c r="E60" s="610" t="s">
        <v>439</v>
      </c>
      <c r="F60" s="228"/>
      <c r="G60" s="611"/>
      <c r="H60" s="611"/>
      <c r="I60" s="611"/>
      <c r="J60" s="612"/>
      <c r="K60" s="228"/>
      <c r="L60" s="611"/>
      <c r="M60" s="611"/>
      <c r="N60" s="612"/>
      <c r="O60" s="228"/>
      <c r="P60" s="612"/>
      <c r="Q60" s="228"/>
      <c r="R60" s="611"/>
      <c r="S60" s="611"/>
      <c r="T60" s="611"/>
      <c r="U60" s="611"/>
      <c r="V60" s="611"/>
      <c r="W60" s="612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4" t="s">
        <v>262</v>
      </c>
      <c r="E61" s="610" t="s">
        <v>440</v>
      </c>
      <c r="F61" s="228"/>
      <c r="G61" s="611"/>
      <c r="H61" s="611"/>
      <c r="I61" s="611"/>
      <c r="J61" s="612"/>
      <c r="K61" s="228"/>
      <c r="L61" s="611"/>
      <c r="M61" s="611"/>
      <c r="N61" s="612"/>
      <c r="O61" s="228"/>
      <c r="P61" s="612"/>
      <c r="Q61" s="228"/>
      <c r="R61" s="611"/>
      <c r="S61" s="611"/>
      <c r="T61" s="611"/>
      <c r="U61" s="611"/>
      <c r="V61" s="611"/>
      <c r="W61" s="612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5" t="s">
        <v>264</v>
      </c>
      <c r="E62" s="232" t="s">
        <v>445</v>
      </c>
      <c r="F62" s="613"/>
      <c r="G62" s="614"/>
      <c r="H62" s="614"/>
      <c r="I62" s="614"/>
      <c r="J62" s="615"/>
      <c r="K62" s="613"/>
      <c r="L62" s="614"/>
      <c r="M62" s="614"/>
      <c r="N62" s="615"/>
      <c r="O62" s="613"/>
      <c r="P62" s="615"/>
      <c r="Q62" s="613"/>
      <c r="R62" s="614"/>
      <c r="S62" s="614"/>
      <c r="T62" s="614"/>
      <c r="U62" s="614"/>
      <c r="V62" s="614"/>
      <c r="W62" s="615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6"/>
      <c r="E64" s="216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2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2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2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3"/>
      <c r="B70" s="554"/>
      <c r="C70" s="555" t="s">
        <v>1595</v>
      </c>
      <c r="D70" s="642" t="s">
        <v>1779</v>
      </c>
      <c r="E70" s="557">
        <v>132</v>
      </c>
      <c r="F70" s="558">
        <v>6</v>
      </c>
      <c r="G70" s="559">
        <v>55</v>
      </c>
      <c r="H70" s="559">
        <v>35</v>
      </c>
      <c r="I70" s="559">
        <v>4</v>
      </c>
      <c r="J70" s="560">
        <v>16</v>
      </c>
      <c r="K70" s="558"/>
      <c r="L70" s="559"/>
      <c r="M70" s="559"/>
      <c r="N70" s="559"/>
      <c r="O70" s="560"/>
      <c r="P70" s="558">
        <v>46</v>
      </c>
      <c r="Q70" s="560">
        <v>9</v>
      </c>
      <c r="R70" s="561">
        <v>0</v>
      </c>
      <c r="S70" s="562">
        <v>5</v>
      </c>
      <c r="T70" s="563">
        <v>24</v>
      </c>
      <c r="U70" s="562">
        <v>14</v>
      </c>
      <c r="V70" s="562">
        <v>9</v>
      </c>
      <c r="W70" s="564">
        <v>0</v>
      </c>
      <c r="X70" s="565">
        <v>3</v>
      </c>
      <c r="Y70" s="4"/>
      <c r="Z70" s="4"/>
      <c r="AA70" s="4"/>
      <c r="AB70" s="4"/>
      <c r="AU70" s="4"/>
    </row>
    <row r="71" spans="1:47" ht="15" customHeight="1">
      <c r="A71" s="553"/>
      <c r="B71" s="566"/>
      <c r="C71" s="567" t="s">
        <v>1595</v>
      </c>
      <c r="D71" s="642" t="s">
        <v>1680</v>
      </c>
      <c r="E71" s="569">
        <v>90</v>
      </c>
      <c r="F71" s="570"/>
      <c r="G71" s="571"/>
      <c r="H71" s="571"/>
      <c r="I71" s="571"/>
      <c r="J71" s="572"/>
      <c r="K71" s="570">
        <v>4</v>
      </c>
      <c r="L71" s="571">
        <v>42</v>
      </c>
      <c r="M71" s="571">
        <v>42</v>
      </c>
      <c r="N71" s="571">
        <v>0</v>
      </c>
      <c r="O71" s="572">
        <v>0</v>
      </c>
      <c r="P71" s="570">
        <v>5</v>
      </c>
      <c r="Q71" s="572">
        <v>37</v>
      </c>
      <c r="R71" s="573">
        <v>1</v>
      </c>
      <c r="S71" s="574">
        <v>0</v>
      </c>
      <c r="T71" s="575">
        <v>3</v>
      </c>
      <c r="U71" s="574">
        <v>6</v>
      </c>
      <c r="V71" s="574">
        <v>16</v>
      </c>
      <c r="W71" s="576">
        <v>10</v>
      </c>
      <c r="X71" s="577">
        <v>6</v>
      </c>
      <c r="Y71" s="4"/>
      <c r="Z71" s="4"/>
      <c r="AA71" s="4"/>
      <c r="AB71" s="4"/>
      <c r="AU71" s="4"/>
    </row>
    <row r="72" spans="1:47" ht="15" customHeight="1">
      <c r="A72" s="553"/>
      <c r="B72" s="566"/>
      <c r="C72" s="567" t="s">
        <v>1595</v>
      </c>
      <c r="D72" s="642" t="s">
        <v>1598</v>
      </c>
      <c r="E72" s="569">
        <v>66</v>
      </c>
      <c r="F72" s="570"/>
      <c r="G72" s="571"/>
      <c r="H72" s="571"/>
      <c r="I72" s="571"/>
      <c r="J72" s="572"/>
      <c r="K72" s="570">
        <v>3</v>
      </c>
      <c r="L72" s="571">
        <v>32</v>
      </c>
      <c r="M72" s="571">
        <v>20</v>
      </c>
      <c r="N72" s="571">
        <v>3</v>
      </c>
      <c r="O72" s="572">
        <v>9</v>
      </c>
      <c r="P72" s="570">
        <v>5</v>
      </c>
      <c r="Q72" s="572">
        <v>27</v>
      </c>
      <c r="R72" s="573">
        <v>0</v>
      </c>
      <c r="S72" s="574">
        <v>0</v>
      </c>
      <c r="T72" s="575">
        <v>1</v>
      </c>
      <c r="U72" s="574">
        <v>13</v>
      </c>
      <c r="V72" s="574">
        <v>10</v>
      </c>
      <c r="W72" s="576">
        <v>8</v>
      </c>
      <c r="X72" s="577">
        <v>0</v>
      </c>
      <c r="Y72" s="4"/>
      <c r="Z72" s="4"/>
      <c r="AA72" s="4"/>
      <c r="AB72" s="4"/>
      <c r="AU72" s="4"/>
    </row>
    <row r="73" spans="1:47" ht="15" customHeight="1">
      <c r="A73" s="553"/>
      <c r="B73" s="554"/>
      <c r="C73" s="593" t="s">
        <v>1781</v>
      </c>
      <c r="D73" s="642" t="s">
        <v>1605</v>
      </c>
      <c r="E73" s="595">
        <v>135</v>
      </c>
      <c r="F73" s="596"/>
      <c r="G73" s="597"/>
      <c r="H73" s="597"/>
      <c r="I73" s="597"/>
      <c r="J73" s="598"/>
      <c r="K73" s="596">
        <v>6</v>
      </c>
      <c r="L73" s="597">
        <v>76</v>
      </c>
      <c r="M73" s="597">
        <v>76</v>
      </c>
      <c r="N73" s="597">
        <v>0</v>
      </c>
      <c r="O73" s="598">
        <v>0</v>
      </c>
      <c r="P73" s="596">
        <v>0</v>
      </c>
      <c r="Q73" s="598">
        <v>76</v>
      </c>
      <c r="R73" s="599">
        <v>0</v>
      </c>
      <c r="S73" s="600">
        <v>1</v>
      </c>
      <c r="T73" s="601">
        <v>5</v>
      </c>
      <c r="U73" s="600">
        <v>11</v>
      </c>
      <c r="V73" s="600">
        <v>27</v>
      </c>
      <c r="W73" s="602">
        <v>22</v>
      </c>
      <c r="X73" s="603">
        <v>10</v>
      </c>
      <c r="Y73" s="4"/>
      <c r="Z73" s="4"/>
      <c r="AA73" s="4"/>
      <c r="AB73" s="4"/>
      <c r="AU73" s="4"/>
    </row>
    <row r="74" spans="1:47" ht="15" customHeight="1">
      <c r="A74" s="553"/>
      <c r="B74" s="554"/>
      <c r="C74" s="593" t="s">
        <v>1781</v>
      </c>
      <c r="D74" s="642" t="s">
        <v>1703</v>
      </c>
      <c r="E74" s="595">
        <v>344</v>
      </c>
      <c r="F74" s="596"/>
      <c r="G74" s="597"/>
      <c r="H74" s="597"/>
      <c r="I74" s="597"/>
      <c r="J74" s="598"/>
      <c r="K74" s="596">
        <v>15</v>
      </c>
      <c r="L74" s="597">
        <v>150</v>
      </c>
      <c r="M74" s="597">
        <v>150</v>
      </c>
      <c r="N74" s="597">
        <v>0</v>
      </c>
      <c r="O74" s="598">
        <v>0</v>
      </c>
      <c r="P74" s="596">
        <v>12</v>
      </c>
      <c r="Q74" s="598">
        <v>138</v>
      </c>
      <c r="R74" s="599">
        <v>4</v>
      </c>
      <c r="S74" s="600">
        <v>0</v>
      </c>
      <c r="T74" s="601">
        <v>6</v>
      </c>
      <c r="U74" s="600">
        <v>20</v>
      </c>
      <c r="V74" s="600">
        <v>46</v>
      </c>
      <c r="W74" s="602">
        <v>61</v>
      </c>
      <c r="X74" s="603">
        <v>13</v>
      </c>
      <c r="Y74" s="4"/>
      <c r="Z74" s="4"/>
      <c r="AA74" s="4"/>
      <c r="AB74" s="4"/>
      <c r="AU74" s="4"/>
    </row>
    <row r="75" spans="1:47" ht="15" customHeight="1">
      <c r="A75" s="553"/>
      <c r="B75" s="554"/>
      <c r="C75" s="593" t="s">
        <v>1781</v>
      </c>
      <c r="D75" s="642" t="s">
        <v>1780</v>
      </c>
      <c r="E75" s="595">
        <v>144</v>
      </c>
      <c r="F75" s="596"/>
      <c r="G75" s="597"/>
      <c r="H75" s="597"/>
      <c r="I75" s="597"/>
      <c r="J75" s="598"/>
      <c r="K75" s="596">
        <v>6</v>
      </c>
      <c r="L75" s="597">
        <v>57</v>
      </c>
      <c r="M75" s="597">
        <v>54</v>
      </c>
      <c r="N75" s="597">
        <v>3</v>
      </c>
      <c r="O75" s="598">
        <v>0</v>
      </c>
      <c r="P75" s="596">
        <v>2</v>
      </c>
      <c r="Q75" s="598">
        <v>55</v>
      </c>
      <c r="R75" s="599">
        <v>15</v>
      </c>
      <c r="S75" s="600">
        <v>0</v>
      </c>
      <c r="T75" s="601">
        <v>5</v>
      </c>
      <c r="U75" s="600">
        <v>9</v>
      </c>
      <c r="V75" s="600">
        <v>16</v>
      </c>
      <c r="W75" s="602">
        <v>10</v>
      </c>
      <c r="X75" s="603">
        <v>2</v>
      </c>
      <c r="Y75" s="4"/>
      <c r="Z75" s="4"/>
      <c r="AA75" s="4"/>
      <c r="AB75" s="4"/>
      <c r="AU75" s="4"/>
    </row>
    <row r="76" spans="1:47" ht="15" customHeight="1">
      <c r="A76" s="553"/>
      <c r="B76" s="554"/>
      <c r="C76" s="593" t="s">
        <v>1781</v>
      </c>
      <c r="D76" s="642" t="s">
        <v>1608</v>
      </c>
      <c r="E76" s="595">
        <v>51</v>
      </c>
      <c r="F76" s="596"/>
      <c r="G76" s="597"/>
      <c r="H76" s="597"/>
      <c r="I76" s="597"/>
      <c r="J76" s="598"/>
      <c r="K76" s="596">
        <v>2</v>
      </c>
      <c r="L76" s="597">
        <v>29</v>
      </c>
      <c r="M76" s="597">
        <v>29</v>
      </c>
      <c r="N76" s="597">
        <v>0</v>
      </c>
      <c r="O76" s="598">
        <v>0</v>
      </c>
      <c r="P76" s="596">
        <v>0</v>
      </c>
      <c r="Q76" s="598">
        <v>29</v>
      </c>
      <c r="R76" s="599">
        <v>0</v>
      </c>
      <c r="S76" s="600">
        <v>0</v>
      </c>
      <c r="T76" s="601">
        <v>0</v>
      </c>
      <c r="U76" s="600">
        <v>5</v>
      </c>
      <c r="V76" s="600">
        <v>12</v>
      </c>
      <c r="W76" s="602">
        <v>8</v>
      </c>
      <c r="X76" s="603">
        <v>4</v>
      </c>
      <c r="Y76" s="4"/>
      <c r="Z76" s="4"/>
      <c r="AA76" s="4"/>
      <c r="AB76" s="4"/>
      <c r="AU76" s="4"/>
    </row>
    <row r="77" spans="1:47" ht="15" customHeight="1">
      <c r="A77" s="553"/>
      <c r="B77" s="554"/>
      <c r="C77" s="593" t="s">
        <v>1615</v>
      </c>
      <c r="D77" s="642" t="s">
        <v>1782</v>
      </c>
      <c r="E77" s="595">
        <v>15</v>
      </c>
      <c r="F77" s="596"/>
      <c r="G77" s="597"/>
      <c r="H77" s="597"/>
      <c r="I77" s="597"/>
      <c r="J77" s="598"/>
      <c r="K77" s="596">
        <v>1</v>
      </c>
      <c r="L77" s="597">
        <v>10</v>
      </c>
      <c r="M77" s="597">
        <v>1</v>
      </c>
      <c r="N77" s="597">
        <v>0</v>
      </c>
      <c r="O77" s="598">
        <v>9</v>
      </c>
      <c r="P77" s="596">
        <v>4</v>
      </c>
      <c r="Q77" s="598">
        <v>6</v>
      </c>
      <c r="R77" s="599">
        <v>9</v>
      </c>
      <c r="S77" s="600">
        <v>0</v>
      </c>
      <c r="T77" s="601">
        <v>0</v>
      </c>
      <c r="U77" s="600">
        <v>1</v>
      </c>
      <c r="V77" s="600">
        <v>0</v>
      </c>
      <c r="W77" s="602">
        <v>0</v>
      </c>
      <c r="X77" s="603">
        <v>0</v>
      </c>
      <c r="Y77" s="4"/>
      <c r="Z77" s="4"/>
      <c r="AA77" s="4"/>
      <c r="AB77" s="4"/>
      <c r="AU77" s="4"/>
    </row>
    <row r="78" spans="1:47" ht="15" customHeight="1">
      <c r="A78" s="553"/>
      <c r="B78" s="554"/>
      <c r="C78" s="593" t="s">
        <v>1615</v>
      </c>
      <c r="D78" s="642" t="s">
        <v>1783</v>
      </c>
      <c r="E78" s="595">
        <v>66</v>
      </c>
      <c r="F78" s="596"/>
      <c r="G78" s="597"/>
      <c r="H78" s="597"/>
      <c r="I78" s="597"/>
      <c r="J78" s="598"/>
      <c r="K78" s="596">
        <v>3</v>
      </c>
      <c r="L78" s="597">
        <v>29</v>
      </c>
      <c r="M78" s="597">
        <v>13</v>
      </c>
      <c r="N78" s="597">
        <v>8</v>
      </c>
      <c r="O78" s="598">
        <v>8</v>
      </c>
      <c r="P78" s="596">
        <v>3</v>
      </c>
      <c r="Q78" s="598">
        <v>26</v>
      </c>
      <c r="R78" s="599">
        <v>6</v>
      </c>
      <c r="S78" s="600">
        <v>2</v>
      </c>
      <c r="T78" s="601">
        <v>10</v>
      </c>
      <c r="U78" s="600">
        <v>1</v>
      </c>
      <c r="V78" s="600">
        <v>3</v>
      </c>
      <c r="W78" s="602">
        <v>7</v>
      </c>
      <c r="X78" s="603">
        <v>0</v>
      </c>
      <c r="Y78" s="4"/>
      <c r="Z78" s="4"/>
      <c r="AA78" s="4"/>
      <c r="AB78" s="4"/>
      <c r="AU78" s="4"/>
    </row>
    <row r="79" spans="1:47" ht="15" customHeight="1">
      <c r="A79" s="553"/>
      <c r="B79" s="554"/>
      <c r="C79" s="593" t="s">
        <v>1615</v>
      </c>
      <c r="D79" s="642" t="s">
        <v>1705</v>
      </c>
      <c r="E79" s="595">
        <v>30</v>
      </c>
      <c r="F79" s="596">
        <v>1</v>
      </c>
      <c r="G79" s="597">
        <v>5</v>
      </c>
      <c r="H79" s="597">
        <v>4</v>
      </c>
      <c r="I79" s="597">
        <v>1</v>
      </c>
      <c r="J79" s="598">
        <v>0</v>
      </c>
      <c r="K79" s="596"/>
      <c r="L79" s="597"/>
      <c r="M79" s="597"/>
      <c r="N79" s="597"/>
      <c r="O79" s="598"/>
      <c r="P79" s="596">
        <v>5</v>
      </c>
      <c r="Q79" s="598">
        <v>0</v>
      </c>
      <c r="R79" s="599">
        <v>0</v>
      </c>
      <c r="S79" s="600">
        <v>0</v>
      </c>
      <c r="T79" s="601">
        <v>2</v>
      </c>
      <c r="U79" s="600">
        <v>2</v>
      </c>
      <c r="V79" s="600">
        <v>0</v>
      </c>
      <c r="W79" s="602">
        <v>1</v>
      </c>
      <c r="X79" s="603">
        <v>0</v>
      </c>
      <c r="Y79" s="4"/>
      <c r="Z79" s="4"/>
      <c r="AA79" s="4"/>
      <c r="AB79" s="4"/>
      <c r="AU79" s="4"/>
    </row>
    <row r="80" spans="1:47" ht="15" customHeight="1">
      <c r="A80" s="553"/>
      <c r="B80" s="554"/>
      <c r="C80" s="593" t="s">
        <v>1615</v>
      </c>
      <c r="D80" s="642" t="s">
        <v>1784</v>
      </c>
      <c r="E80" s="595">
        <v>65</v>
      </c>
      <c r="F80" s="596">
        <v>1</v>
      </c>
      <c r="G80" s="597">
        <v>8</v>
      </c>
      <c r="H80" s="597">
        <v>6</v>
      </c>
      <c r="I80" s="597">
        <v>2</v>
      </c>
      <c r="J80" s="598">
        <v>0</v>
      </c>
      <c r="K80" s="596"/>
      <c r="L80" s="597"/>
      <c r="M80" s="597"/>
      <c r="N80" s="597"/>
      <c r="O80" s="598"/>
      <c r="P80" s="596">
        <v>0</v>
      </c>
      <c r="Q80" s="598">
        <v>8</v>
      </c>
      <c r="R80" s="599">
        <v>0</v>
      </c>
      <c r="S80" s="600">
        <v>0</v>
      </c>
      <c r="T80" s="601">
        <v>1</v>
      </c>
      <c r="U80" s="600">
        <v>5</v>
      </c>
      <c r="V80" s="600">
        <v>1</v>
      </c>
      <c r="W80" s="602">
        <v>1</v>
      </c>
      <c r="X80" s="603">
        <v>0</v>
      </c>
      <c r="Y80" s="4"/>
      <c r="Z80" s="4"/>
      <c r="AA80" s="4"/>
      <c r="AB80" s="4"/>
      <c r="AU80" s="4"/>
    </row>
    <row r="81" spans="1:47" ht="15" customHeight="1">
      <c r="A81" s="553"/>
      <c r="B81" s="554"/>
      <c r="C81" s="593" t="s">
        <v>1785</v>
      </c>
      <c r="D81" s="642" t="s">
        <v>1786</v>
      </c>
      <c r="E81" s="595">
        <v>20</v>
      </c>
      <c r="F81" s="596"/>
      <c r="G81" s="597"/>
      <c r="H81" s="597"/>
      <c r="I81" s="597"/>
      <c r="J81" s="598"/>
      <c r="K81" s="596">
        <v>1</v>
      </c>
      <c r="L81" s="597">
        <v>8</v>
      </c>
      <c r="M81" s="597">
        <v>8</v>
      </c>
      <c r="N81" s="597">
        <v>0</v>
      </c>
      <c r="O81" s="598">
        <v>0</v>
      </c>
      <c r="P81" s="596">
        <v>0</v>
      </c>
      <c r="Q81" s="598">
        <v>8</v>
      </c>
      <c r="R81" s="599">
        <v>0</v>
      </c>
      <c r="S81" s="600">
        <v>0</v>
      </c>
      <c r="T81" s="601">
        <v>1</v>
      </c>
      <c r="U81" s="600">
        <v>5</v>
      </c>
      <c r="V81" s="600">
        <v>1</v>
      </c>
      <c r="W81" s="602">
        <v>1</v>
      </c>
      <c r="X81" s="603">
        <v>0</v>
      </c>
      <c r="Y81" s="4"/>
      <c r="Z81" s="4"/>
      <c r="AA81" s="4"/>
      <c r="AB81" s="4"/>
      <c r="AU81" s="4"/>
    </row>
    <row r="82" spans="1:47" ht="15" customHeight="1">
      <c r="A82" s="553"/>
      <c r="B82" s="554"/>
      <c r="C82" s="593" t="s">
        <v>1619</v>
      </c>
      <c r="D82" s="642" t="s">
        <v>1787</v>
      </c>
      <c r="E82" s="595">
        <v>72</v>
      </c>
      <c r="F82" s="596"/>
      <c r="G82" s="597"/>
      <c r="H82" s="597"/>
      <c r="I82" s="597"/>
      <c r="J82" s="598"/>
      <c r="K82" s="596">
        <v>3</v>
      </c>
      <c r="L82" s="597">
        <v>30</v>
      </c>
      <c r="M82" s="597">
        <v>26</v>
      </c>
      <c r="N82" s="597">
        <v>0</v>
      </c>
      <c r="O82" s="598">
        <v>4</v>
      </c>
      <c r="P82" s="596">
        <v>22</v>
      </c>
      <c r="Q82" s="598">
        <v>8</v>
      </c>
      <c r="R82" s="599">
        <v>4</v>
      </c>
      <c r="S82" s="600">
        <v>7</v>
      </c>
      <c r="T82" s="601">
        <v>7</v>
      </c>
      <c r="U82" s="600">
        <v>2</v>
      </c>
      <c r="V82" s="600">
        <v>7</v>
      </c>
      <c r="W82" s="602">
        <v>3</v>
      </c>
      <c r="X82" s="603">
        <v>0</v>
      </c>
      <c r="Y82" s="4"/>
      <c r="Z82" s="4"/>
      <c r="AA82" s="4"/>
      <c r="AB82" s="4"/>
      <c r="AU82" s="4"/>
    </row>
    <row r="83" spans="1:47" ht="15" customHeight="1">
      <c r="A83" s="553"/>
      <c r="B83" s="554"/>
      <c r="C83" s="593" t="s">
        <v>1588</v>
      </c>
      <c r="D83" s="642" t="s">
        <v>1788</v>
      </c>
      <c r="E83" s="595">
        <v>60</v>
      </c>
      <c r="F83" s="596">
        <v>3</v>
      </c>
      <c r="G83" s="597">
        <v>16</v>
      </c>
      <c r="H83" s="597">
        <v>16</v>
      </c>
      <c r="I83" s="597">
        <v>0</v>
      </c>
      <c r="J83" s="598">
        <v>0</v>
      </c>
      <c r="K83" s="596"/>
      <c r="L83" s="597"/>
      <c r="M83" s="597"/>
      <c r="N83" s="597"/>
      <c r="O83" s="598"/>
      <c r="P83" s="596">
        <v>0</v>
      </c>
      <c r="Q83" s="598">
        <v>16</v>
      </c>
      <c r="R83" s="599">
        <v>0</v>
      </c>
      <c r="S83" s="600">
        <v>0</v>
      </c>
      <c r="T83" s="601">
        <v>9</v>
      </c>
      <c r="U83" s="600">
        <v>1</v>
      </c>
      <c r="V83" s="600">
        <v>6</v>
      </c>
      <c r="W83" s="602">
        <v>0</v>
      </c>
      <c r="X83" s="603">
        <v>0</v>
      </c>
      <c r="Y83" s="4"/>
      <c r="Z83" s="4"/>
      <c r="AA83" s="4"/>
      <c r="AB83" s="4"/>
      <c r="AU83" s="4"/>
    </row>
    <row r="84" spans="1:47" ht="15" customHeight="1">
      <c r="A84" s="553"/>
      <c r="B84" s="554"/>
      <c r="C84" s="593" t="s">
        <v>1588</v>
      </c>
      <c r="D84" s="642" t="s">
        <v>1789</v>
      </c>
      <c r="E84" s="595">
        <v>60</v>
      </c>
      <c r="F84" s="596">
        <v>3</v>
      </c>
      <c r="G84" s="597">
        <v>33</v>
      </c>
      <c r="H84" s="597">
        <v>33</v>
      </c>
      <c r="I84" s="597">
        <v>0</v>
      </c>
      <c r="J84" s="598">
        <v>0</v>
      </c>
      <c r="K84" s="596"/>
      <c r="L84" s="597"/>
      <c r="M84" s="597"/>
      <c r="N84" s="597"/>
      <c r="O84" s="598"/>
      <c r="P84" s="596">
        <v>33</v>
      </c>
      <c r="Q84" s="598">
        <v>0</v>
      </c>
      <c r="R84" s="599">
        <v>0</v>
      </c>
      <c r="S84" s="600">
        <v>0</v>
      </c>
      <c r="T84" s="601">
        <v>11</v>
      </c>
      <c r="U84" s="600">
        <v>12</v>
      </c>
      <c r="V84" s="600">
        <v>6</v>
      </c>
      <c r="W84" s="602">
        <v>3</v>
      </c>
      <c r="X84" s="603">
        <v>1</v>
      </c>
      <c r="Y84" s="4"/>
      <c r="Z84" s="4"/>
      <c r="AA84" s="4"/>
      <c r="AB84" s="4"/>
      <c r="AU84" s="4"/>
    </row>
    <row r="85" spans="1:47" ht="15" customHeight="1">
      <c r="A85" s="553"/>
      <c r="B85" s="554"/>
      <c r="C85" s="593" t="s">
        <v>1588</v>
      </c>
      <c r="D85" s="642" t="s">
        <v>1622</v>
      </c>
      <c r="E85" s="595">
        <v>99</v>
      </c>
      <c r="F85" s="596"/>
      <c r="G85" s="597"/>
      <c r="H85" s="597"/>
      <c r="I85" s="597"/>
      <c r="J85" s="598"/>
      <c r="K85" s="596">
        <v>3</v>
      </c>
      <c r="L85" s="597">
        <v>33</v>
      </c>
      <c r="M85" s="597">
        <v>22</v>
      </c>
      <c r="N85" s="597">
        <v>7</v>
      </c>
      <c r="O85" s="598">
        <v>4</v>
      </c>
      <c r="P85" s="596">
        <v>0</v>
      </c>
      <c r="Q85" s="598">
        <v>33</v>
      </c>
      <c r="R85" s="599">
        <v>0</v>
      </c>
      <c r="S85" s="600">
        <v>3</v>
      </c>
      <c r="T85" s="601">
        <v>14</v>
      </c>
      <c r="U85" s="600">
        <v>13</v>
      </c>
      <c r="V85" s="600">
        <v>2</v>
      </c>
      <c r="W85" s="602">
        <v>1</v>
      </c>
      <c r="X85" s="603">
        <v>0</v>
      </c>
      <c r="Y85" s="4"/>
      <c r="Z85" s="4"/>
      <c r="AA85" s="4"/>
      <c r="AB85" s="4"/>
      <c r="AU85" s="4"/>
    </row>
    <row r="86" spans="1:47" ht="15" customHeight="1">
      <c r="A86" s="553"/>
      <c r="B86" s="554"/>
      <c r="C86" s="593" t="s">
        <v>1588</v>
      </c>
      <c r="D86" s="642" t="s">
        <v>1710</v>
      </c>
      <c r="E86" s="595">
        <v>240</v>
      </c>
      <c r="F86" s="596"/>
      <c r="G86" s="597"/>
      <c r="H86" s="597"/>
      <c r="I86" s="597"/>
      <c r="J86" s="598"/>
      <c r="K86" s="596">
        <v>7</v>
      </c>
      <c r="L86" s="597">
        <v>73</v>
      </c>
      <c r="M86" s="597">
        <v>56</v>
      </c>
      <c r="N86" s="597">
        <v>9</v>
      </c>
      <c r="O86" s="598">
        <v>8</v>
      </c>
      <c r="P86" s="596">
        <v>1</v>
      </c>
      <c r="Q86" s="598">
        <v>72</v>
      </c>
      <c r="R86" s="599">
        <v>12</v>
      </c>
      <c r="S86" s="600">
        <v>10</v>
      </c>
      <c r="T86" s="601">
        <v>21</v>
      </c>
      <c r="U86" s="600">
        <v>23</v>
      </c>
      <c r="V86" s="600">
        <v>6</v>
      </c>
      <c r="W86" s="602">
        <v>1</v>
      </c>
      <c r="X86" s="603">
        <v>0</v>
      </c>
      <c r="Y86" s="4"/>
      <c r="Z86" s="4"/>
      <c r="AA86" s="4"/>
      <c r="AB86" s="4"/>
      <c r="AU86" s="4"/>
    </row>
    <row r="87" spans="1:47" ht="15" customHeight="1">
      <c r="A87" s="553"/>
      <c r="B87" s="554"/>
      <c r="C87" s="593" t="s">
        <v>1588</v>
      </c>
      <c r="D87" s="642" t="s">
        <v>1664</v>
      </c>
      <c r="E87" s="595">
        <v>99</v>
      </c>
      <c r="F87" s="596"/>
      <c r="G87" s="597"/>
      <c r="H87" s="597"/>
      <c r="I87" s="597"/>
      <c r="J87" s="598"/>
      <c r="K87" s="596">
        <v>3</v>
      </c>
      <c r="L87" s="597">
        <v>36</v>
      </c>
      <c r="M87" s="597">
        <v>19</v>
      </c>
      <c r="N87" s="597">
        <v>7</v>
      </c>
      <c r="O87" s="598">
        <v>10</v>
      </c>
      <c r="P87" s="596">
        <v>0</v>
      </c>
      <c r="Q87" s="598">
        <v>36</v>
      </c>
      <c r="R87" s="599">
        <v>0</v>
      </c>
      <c r="S87" s="600">
        <v>0</v>
      </c>
      <c r="T87" s="601">
        <v>7</v>
      </c>
      <c r="U87" s="600">
        <v>19</v>
      </c>
      <c r="V87" s="600">
        <v>9</v>
      </c>
      <c r="W87" s="602">
        <v>1</v>
      </c>
      <c r="X87" s="603">
        <v>0</v>
      </c>
      <c r="Y87" s="4"/>
      <c r="Z87" s="4"/>
      <c r="AA87" s="4"/>
      <c r="AB87" s="4"/>
      <c r="AU87" s="4"/>
    </row>
    <row r="88" spans="1:47" ht="15" customHeight="1">
      <c r="A88" s="553"/>
      <c r="B88" s="554"/>
      <c r="C88" s="593" t="s">
        <v>1588</v>
      </c>
      <c r="D88" s="642" t="s">
        <v>1624</v>
      </c>
      <c r="E88" s="595">
        <v>57</v>
      </c>
      <c r="F88" s="596"/>
      <c r="G88" s="597"/>
      <c r="H88" s="597"/>
      <c r="I88" s="597"/>
      <c r="J88" s="598"/>
      <c r="K88" s="596">
        <v>2</v>
      </c>
      <c r="L88" s="597">
        <v>26</v>
      </c>
      <c r="M88" s="597">
        <v>22</v>
      </c>
      <c r="N88" s="597">
        <v>0</v>
      </c>
      <c r="O88" s="598">
        <v>4</v>
      </c>
      <c r="P88" s="596">
        <v>1</v>
      </c>
      <c r="Q88" s="598">
        <v>25</v>
      </c>
      <c r="R88" s="599">
        <v>1</v>
      </c>
      <c r="S88" s="600">
        <v>1</v>
      </c>
      <c r="T88" s="601">
        <v>7</v>
      </c>
      <c r="U88" s="600">
        <v>16</v>
      </c>
      <c r="V88" s="600">
        <v>1</v>
      </c>
      <c r="W88" s="602">
        <v>0</v>
      </c>
      <c r="X88" s="603">
        <v>0</v>
      </c>
      <c r="Y88" s="4"/>
      <c r="Z88" s="4"/>
      <c r="AA88" s="4"/>
      <c r="AB88" s="4"/>
      <c r="AU88" s="4"/>
    </row>
    <row r="89" spans="1:47" ht="15" customHeight="1">
      <c r="A89" s="553"/>
      <c r="B89" s="554"/>
      <c r="C89" s="593" t="s">
        <v>1588</v>
      </c>
      <c r="D89" s="642" t="s">
        <v>1744</v>
      </c>
      <c r="E89" s="595">
        <v>129</v>
      </c>
      <c r="F89" s="596"/>
      <c r="G89" s="597"/>
      <c r="H89" s="597"/>
      <c r="I89" s="597"/>
      <c r="J89" s="598"/>
      <c r="K89" s="596">
        <v>4</v>
      </c>
      <c r="L89" s="597">
        <v>43</v>
      </c>
      <c r="M89" s="597">
        <v>29</v>
      </c>
      <c r="N89" s="597">
        <v>5</v>
      </c>
      <c r="O89" s="598">
        <v>9</v>
      </c>
      <c r="P89" s="596">
        <v>1</v>
      </c>
      <c r="Q89" s="598">
        <v>42</v>
      </c>
      <c r="R89" s="599">
        <v>0</v>
      </c>
      <c r="S89" s="600">
        <v>2</v>
      </c>
      <c r="T89" s="601">
        <v>11</v>
      </c>
      <c r="U89" s="600">
        <v>23</v>
      </c>
      <c r="V89" s="600">
        <v>7</v>
      </c>
      <c r="W89" s="602">
        <v>0</v>
      </c>
      <c r="X89" s="603">
        <v>0</v>
      </c>
      <c r="Y89" s="4"/>
      <c r="Z89" s="4"/>
      <c r="AA89" s="4"/>
      <c r="AB89" s="4"/>
      <c r="AU89" s="4"/>
    </row>
    <row r="90" spans="1:47" ht="15" customHeight="1">
      <c r="A90" s="553"/>
      <c r="B90" s="554"/>
      <c r="C90" s="593" t="s">
        <v>1588</v>
      </c>
      <c r="D90" s="642" t="s">
        <v>1790</v>
      </c>
      <c r="E90" s="595">
        <v>234</v>
      </c>
      <c r="F90" s="596"/>
      <c r="G90" s="597"/>
      <c r="H90" s="597"/>
      <c r="I90" s="597"/>
      <c r="J90" s="598"/>
      <c r="K90" s="596">
        <v>7</v>
      </c>
      <c r="L90" s="597">
        <v>71</v>
      </c>
      <c r="M90" s="597">
        <v>40</v>
      </c>
      <c r="N90" s="597">
        <v>10</v>
      </c>
      <c r="O90" s="598">
        <v>21</v>
      </c>
      <c r="P90" s="596">
        <v>0</v>
      </c>
      <c r="Q90" s="598">
        <v>71</v>
      </c>
      <c r="R90" s="599">
        <v>6</v>
      </c>
      <c r="S90" s="600">
        <v>7</v>
      </c>
      <c r="T90" s="601">
        <v>21</v>
      </c>
      <c r="U90" s="600">
        <v>25</v>
      </c>
      <c r="V90" s="600">
        <v>12</v>
      </c>
      <c r="W90" s="602">
        <v>0</v>
      </c>
      <c r="X90" s="603">
        <v>0</v>
      </c>
      <c r="Y90" s="4"/>
      <c r="Z90" s="4"/>
      <c r="AA90" s="4"/>
      <c r="AB90" s="4"/>
      <c r="AU90" s="4"/>
    </row>
    <row r="91" spans="1:47" ht="15" customHeight="1">
      <c r="A91" s="553"/>
      <c r="B91" s="554"/>
      <c r="C91" s="593" t="s">
        <v>1588</v>
      </c>
      <c r="D91" s="642" t="s">
        <v>1626</v>
      </c>
      <c r="E91" s="595">
        <v>33</v>
      </c>
      <c r="F91" s="596"/>
      <c r="G91" s="597"/>
      <c r="H91" s="597"/>
      <c r="I91" s="597"/>
      <c r="J91" s="598"/>
      <c r="K91" s="596">
        <v>1</v>
      </c>
      <c r="L91" s="597">
        <v>10</v>
      </c>
      <c r="M91" s="597">
        <v>6</v>
      </c>
      <c r="N91" s="597">
        <v>4</v>
      </c>
      <c r="O91" s="598">
        <v>0</v>
      </c>
      <c r="P91" s="596">
        <v>0</v>
      </c>
      <c r="Q91" s="598">
        <v>10</v>
      </c>
      <c r="R91" s="599">
        <v>1</v>
      </c>
      <c r="S91" s="600">
        <v>1</v>
      </c>
      <c r="T91" s="601">
        <v>6</v>
      </c>
      <c r="U91" s="600">
        <v>2</v>
      </c>
      <c r="V91" s="600">
        <v>0</v>
      </c>
      <c r="W91" s="602">
        <v>0</v>
      </c>
      <c r="X91" s="603">
        <v>0</v>
      </c>
      <c r="Y91" s="4"/>
      <c r="Z91" s="4"/>
      <c r="AA91" s="4"/>
      <c r="AB91" s="4"/>
      <c r="AU91" s="4"/>
    </row>
    <row r="92" spans="1:47" ht="15" customHeight="1">
      <c r="A92" s="553"/>
      <c r="B92" s="554"/>
      <c r="C92" s="593" t="s">
        <v>1588</v>
      </c>
      <c r="D92" s="642" t="s">
        <v>1627</v>
      </c>
      <c r="E92" s="595">
        <v>69</v>
      </c>
      <c r="F92" s="596"/>
      <c r="G92" s="597"/>
      <c r="H92" s="597"/>
      <c r="I92" s="597"/>
      <c r="J92" s="598"/>
      <c r="K92" s="596">
        <v>2</v>
      </c>
      <c r="L92" s="597">
        <v>21</v>
      </c>
      <c r="M92" s="597">
        <v>13</v>
      </c>
      <c r="N92" s="597">
        <v>0</v>
      </c>
      <c r="O92" s="598">
        <v>8</v>
      </c>
      <c r="P92" s="596">
        <v>1</v>
      </c>
      <c r="Q92" s="598">
        <v>20</v>
      </c>
      <c r="R92" s="599">
        <v>1</v>
      </c>
      <c r="S92" s="600">
        <v>3</v>
      </c>
      <c r="T92" s="601">
        <v>7</v>
      </c>
      <c r="U92" s="600">
        <v>6</v>
      </c>
      <c r="V92" s="600">
        <v>4</v>
      </c>
      <c r="W92" s="602">
        <v>0</v>
      </c>
      <c r="X92" s="603">
        <v>0</v>
      </c>
      <c r="Y92" s="4"/>
      <c r="Z92" s="4"/>
      <c r="AA92" s="4"/>
      <c r="AB92" s="4"/>
      <c r="AU92" s="4"/>
    </row>
    <row r="93" spans="1:47" ht="15" customHeight="1">
      <c r="A93" s="553"/>
      <c r="B93" s="554"/>
      <c r="C93" s="593" t="s">
        <v>1588</v>
      </c>
      <c r="D93" s="642" t="s">
        <v>1629</v>
      </c>
      <c r="E93" s="595">
        <v>33</v>
      </c>
      <c r="F93" s="596"/>
      <c r="G93" s="597"/>
      <c r="H93" s="597"/>
      <c r="I93" s="597"/>
      <c r="J93" s="598"/>
      <c r="K93" s="596">
        <v>1</v>
      </c>
      <c r="L93" s="597">
        <v>10</v>
      </c>
      <c r="M93" s="597">
        <v>8</v>
      </c>
      <c r="N93" s="597">
        <v>2</v>
      </c>
      <c r="O93" s="598">
        <v>0</v>
      </c>
      <c r="P93" s="596">
        <v>0</v>
      </c>
      <c r="Q93" s="598">
        <v>10</v>
      </c>
      <c r="R93" s="599">
        <v>2</v>
      </c>
      <c r="S93" s="600">
        <v>0</v>
      </c>
      <c r="T93" s="601">
        <v>5</v>
      </c>
      <c r="U93" s="600">
        <v>3</v>
      </c>
      <c r="V93" s="600">
        <v>0</v>
      </c>
      <c r="W93" s="602">
        <v>0</v>
      </c>
      <c r="X93" s="603">
        <v>0</v>
      </c>
      <c r="Y93" s="4"/>
      <c r="Z93" s="4"/>
      <c r="AA93" s="4"/>
      <c r="AB93" s="4"/>
      <c r="AU93" s="4"/>
    </row>
    <row r="94" spans="1:47" ht="15" customHeight="1">
      <c r="A94" s="553"/>
      <c r="B94" s="554"/>
      <c r="C94" s="593" t="s">
        <v>1588</v>
      </c>
      <c r="D94" s="642" t="s">
        <v>1630</v>
      </c>
      <c r="E94" s="595">
        <v>33</v>
      </c>
      <c r="F94" s="596"/>
      <c r="G94" s="597"/>
      <c r="H94" s="597"/>
      <c r="I94" s="597"/>
      <c r="J94" s="598"/>
      <c r="K94" s="596">
        <v>1</v>
      </c>
      <c r="L94" s="597">
        <v>11</v>
      </c>
      <c r="M94" s="597">
        <v>10</v>
      </c>
      <c r="N94" s="597">
        <v>0</v>
      </c>
      <c r="O94" s="598">
        <v>1</v>
      </c>
      <c r="P94" s="596">
        <v>0</v>
      </c>
      <c r="Q94" s="598">
        <v>11</v>
      </c>
      <c r="R94" s="599">
        <v>0</v>
      </c>
      <c r="S94" s="600">
        <v>0</v>
      </c>
      <c r="T94" s="601">
        <v>5</v>
      </c>
      <c r="U94" s="600">
        <v>6</v>
      </c>
      <c r="V94" s="600">
        <v>0</v>
      </c>
      <c r="W94" s="602">
        <v>0</v>
      </c>
      <c r="X94" s="603">
        <v>0</v>
      </c>
      <c r="Y94" s="4"/>
      <c r="Z94" s="4"/>
      <c r="AA94" s="4"/>
      <c r="AB94" s="4"/>
      <c r="AU94" s="4"/>
    </row>
    <row r="95" spans="1:47" ht="15" customHeight="1">
      <c r="A95" s="553"/>
      <c r="B95" s="554"/>
      <c r="C95" s="593" t="s">
        <v>1588</v>
      </c>
      <c r="D95" s="642" t="s">
        <v>1631</v>
      </c>
      <c r="E95" s="595">
        <v>105</v>
      </c>
      <c r="F95" s="596"/>
      <c r="G95" s="597"/>
      <c r="H95" s="597"/>
      <c r="I95" s="597"/>
      <c r="J95" s="598"/>
      <c r="K95" s="596">
        <v>3</v>
      </c>
      <c r="L95" s="597">
        <v>32</v>
      </c>
      <c r="M95" s="597">
        <v>14</v>
      </c>
      <c r="N95" s="597">
        <v>12</v>
      </c>
      <c r="O95" s="598">
        <v>6</v>
      </c>
      <c r="P95" s="596">
        <v>0</v>
      </c>
      <c r="Q95" s="598">
        <v>32</v>
      </c>
      <c r="R95" s="599">
        <v>4</v>
      </c>
      <c r="S95" s="600">
        <v>5</v>
      </c>
      <c r="T95" s="601">
        <v>10</v>
      </c>
      <c r="U95" s="600">
        <v>9</v>
      </c>
      <c r="V95" s="600">
        <v>4</v>
      </c>
      <c r="W95" s="602">
        <v>0</v>
      </c>
      <c r="X95" s="603">
        <v>0</v>
      </c>
      <c r="Y95" s="4"/>
      <c r="Z95" s="4"/>
      <c r="AA95" s="4"/>
      <c r="AB95" s="4"/>
      <c r="AU95" s="4"/>
    </row>
    <row r="96" spans="1:47" ht="15" customHeight="1">
      <c r="A96" s="553"/>
      <c r="B96" s="554"/>
      <c r="C96" s="593" t="s">
        <v>1632</v>
      </c>
      <c r="D96" s="642" t="s">
        <v>1791</v>
      </c>
      <c r="E96" s="595">
        <v>66</v>
      </c>
      <c r="F96" s="596">
        <v>3</v>
      </c>
      <c r="G96" s="597">
        <v>27</v>
      </c>
      <c r="H96" s="597">
        <v>27</v>
      </c>
      <c r="I96" s="597">
        <v>0</v>
      </c>
      <c r="J96" s="598">
        <v>0</v>
      </c>
      <c r="K96" s="596"/>
      <c r="L96" s="597"/>
      <c r="M96" s="597"/>
      <c r="N96" s="597"/>
      <c r="O96" s="598"/>
      <c r="P96" s="596">
        <v>27</v>
      </c>
      <c r="Q96" s="598">
        <v>0</v>
      </c>
      <c r="R96" s="599">
        <v>0</v>
      </c>
      <c r="S96" s="600">
        <v>0</v>
      </c>
      <c r="T96" s="601">
        <v>9</v>
      </c>
      <c r="U96" s="600">
        <v>6</v>
      </c>
      <c r="V96" s="600">
        <v>6</v>
      </c>
      <c r="W96" s="602">
        <v>3</v>
      </c>
      <c r="X96" s="603">
        <v>3</v>
      </c>
      <c r="Y96" s="4"/>
      <c r="Z96" s="4"/>
      <c r="AA96" s="4"/>
      <c r="AB96" s="4"/>
      <c r="AU96" s="4"/>
    </row>
    <row r="97" spans="1:47" ht="15" customHeight="1">
      <c r="A97" s="553"/>
      <c r="B97" s="554"/>
      <c r="C97" s="593" t="s">
        <v>1632</v>
      </c>
      <c r="D97" s="642" t="s">
        <v>1749</v>
      </c>
      <c r="E97" s="595">
        <v>72</v>
      </c>
      <c r="F97" s="596"/>
      <c r="G97" s="597"/>
      <c r="H97" s="597"/>
      <c r="I97" s="597"/>
      <c r="J97" s="598"/>
      <c r="K97" s="596">
        <v>3</v>
      </c>
      <c r="L97" s="597">
        <v>74</v>
      </c>
      <c r="M97" s="597">
        <v>66</v>
      </c>
      <c r="N97" s="597">
        <v>2</v>
      </c>
      <c r="O97" s="598">
        <v>6</v>
      </c>
      <c r="P97" s="596">
        <v>70</v>
      </c>
      <c r="Q97" s="598">
        <v>4</v>
      </c>
      <c r="R97" s="599">
        <v>6</v>
      </c>
      <c r="S97" s="600">
        <v>12</v>
      </c>
      <c r="T97" s="601">
        <v>16</v>
      </c>
      <c r="U97" s="600">
        <v>17</v>
      </c>
      <c r="V97" s="600">
        <v>17</v>
      </c>
      <c r="W97" s="602">
        <v>6</v>
      </c>
      <c r="X97" s="603">
        <v>0</v>
      </c>
      <c r="Y97" s="4"/>
      <c r="Z97" s="4"/>
      <c r="AA97" s="4"/>
      <c r="AB97" s="4"/>
      <c r="AU97" s="4"/>
    </row>
    <row r="98" spans="1:47" ht="15" customHeight="1">
      <c r="A98" s="553"/>
      <c r="B98" s="554"/>
      <c r="C98" s="593" t="s">
        <v>1720</v>
      </c>
      <c r="D98" s="642" t="s">
        <v>1792</v>
      </c>
      <c r="E98" s="595">
        <v>66</v>
      </c>
      <c r="F98" s="596"/>
      <c r="G98" s="597"/>
      <c r="H98" s="597"/>
      <c r="I98" s="597"/>
      <c r="J98" s="598"/>
      <c r="K98" s="596">
        <v>3</v>
      </c>
      <c r="L98" s="597">
        <v>48</v>
      </c>
      <c r="M98" s="597">
        <v>42</v>
      </c>
      <c r="N98" s="597">
        <v>0</v>
      </c>
      <c r="O98" s="598">
        <v>6</v>
      </c>
      <c r="P98" s="596">
        <v>42</v>
      </c>
      <c r="Q98" s="598">
        <v>6</v>
      </c>
      <c r="R98" s="599">
        <v>9</v>
      </c>
      <c r="S98" s="600">
        <v>7</v>
      </c>
      <c r="T98" s="601">
        <v>9</v>
      </c>
      <c r="U98" s="600">
        <v>5</v>
      </c>
      <c r="V98" s="600">
        <v>8</v>
      </c>
      <c r="W98" s="602">
        <v>10</v>
      </c>
      <c r="X98" s="603">
        <v>0</v>
      </c>
      <c r="Y98" s="4"/>
      <c r="Z98" s="4"/>
      <c r="AA98" s="4"/>
      <c r="AB98" s="4"/>
      <c r="AU98" s="4"/>
    </row>
    <row r="99" spans="1:47" ht="15" customHeight="1">
      <c r="A99" s="553"/>
      <c r="B99" s="554"/>
      <c r="C99" s="593" t="s">
        <v>1798</v>
      </c>
      <c r="D99" s="642" t="s">
        <v>1793</v>
      </c>
      <c r="E99" s="595">
        <v>69</v>
      </c>
      <c r="F99" s="596"/>
      <c r="G99" s="597"/>
      <c r="H99" s="597"/>
      <c r="I99" s="597"/>
      <c r="J99" s="598"/>
      <c r="K99" s="596">
        <v>2</v>
      </c>
      <c r="L99" s="597">
        <v>36</v>
      </c>
      <c r="M99" s="597">
        <v>18</v>
      </c>
      <c r="N99" s="597">
        <v>18</v>
      </c>
      <c r="O99" s="598">
        <v>0</v>
      </c>
      <c r="P99" s="596">
        <v>25</v>
      </c>
      <c r="Q99" s="598">
        <v>11</v>
      </c>
      <c r="R99" s="599">
        <v>3</v>
      </c>
      <c r="S99" s="600">
        <v>2</v>
      </c>
      <c r="T99" s="601">
        <v>6</v>
      </c>
      <c r="U99" s="600">
        <v>5</v>
      </c>
      <c r="V99" s="600">
        <v>7</v>
      </c>
      <c r="W99" s="602">
        <v>7</v>
      </c>
      <c r="X99" s="603">
        <v>6</v>
      </c>
      <c r="Y99" s="4"/>
      <c r="Z99" s="4"/>
      <c r="AA99" s="4"/>
      <c r="AB99" s="4"/>
      <c r="AU99" s="4"/>
    </row>
    <row r="100" spans="1:47" ht="15" customHeight="1">
      <c r="A100" s="553"/>
      <c r="B100" s="554"/>
      <c r="C100" s="593" t="s">
        <v>1798</v>
      </c>
      <c r="D100" s="642" t="s">
        <v>1794</v>
      </c>
      <c r="E100" s="595">
        <v>69</v>
      </c>
      <c r="F100" s="596"/>
      <c r="G100" s="597"/>
      <c r="H100" s="597"/>
      <c r="I100" s="597"/>
      <c r="J100" s="598"/>
      <c r="K100" s="596">
        <v>2</v>
      </c>
      <c r="L100" s="597">
        <v>38</v>
      </c>
      <c r="M100" s="597">
        <v>14</v>
      </c>
      <c r="N100" s="597">
        <v>24</v>
      </c>
      <c r="O100" s="598">
        <v>0</v>
      </c>
      <c r="P100" s="596">
        <v>21</v>
      </c>
      <c r="Q100" s="598">
        <v>17</v>
      </c>
      <c r="R100" s="599">
        <v>1</v>
      </c>
      <c r="S100" s="600">
        <v>3</v>
      </c>
      <c r="T100" s="601">
        <v>5</v>
      </c>
      <c r="U100" s="600">
        <v>8</v>
      </c>
      <c r="V100" s="600">
        <v>8</v>
      </c>
      <c r="W100" s="602">
        <v>9</v>
      </c>
      <c r="X100" s="603">
        <v>4</v>
      </c>
      <c r="Y100" s="4"/>
      <c r="Z100" s="4"/>
      <c r="AA100" s="4"/>
      <c r="AB100" s="4"/>
      <c r="AU100" s="4"/>
    </row>
    <row r="101" spans="1:47" ht="15" customHeight="1">
      <c r="A101" s="553"/>
      <c r="B101" s="554"/>
      <c r="C101" s="593" t="s">
        <v>1798</v>
      </c>
      <c r="D101" s="642" t="s">
        <v>1795</v>
      </c>
      <c r="E101" s="595">
        <v>33</v>
      </c>
      <c r="F101" s="596"/>
      <c r="G101" s="597"/>
      <c r="H101" s="597"/>
      <c r="I101" s="597"/>
      <c r="J101" s="598"/>
      <c r="K101" s="596">
        <v>1</v>
      </c>
      <c r="L101" s="597">
        <v>14</v>
      </c>
      <c r="M101" s="597">
        <v>14</v>
      </c>
      <c r="N101" s="597">
        <v>0</v>
      </c>
      <c r="O101" s="598">
        <v>0</v>
      </c>
      <c r="P101" s="596">
        <v>7</v>
      </c>
      <c r="Q101" s="598">
        <v>7</v>
      </c>
      <c r="R101" s="599">
        <v>0</v>
      </c>
      <c r="S101" s="600">
        <v>0</v>
      </c>
      <c r="T101" s="601">
        <v>2</v>
      </c>
      <c r="U101" s="600">
        <v>3</v>
      </c>
      <c r="V101" s="600">
        <v>2</v>
      </c>
      <c r="W101" s="602">
        <v>5</v>
      </c>
      <c r="X101" s="603">
        <v>2</v>
      </c>
      <c r="Y101" s="4"/>
      <c r="Z101" s="4"/>
      <c r="AA101" s="4"/>
      <c r="AB101" s="4"/>
      <c r="AU101" s="4"/>
    </row>
    <row r="102" spans="1:47" ht="15" customHeight="1">
      <c r="A102" s="553"/>
      <c r="B102" s="554"/>
      <c r="C102" s="593" t="s">
        <v>1798</v>
      </c>
      <c r="D102" s="642" t="s">
        <v>1796</v>
      </c>
      <c r="E102" s="595">
        <v>66</v>
      </c>
      <c r="F102" s="596"/>
      <c r="G102" s="597"/>
      <c r="H102" s="597"/>
      <c r="I102" s="597"/>
      <c r="J102" s="598"/>
      <c r="K102" s="596">
        <v>2</v>
      </c>
      <c r="L102" s="597">
        <v>35</v>
      </c>
      <c r="M102" s="597">
        <v>22</v>
      </c>
      <c r="N102" s="597">
        <v>13</v>
      </c>
      <c r="O102" s="598">
        <v>0</v>
      </c>
      <c r="P102" s="596">
        <v>28</v>
      </c>
      <c r="Q102" s="598">
        <v>7</v>
      </c>
      <c r="R102" s="599">
        <v>0</v>
      </c>
      <c r="S102" s="600">
        <v>3</v>
      </c>
      <c r="T102" s="601">
        <v>1</v>
      </c>
      <c r="U102" s="600">
        <v>9</v>
      </c>
      <c r="V102" s="600">
        <v>7</v>
      </c>
      <c r="W102" s="602">
        <v>8</v>
      </c>
      <c r="X102" s="603">
        <v>7</v>
      </c>
      <c r="Y102" s="4"/>
      <c r="Z102" s="4"/>
      <c r="AA102" s="4"/>
      <c r="AB102" s="4"/>
      <c r="AU102" s="4"/>
    </row>
    <row r="103" spans="1:47" ht="15" customHeight="1">
      <c r="A103" s="553"/>
      <c r="B103" s="554"/>
      <c r="C103" s="593" t="s">
        <v>1798</v>
      </c>
      <c r="D103" s="642" t="s">
        <v>1797</v>
      </c>
      <c r="E103" s="595">
        <v>75</v>
      </c>
      <c r="F103" s="596"/>
      <c r="G103" s="597"/>
      <c r="H103" s="597"/>
      <c r="I103" s="597"/>
      <c r="J103" s="598"/>
      <c r="K103" s="596">
        <v>2</v>
      </c>
      <c r="L103" s="597">
        <v>31</v>
      </c>
      <c r="M103" s="597">
        <v>10</v>
      </c>
      <c r="N103" s="597">
        <v>21</v>
      </c>
      <c r="O103" s="598">
        <v>0</v>
      </c>
      <c r="P103" s="596">
        <v>19</v>
      </c>
      <c r="Q103" s="598">
        <v>12</v>
      </c>
      <c r="R103" s="599">
        <v>1</v>
      </c>
      <c r="S103" s="600">
        <v>0</v>
      </c>
      <c r="T103" s="601">
        <v>3</v>
      </c>
      <c r="U103" s="600">
        <v>9</v>
      </c>
      <c r="V103" s="600">
        <v>6</v>
      </c>
      <c r="W103" s="602">
        <v>7</v>
      </c>
      <c r="X103" s="603">
        <v>5</v>
      </c>
      <c r="Y103" s="4"/>
      <c r="Z103" s="4"/>
      <c r="AA103" s="4"/>
      <c r="AB103" s="4"/>
      <c r="AU103" s="4"/>
    </row>
    <row r="104" spans="1:47" ht="15" customHeight="1">
      <c r="A104" s="553"/>
      <c r="B104" s="554"/>
      <c r="C104" s="593" t="s">
        <v>1635</v>
      </c>
      <c r="D104" s="642" t="s">
        <v>1799</v>
      </c>
      <c r="E104" s="595">
        <v>66</v>
      </c>
      <c r="F104" s="596"/>
      <c r="G104" s="597"/>
      <c r="H104" s="597"/>
      <c r="I104" s="597"/>
      <c r="J104" s="598"/>
      <c r="K104" s="596">
        <v>1</v>
      </c>
      <c r="L104" s="597">
        <v>7</v>
      </c>
      <c r="M104" s="597">
        <v>7</v>
      </c>
      <c r="N104" s="597">
        <v>0</v>
      </c>
      <c r="O104" s="598">
        <v>0</v>
      </c>
      <c r="P104" s="596">
        <v>3</v>
      </c>
      <c r="Q104" s="598">
        <v>4</v>
      </c>
      <c r="R104" s="599">
        <v>1</v>
      </c>
      <c r="S104" s="600">
        <v>1</v>
      </c>
      <c r="T104" s="601">
        <v>1</v>
      </c>
      <c r="U104" s="600">
        <v>1</v>
      </c>
      <c r="V104" s="600">
        <v>3</v>
      </c>
      <c r="W104" s="602">
        <v>0</v>
      </c>
      <c r="X104" s="603">
        <v>0</v>
      </c>
      <c r="Y104" s="4"/>
      <c r="Z104" s="4"/>
      <c r="AA104" s="4"/>
      <c r="AB104" s="4"/>
      <c r="AU104" s="4"/>
    </row>
    <row r="105" spans="1:47" ht="15" customHeight="1">
      <c r="A105" s="553"/>
      <c r="B105" s="554"/>
      <c r="C105" s="593" t="s">
        <v>1635</v>
      </c>
      <c r="D105" s="642" t="s">
        <v>1800</v>
      </c>
      <c r="E105" s="595">
        <v>60</v>
      </c>
      <c r="F105" s="596"/>
      <c r="G105" s="597"/>
      <c r="H105" s="597"/>
      <c r="I105" s="597"/>
      <c r="J105" s="598"/>
      <c r="K105" s="596">
        <v>1</v>
      </c>
      <c r="L105" s="597">
        <v>8</v>
      </c>
      <c r="M105" s="597">
        <v>6</v>
      </c>
      <c r="N105" s="597">
        <v>0</v>
      </c>
      <c r="O105" s="598">
        <v>2</v>
      </c>
      <c r="P105" s="596">
        <v>5</v>
      </c>
      <c r="Q105" s="598">
        <v>3</v>
      </c>
      <c r="R105" s="599">
        <v>4</v>
      </c>
      <c r="S105" s="600">
        <v>0</v>
      </c>
      <c r="T105" s="601">
        <v>1</v>
      </c>
      <c r="U105" s="600">
        <v>2</v>
      </c>
      <c r="V105" s="600">
        <v>1</v>
      </c>
      <c r="W105" s="602">
        <v>0</v>
      </c>
      <c r="X105" s="603">
        <v>0</v>
      </c>
      <c r="Y105" s="4"/>
      <c r="Z105" s="4"/>
      <c r="AA105" s="4"/>
      <c r="AB105" s="4"/>
      <c r="AU105" s="4"/>
    </row>
    <row r="106" spans="1:47" ht="15" customHeight="1">
      <c r="A106" s="553"/>
      <c r="B106" s="554"/>
      <c r="C106" s="593" t="s">
        <v>1635</v>
      </c>
      <c r="D106" s="642" t="s">
        <v>1722</v>
      </c>
      <c r="E106" s="595">
        <v>35</v>
      </c>
      <c r="F106" s="596"/>
      <c r="G106" s="597"/>
      <c r="H106" s="597"/>
      <c r="I106" s="597"/>
      <c r="J106" s="598"/>
      <c r="K106" s="596">
        <v>2</v>
      </c>
      <c r="L106" s="597">
        <v>24</v>
      </c>
      <c r="M106" s="597">
        <v>22</v>
      </c>
      <c r="N106" s="597">
        <v>2</v>
      </c>
      <c r="O106" s="598">
        <v>0</v>
      </c>
      <c r="P106" s="596">
        <v>9</v>
      </c>
      <c r="Q106" s="598">
        <v>15</v>
      </c>
      <c r="R106" s="599">
        <v>0</v>
      </c>
      <c r="S106" s="600">
        <v>1</v>
      </c>
      <c r="T106" s="601">
        <v>6</v>
      </c>
      <c r="U106" s="600">
        <v>8</v>
      </c>
      <c r="V106" s="600">
        <v>5</v>
      </c>
      <c r="W106" s="602">
        <v>4</v>
      </c>
      <c r="X106" s="603">
        <v>0</v>
      </c>
      <c r="Y106" s="4"/>
      <c r="Z106" s="4"/>
      <c r="AA106" s="4"/>
      <c r="AB106" s="4"/>
      <c r="AU106" s="4"/>
    </row>
    <row r="107" spans="1:47" ht="15" customHeight="1">
      <c r="A107" s="553"/>
      <c r="B107" s="554"/>
      <c r="C107" s="593" t="s">
        <v>1591</v>
      </c>
      <c r="D107" s="642" t="s">
        <v>1801</v>
      </c>
      <c r="E107" s="595">
        <v>138</v>
      </c>
      <c r="F107" s="596"/>
      <c r="G107" s="597"/>
      <c r="H107" s="597"/>
      <c r="I107" s="597"/>
      <c r="J107" s="598"/>
      <c r="K107" s="596">
        <v>6</v>
      </c>
      <c r="L107" s="597">
        <v>79</v>
      </c>
      <c r="M107" s="597">
        <v>72</v>
      </c>
      <c r="N107" s="597">
        <v>2</v>
      </c>
      <c r="O107" s="598">
        <v>5</v>
      </c>
      <c r="P107" s="596">
        <v>6</v>
      </c>
      <c r="Q107" s="598">
        <v>73</v>
      </c>
      <c r="R107" s="599">
        <v>0</v>
      </c>
      <c r="S107" s="600">
        <v>2</v>
      </c>
      <c r="T107" s="601">
        <v>13</v>
      </c>
      <c r="U107" s="600">
        <v>26</v>
      </c>
      <c r="V107" s="600">
        <v>27</v>
      </c>
      <c r="W107" s="602">
        <v>10</v>
      </c>
      <c r="X107" s="603">
        <v>1</v>
      </c>
      <c r="Y107" s="4"/>
      <c r="Z107" s="4"/>
      <c r="AA107" s="4"/>
      <c r="AB107" s="4"/>
      <c r="AU107" s="4"/>
    </row>
    <row r="108" spans="1:47" ht="15" customHeight="1">
      <c r="A108" s="553"/>
      <c r="B108" s="554"/>
      <c r="C108" s="593" t="s">
        <v>1591</v>
      </c>
      <c r="D108" s="642" t="s">
        <v>1802</v>
      </c>
      <c r="E108" s="595">
        <v>24</v>
      </c>
      <c r="F108" s="596"/>
      <c r="G108" s="597"/>
      <c r="H108" s="597"/>
      <c r="I108" s="597"/>
      <c r="J108" s="598"/>
      <c r="K108" s="596">
        <v>1</v>
      </c>
      <c r="L108" s="597">
        <v>19</v>
      </c>
      <c r="M108" s="597">
        <v>18</v>
      </c>
      <c r="N108" s="597">
        <v>1</v>
      </c>
      <c r="O108" s="598">
        <v>0</v>
      </c>
      <c r="P108" s="596">
        <v>1</v>
      </c>
      <c r="Q108" s="598">
        <v>18</v>
      </c>
      <c r="R108" s="599">
        <v>0</v>
      </c>
      <c r="S108" s="600">
        <v>2</v>
      </c>
      <c r="T108" s="601">
        <v>2</v>
      </c>
      <c r="U108" s="600">
        <v>6</v>
      </c>
      <c r="V108" s="600">
        <v>6</v>
      </c>
      <c r="W108" s="602">
        <v>2</v>
      </c>
      <c r="X108" s="603">
        <v>1</v>
      </c>
      <c r="Y108" s="4"/>
      <c r="Z108" s="4"/>
      <c r="AA108" s="4"/>
      <c r="AB108" s="4"/>
      <c r="AU108" s="4"/>
    </row>
    <row r="109" spans="1:47" ht="15" customHeight="1">
      <c r="A109" s="553"/>
      <c r="B109" s="554"/>
      <c r="C109" s="593" t="s">
        <v>1591</v>
      </c>
      <c r="D109" s="642" t="s">
        <v>1803</v>
      </c>
      <c r="E109" s="595">
        <v>48</v>
      </c>
      <c r="F109" s="596"/>
      <c r="G109" s="597"/>
      <c r="H109" s="597"/>
      <c r="I109" s="597"/>
      <c r="J109" s="598"/>
      <c r="K109" s="596">
        <v>1</v>
      </c>
      <c r="L109" s="597">
        <v>24</v>
      </c>
      <c r="M109" s="597">
        <v>22</v>
      </c>
      <c r="N109" s="597">
        <v>2</v>
      </c>
      <c r="O109" s="598">
        <v>0</v>
      </c>
      <c r="P109" s="596">
        <v>1</v>
      </c>
      <c r="Q109" s="598">
        <v>23</v>
      </c>
      <c r="R109" s="599">
        <v>0</v>
      </c>
      <c r="S109" s="600">
        <v>3</v>
      </c>
      <c r="T109" s="601">
        <v>4</v>
      </c>
      <c r="U109" s="600">
        <v>7</v>
      </c>
      <c r="V109" s="600">
        <v>6</v>
      </c>
      <c r="W109" s="602">
        <v>3</v>
      </c>
      <c r="X109" s="603">
        <v>1</v>
      </c>
      <c r="Y109" s="4"/>
      <c r="Z109" s="4"/>
      <c r="AA109" s="4"/>
      <c r="AB109" s="4"/>
      <c r="AU109" s="4"/>
    </row>
    <row r="110" spans="1:47" ht="15" customHeight="1">
      <c r="A110" s="553"/>
      <c r="B110" s="554"/>
      <c r="C110" s="593" t="s">
        <v>1591</v>
      </c>
      <c r="D110" s="642" t="s">
        <v>1804</v>
      </c>
      <c r="E110" s="595">
        <v>66</v>
      </c>
      <c r="F110" s="596"/>
      <c r="G110" s="597"/>
      <c r="H110" s="597"/>
      <c r="I110" s="597"/>
      <c r="J110" s="598"/>
      <c r="K110" s="596">
        <v>1</v>
      </c>
      <c r="L110" s="597">
        <v>27</v>
      </c>
      <c r="M110" s="597">
        <v>25</v>
      </c>
      <c r="N110" s="597">
        <v>2</v>
      </c>
      <c r="O110" s="598">
        <v>0</v>
      </c>
      <c r="P110" s="596">
        <v>2</v>
      </c>
      <c r="Q110" s="598">
        <v>25</v>
      </c>
      <c r="R110" s="599">
        <v>2</v>
      </c>
      <c r="S110" s="600">
        <v>3</v>
      </c>
      <c r="T110" s="601">
        <v>4</v>
      </c>
      <c r="U110" s="600">
        <v>6</v>
      </c>
      <c r="V110" s="600">
        <v>8</v>
      </c>
      <c r="W110" s="602">
        <v>3</v>
      </c>
      <c r="X110" s="603">
        <v>1</v>
      </c>
      <c r="Y110" s="4"/>
      <c r="Z110" s="4"/>
      <c r="AA110" s="4"/>
      <c r="AB110" s="4"/>
      <c r="AU110" s="4"/>
    </row>
    <row r="111" spans="1:47" ht="15" customHeight="1">
      <c r="A111" s="553"/>
      <c r="B111" s="554"/>
      <c r="C111" s="593" t="s">
        <v>1591</v>
      </c>
      <c r="D111" s="642" t="s">
        <v>1805</v>
      </c>
      <c r="E111" s="595">
        <v>30</v>
      </c>
      <c r="F111" s="596"/>
      <c r="G111" s="597"/>
      <c r="H111" s="597"/>
      <c r="I111" s="597"/>
      <c r="J111" s="598"/>
      <c r="K111" s="596">
        <v>1</v>
      </c>
      <c r="L111" s="597">
        <v>19</v>
      </c>
      <c r="M111" s="597">
        <v>18</v>
      </c>
      <c r="N111" s="597">
        <v>1</v>
      </c>
      <c r="O111" s="598">
        <v>0</v>
      </c>
      <c r="P111" s="596">
        <v>2</v>
      </c>
      <c r="Q111" s="598">
        <v>17</v>
      </c>
      <c r="R111" s="599">
        <v>1</v>
      </c>
      <c r="S111" s="600">
        <v>0</v>
      </c>
      <c r="T111" s="601">
        <v>1</v>
      </c>
      <c r="U111" s="600">
        <v>8</v>
      </c>
      <c r="V111" s="600">
        <v>6</v>
      </c>
      <c r="W111" s="602">
        <v>2</v>
      </c>
      <c r="X111" s="603">
        <v>1</v>
      </c>
      <c r="Y111" s="4"/>
      <c r="Z111" s="4"/>
      <c r="AA111" s="4"/>
      <c r="AB111" s="4"/>
      <c r="AU111" s="4"/>
    </row>
    <row r="112" spans="1:47" ht="15" customHeight="1">
      <c r="A112" s="553"/>
      <c r="B112" s="554"/>
      <c r="C112" s="593" t="s">
        <v>1651</v>
      </c>
      <c r="D112" s="642" t="s">
        <v>1806</v>
      </c>
      <c r="E112" s="595">
        <v>46</v>
      </c>
      <c r="F112" s="596"/>
      <c r="G112" s="597"/>
      <c r="H112" s="597"/>
      <c r="I112" s="597"/>
      <c r="J112" s="598"/>
      <c r="K112" s="596">
        <v>2</v>
      </c>
      <c r="L112" s="597">
        <v>20</v>
      </c>
      <c r="M112" s="597">
        <v>18</v>
      </c>
      <c r="N112" s="597">
        <v>2</v>
      </c>
      <c r="O112" s="598">
        <v>0</v>
      </c>
      <c r="P112" s="596">
        <v>0</v>
      </c>
      <c r="Q112" s="598">
        <v>20</v>
      </c>
      <c r="R112" s="599">
        <v>0</v>
      </c>
      <c r="S112" s="600">
        <v>0</v>
      </c>
      <c r="T112" s="601">
        <v>5</v>
      </c>
      <c r="U112" s="600">
        <v>11</v>
      </c>
      <c r="V112" s="600">
        <v>2</v>
      </c>
      <c r="W112" s="602">
        <v>2</v>
      </c>
      <c r="X112" s="603">
        <v>0</v>
      </c>
      <c r="Y112" s="4"/>
      <c r="Z112" s="4"/>
      <c r="AA112" s="4"/>
      <c r="AB112" s="4"/>
      <c r="AU112" s="4"/>
    </row>
    <row r="113" spans="1:47" ht="15" customHeight="1">
      <c r="A113" s="553"/>
      <c r="B113" s="554"/>
      <c r="C113" s="593" t="s">
        <v>1651</v>
      </c>
      <c r="D113" s="642" t="s">
        <v>1807</v>
      </c>
      <c r="E113" s="595">
        <v>242</v>
      </c>
      <c r="F113" s="596"/>
      <c r="G113" s="597"/>
      <c r="H113" s="597"/>
      <c r="I113" s="597"/>
      <c r="J113" s="598"/>
      <c r="K113" s="596">
        <v>9</v>
      </c>
      <c r="L113" s="597">
        <v>95</v>
      </c>
      <c r="M113" s="597">
        <v>65</v>
      </c>
      <c r="N113" s="597">
        <v>16</v>
      </c>
      <c r="O113" s="598">
        <v>14</v>
      </c>
      <c r="P113" s="596">
        <v>0</v>
      </c>
      <c r="Q113" s="598">
        <v>95</v>
      </c>
      <c r="R113" s="599">
        <v>3</v>
      </c>
      <c r="S113" s="600">
        <v>1</v>
      </c>
      <c r="T113" s="601">
        <v>8</v>
      </c>
      <c r="U113" s="600">
        <v>38</v>
      </c>
      <c r="V113" s="600">
        <v>23</v>
      </c>
      <c r="W113" s="602">
        <v>21</v>
      </c>
      <c r="X113" s="603">
        <v>1</v>
      </c>
      <c r="Y113" s="4"/>
      <c r="Z113" s="4"/>
      <c r="AA113" s="4"/>
      <c r="AB113" s="4"/>
      <c r="AU113" s="4"/>
    </row>
    <row r="114" spans="1:47" ht="15" customHeight="1">
      <c r="A114" s="553"/>
      <c r="B114" s="554"/>
      <c r="C114" s="593" t="s">
        <v>1651</v>
      </c>
      <c r="D114" s="642" t="s">
        <v>1808</v>
      </c>
      <c r="E114" s="595">
        <v>166</v>
      </c>
      <c r="F114" s="596"/>
      <c r="G114" s="597"/>
      <c r="H114" s="597"/>
      <c r="I114" s="597"/>
      <c r="J114" s="598"/>
      <c r="K114" s="596">
        <v>7</v>
      </c>
      <c r="L114" s="597">
        <v>71</v>
      </c>
      <c r="M114" s="597">
        <v>55</v>
      </c>
      <c r="N114" s="597">
        <v>9</v>
      </c>
      <c r="O114" s="598">
        <v>7</v>
      </c>
      <c r="P114" s="596">
        <v>0</v>
      </c>
      <c r="Q114" s="598">
        <v>71</v>
      </c>
      <c r="R114" s="599">
        <v>2</v>
      </c>
      <c r="S114" s="600">
        <v>4</v>
      </c>
      <c r="T114" s="601">
        <v>11</v>
      </c>
      <c r="U114" s="600">
        <v>27</v>
      </c>
      <c r="V114" s="600">
        <v>10</v>
      </c>
      <c r="W114" s="602">
        <v>15</v>
      </c>
      <c r="X114" s="603">
        <v>2</v>
      </c>
      <c r="Y114" s="4"/>
      <c r="Z114" s="4"/>
      <c r="AA114" s="4"/>
      <c r="AB114" s="4"/>
      <c r="AU114" s="4"/>
    </row>
    <row r="115" spans="1:47" ht="15" customHeight="1">
      <c r="A115" s="553"/>
      <c r="B115" s="554"/>
      <c r="C115" s="593" t="s">
        <v>1651</v>
      </c>
      <c r="D115" s="642" t="s">
        <v>1734</v>
      </c>
      <c r="E115" s="595">
        <v>102</v>
      </c>
      <c r="F115" s="596"/>
      <c r="G115" s="597"/>
      <c r="H115" s="597"/>
      <c r="I115" s="597"/>
      <c r="J115" s="598"/>
      <c r="K115" s="596">
        <v>3</v>
      </c>
      <c r="L115" s="597">
        <v>31</v>
      </c>
      <c r="M115" s="597">
        <v>23</v>
      </c>
      <c r="N115" s="597">
        <v>3</v>
      </c>
      <c r="O115" s="598">
        <v>5</v>
      </c>
      <c r="P115" s="596">
        <v>0</v>
      </c>
      <c r="Q115" s="598">
        <v>31</v>
      </c>
      <c r="R115" s="599">
        <v>0</v>
      </c>
      <c r="S115" s="600">
        <v>0</v>
      </c>
      <c r="T115" s="601">
        <v>0</v>
      </c>
      <c r="U115" s="600">
        <v>13</v>
      </c>
      <c r="V115" s="600">
        <v>7</v>
      </c>
      <c r="W115" s="602">
        <v>8</v>
      </c>
      <c r="X115" s="603">
        <v>3</v>
      </c>
      <c r="Y115" s="4"/>
      <c r="Z115" s="4"/>
      <c r="AA115" s="4"/>
      <c r="AB115" s="4"/>
      <c r="AU115" s="4"/>
    </row>
    <row r="116" spans="1:47" ht="15" customHeight="1">
      <c r="A116" s="553"/>
      <c r="B116" s="554"/>
      <c r="C116" s="593" t="s">
        <v>1615</v>
      </c>
      <c r="D116" s="642" t="s">
        <v>1811</v>
      </c>
      <c r="E116" s="595">
        <v>74</v>
      </c>
      <c r="F116" s="596"/>
      <c r="G116" s="597"/>
      <c r="H116" s="597">
        <v>8</v>
      </c>
      <c r="I116" s="597">
        <v>2</v>
      </c>
      <c r="J116" s="598">
        <v>0</v>
      </c>
      <c r="K116" s="596"/>
      <c r="L116" s="597"/>
      <c r="M116" s="597"/>
      <c r="N116" s="597"/>
      <c r="O116" s="598"/>
      <c r="P116" s="596"/>
      <c r="Q116" s="598"/>
      <c r="R116" s="599"/>
      <c r="S116" s="600"/>
      <c r="T116" s="601"/>
      <c r="U116" s="600"/>
      <c r="V116" s="600"/>
      <c r="W116" s="602"/>
      <c r="X116" s="603"/>
      <c r="Y116" s="4"/>
      <c r="Z116" s="4"/>
      <c r="AA116" s="4"/>
      <c r="AB116" s="4"/>
      <c r="AU116" s="4"/>
    </row>
    <row r="117" spans="1:47" ht="15" customHeight="1">
      <c r="A117" s="553"/>
      <c r="B117" s="554"/>
      <c r="C117" s="593" t="s">
        <v>1615</v>
      </c>
      <c r="D117" s="642" t="s">
        <v>1809</v>
      </c>
      <c r="E117" s="595">
        <v>74</v>
      </c>
      <c r="F117" s="596"/>
      <c r="G117" s="597"/>
      <c r="H117" s="597">
        <v>5</v>
      </c>
      <c r="I117" s="597">
        <v>0</v>
      </c>
      <c r="J117" s="598">
        <v>5</v>
      </c>
      <c r="K117" s="596"/>
      <c r="L117" s="597"/>
      <c r="M117" s="597"/>
      <c r="N117" s="597"/>
      <c r="O117" s="598"/>
      <c r="P117" s="596"/>
      <c r="Q117" s="598"/>
      <c r="R117" s="599"/>
      <c r="S117" s="600"/>
      <c r="T117" s="601"/>
      <c r="U117" s="600"/>
      <c r="V117" s="600"/>
      <c r="W117" s="602"/>
      <c r="X117" s="603"/>
      <c r="Y117" s="4"/>
      <c r="Z117" s="4"/>
      <c r="AA117" s="4"/>
      <c r="AB117" s="4"/>
      <c r="AU117" s="4"/>
    </row>
    <row r="118" spans="1:47" ht="15" customHeight="1">
      <c r="A118" s="553"/>
      <c r="B118" s="554"/>
      <c r="C118" s="593" t="s">
        <v>1591</v>
      </c>
      <c r="D118" s="642" t="s">
        <v>1810</v>
      </c>
      <c r="E118" s="595">
        <v>132</v>
      </c>
      <c r="F118" s="596"/>
      <c r="G118" s="597"/>
      <c r="H118" s="597"/>
      <c r="I118" s="597"/>
      <c r="J118" s="598"/>
      <c r="K118" s="596"/>
      <c r="L118" s="597"/>
      <c r="M118" s="597">
        <v>11</v>
      </c>
      <c r="N118" s="597">
        <v>5</v>
      </c>
      <c r="O118" s="598">
        <v>0</v>
      </c>
      <c r="P118" s="596"/>
      <c r="Q118" s="598"/>
      <c r="R118" s="599"/>
      <c r="S118" s="600"/>
      <c r="T118" s="601"/>
      <c r="U118" s="600"/>
      <c r="V118" s="600"/>
      <c r="W118" s="602"/>
      <c r="X118" s="603"/>
      <c r="Y118" s="4"/>
      <c r="Z118" s="4"/>
      <c r="AA118" s="4"/>
      <c r="AB118" s="4"/>
      <c r="AU118" s="4"/>
    </row>
    <row r="119" spans="1:47" ht="15" customHeight="1">
      <c r="A119" s="553"/>
      <c r="B119" s="554"/>
      <c r="C119" s="593" t="s">
        <v>1591</v>
      </c>
      <c r="D119" s="642" t="s">
        <v>1812</v>
      </c>
      <c r="E119" s="595">
        <v>108</v>
      </c>
      <c r="F119" s="596"/>
      <c r="G119" s="597"/>
      <c r="H119" s="597"/>
      <c r="I119" s="597"/>
      <c r="J119" s="598"/>
      <c r="K119" s="596">
        <v>1</v>
      </c>
      <c r="L119" s="597">
        <v>25</v>
      </c>
      <c r="M119" s="597"/>
      <c r="N119" s="597"/>
      <c r="O119" s="598"/>
      <c r="P119" s="596">
        <v>4</v>
      </c>
      <c r="Q119" s="598">
        <v>21</v>
      </c>
      <c r="R119" s="599">
        <v>2</v>
      </c>
      <c r="S119" s="600">
        <v>3</v>
      </c>
      <c r="T119" s="601">
        <v>1</v>
      </c>
      <c r="U119" s="600">
        <v>7</v>
      </c>
      <c r="V119" s="600">
        <v>7</v>
      </c>
      <c r="W119" s="602">
        <v>4</v>
      </c>
      <c r="X119" s="603">
        <v>1</v>
      </c>
      <c r="Y119" s="4"/>
      <c r="Z119" s="4"/>
      <c r="AA119" s="4"/>
      <c r="AB119" s="4"/>
      <c r="AU119" s="4"/>
    </row>
    <row r="120" spans="1:47" ht="15" customHeight="1">
      <c r="A120" s="553"/>
      <c r="B120" s="554"/>
      <c r="C120" s="593" t="s">
        <v>1591</v>
      </c>
      <c r="D120" s="642" t="s">
        <v>1813</v>
      </c>
      <c r="E120" s="595">
        <v>102</v>
      </c>
      <c r="F120" s="596"/>
      <c r="G120" s="597"/>
      <c r="H120" s="597"/>
      <c r="I120" s="597"/>
      <c r="J120" s="598"/>
      <c r="K120" s="596">
        <v>1</v>
      </c>
      <c r="L120" s="597">
        <v>18</v>
      </c>
      <c r="M120" s="597"/>
      <c r="N120" s="597"/>
      <c r="O120" s="598"/>
      <c r="P120" s="596">
        <v>2</v>
      </c>
      <c r="Q120" s="598">
        <v>16</v>
      </c>
      <c r="R120" s="599">
        <v>1</v>
      </c>
      <c r="S120" s="600">
        <v>0</v>
      </c>
      <c r="T120" s="601">
        <v>1</v>
      </c>
      <c r="U120" s="600">
        <v>7</v>
      </c>
      <c r="V120" s="600">
        <v>6</v>
      </c>
      <c r="W120" s="602">
        <v>2</v>
      </c>
      <c r="X120" s="603">
        <v>1</v>
      </c>
      <c r="Y120" s="4"/>
      <c r="Z120" s="4"/>
      <c r="AA120" s="4"/>
      <c r="AB120" s="4"/>
      <c r="AU120" s="4"/>
    </row>
    <row r="121" spans="1:47" ht="15" customHeight="1">
      <c r="A121" s="553"/>
      <c r="B121" s="554"/>
      <c r="C121" s="593" t="s">
        <v>1635</v>
      </c>
      <c r="D121" s="642" t="s">
        <v>1814</v>
      </c>
      <c r="E121" s="595">
        <v>60</v>
      </c>
      <c r="F121" s="596"/>
      <c r="G121" s="597"/>
      <c r="H121" s="597"/>
      <c r="I121" s="597"/>
      <c r="J121" s="598"/>
      <c r="K121" s="596">
        <v>1</v>
      </c>
      <c r="L121" s="597">
        <v>5</v>
      </c>
      <c r="M121" s="597"/>
      <c r="N121" s="597"/>
      <c r="O121" s="598"/>
      <c r="P121" s="596">
        <v>2</v>
      </c>
      <c r="Q121" s="598">
        <v>3</v>
      </c>
      <c r="R121" s="599">
        <v>0</v>
      </c>
      <c r="S121" s="600">
        <v>1</v>
      </c>
      <c r="T121" s="601">
        <v>0</v>
      </c>
      <c r="U121" s="600">
        <v>1</v>
      </c>
      <c r="V121" s="600">
        <v>3</v>
      </c>
      <c r="W121" s="602">
        <v>0</v>
      </c>
      <c r="X121" s="603">
        <v>0</v>
      </c>
      <c r="Y121" s="4"/>
      <c r="Z121" s="4"/>
      <c r="AA121" s="4"/>
      <c r="AB121" s="4"/>
      <c r="AU121" s="4"/>
    </row>
    <row r="122" spans="1:47" ht="15" customHeight="1">
      <c r="A122" s="553"/>
      <c r="B122" s="554"/>
      <c r="C122" s="593"/>
      <c r="D122" s="642"/>
      <c r="E122" s="595"/>
      <c r="F122" s="596"/>
      <c r="G122" s="597"/>
      <c r="H122" s="597"/>
      <c r="I122" s="597"/>
      <c r="J122" s="598"/>
      <c r="K122" s="596"/>
      <c r="L122" s="597"/>
      <c r="M122" s="597"/>
      <c r="N122" s="597"/>
      <c r="O122" s="598"/>
      <c r="P122" s="596"/>
      <c r="Q122" s="598"/>
      <c r="R122" s="599"/>
      <c r="S122" s="600"/>
      <c r="T122" s="601"/>
      <c r="U122" s="600"/>
      <c r="V122" s="600"/>
      <c r="W122" s="602"/>
      <c r="X122" s="603"/>
      <c r="Y122" s="4"/>
      <c r="Z122" s="4"/>
      <c r="AA122" s="4"/>
      <c r="AB122" s="4"/>
      <c r="AU122" s="4"/>
    </row>
    <row r="123" spans="1:47" ht="15" customHeight="1">
      <c r="A123" s="553"/>
      <c r="B123" s="554"/>
      <c r="C123" s="593"/>
      <c r="D123" s="594"/>
      <c r="E123" s="595"/>
      <c r="F123" s="596"/>
      <c r="G123" s="597"/>
      <c r="H123" s="597"/>
      <c r="I123" s="597"/>
      <c r="J123" s="598"/>
      <c r="K123" s="596"/>
      <c r="L123" s="597"/>
      <c r="M123" s="597"/>
      <c r="N123" s="597"/>
      <c r="O123" s="598"/>
      <c r="P123" s="596"/>
      <c r="Q123" s="598"/>
      <c r="R123" s="599"/>
      <c r="S123" s="600"/>
      <c r="T123" s="601"/>
      <c r="U123" s="600"/>
      <c r="V123" s="600"/>
      <c r="W123" s="602"/>
      <c r="X123" s="603"/>
      <c r="Y123" s="4"/>
      <c r="Z123" s="4"/>
      <c r="AA123" s="4"/>
      <c r="AB123" s="4"/>
      <c r="AU123" s="4"/>
    </row>
    <row r="124" spans="1:47" ht="15" customHeight="1">
      <c r="A124" s="553"/>
      <c r="B124" s="554"/>
      <c r="C124" s="593"/>
      <c r="D124" s="594"/>
      <c r="E124" s="595"/>
      <c r="F124" s="596"/>
      <c r="G124" s="597"/>
      <c r="H124" s="597"/>
      <c r="I124" s="597"/>
      <c r="J124" s="598"/>
      <c r="K124" s="596"/>
      <c r="L124" s="597"/>
      <c r="M124" s="597"/>
      <c r="N124" s="597"/>
      <c r="O124" s="598"/>
      <c r="P124" s="596"/>
      <c r="Q124" s="598"/>
      <c r="R124" s="599"/>
      <c r="S124" s="600"/>
      <c r="T124" s="601"/>
      <c r="U124" s="600"/>
      <c r="V124" s="600"/>
      <c r="W124" s="602"/>
      <c r="X124" s="603"/>
      <c r="Y124" s="4"/>
      <c r="Z124" s="4"/>
      <c r="AA124" s="4"/>
      <c r="AB124" s="4"/>
      <c r="AU124" s="4"/>
    </row>
    <row r="125" spans="1:47" ht="15" customHeight="1">
      <c r="A125" s="553"/>
      <c r="B125" s="554"/>
      <c r="C125" s="593"/>
      <c r="D125" s="594"/>
      <c r="E125" s="595"/>
      <c r="F125" s="596"/>
      <c r="G125" s="597"/>
      <c r="H125" s="597"/>
      <c r="I125" s="597"/>
      <c r="J125" s="598"/>
      <c r="K125" s="596"/>
      <c r="L125" s="597"/>
      <c r="M125" s="597"/>
      <c r="N125" s="597"/>
      <c r="O125" s="598"/>
      <c r="P125" s="596"/>
      <c r="Q125" s="598"/>
      <c r="R125" s="599"/>
      <c r="S125" s="600"/>
      <c r="T125" s="601"/>
      <c r="U125" s="600"/>
      <c r="V125" s="600"/>
      <c r="W125" s="602"/>
      <c r="X125" s="603"/>
      <c r="Y125" s="4"/>
      <c r="Z125" s="4"/>
      <c r="AA125" s="4"/>
      <c r="AB125" s="4"/>
      <c r="AU125" s="4"/>
    </row>
    <row r="126" spans="1:47" ht="15" customHeight="1">
      <c r="A126" s="553"/>
      <c r="B126" s="554"/>
      <c r="C126" s="593"/>
      <c r="D126" s="594"/>
      <c r="E126" s="595"/>
      <c r="F126" s="596"/>
      <c r="G126" s="597"/>
      <c r="H126" s="597"/>
      <c r="I126" s="597"/>
      <c r="J126" s="598"/>
      <c r="K126" s="596"/>
      <c r="L126" s="597"/>
      <c r="M126" s="597"/>
      <c r="N126" s="597"/>
      <c r="O126" s="598"/>
      <c r="P126" s="596"/>
      <c r="Q126" s="598"/>
      <c r="R126" s="599"/>
      <c r="S126" s="600"/>
      <c r="T126" s="601"/>
      <c r="U126" s="600"/>
      <c r="V126" s="600"/>
      <c r="W126" s="602"/>
      <c r="X126" s="603"/>
      <c r="Y126" s="4"/>
      <c r="Z126" s="4"/>
      <c r="AA126" s="4"/>
      <c r="AB126" s="4"/>
      <c r="AU126" s="4"/>
    </row>
    <row r="127" spans="1:47" ht="15" customHeight="1">
      <c r="A127" s="553"/>
      <c r="B127" s="554"/>
      <c r="C127" s="593"/>
      <c r="D127" s="594"/>
      <c r="E127" s="595"/>
      <c r="F127" s="596"/>
      <c r="G127" s="597"/>
      <c r="H127" s="597"/>
      <c r="I127" s="597"/>
      <c r="J127" s="598"/>
      <c r="K127" s="596"/>
      <c r="L127" s="597"/>
      <c r="M127" s="597"/>
      <c r="N127" s="597"/>
      <c r="O127" s="598"/>
      <c r="P127" s="596"/>
      <c r="Q127" s="598"/>
      <c r="R127" s="599"/>
      <c r="S127" s="600"/>
      <c r="T127" s="601"/>
      <c r="U127" s="600"/>
      <c r="V127" s="600"/>
      <c r="W127" s="602"/>
      <c r="X127" s="603"/>
      <c r="Y127" s="4"/>
      <c r="Z127" s="4"/>
      <c r="AA127" s="4"/>
      <c r="AB127" s="4"/>
      <c r="AU127" s="4"/>
    </row>
    <row r="128" spans="1:47" ht="15" customHeight="1">
      <c r="A128" s="553"/>
      <c r="B128" s="554"/>
      <c r="C128" s="593"/>
      <c r="D128" s="594"/>
      <c r="E128" s="595"/>
      <c r="F128" s="596"/>
      <c r="G128" s="597"/>
      <c r="H128" s="597"/>
      <c r="I128" s="597"/>
      <c r="J128" s="598"/>
      <c r="K128" s="596"/>
      <c r="L128" s="597"/>
      <c r="M128" s="597"/>
      <c r="N128" s="597"/>
      <c r="O128" s="598"/>
      <c r="P128" s="596"/>
      <c r="Q128" s="598"/>
      <c r="R128" s="599"/>
      <c r="S128" s="600"/>
      <c r="T128" s="601"/>
      <c r="U128" s="600"/>
      <c r="V128" s="600"/>
      <c r="W128" s="602"/>
      <c r="X128" s="603"/>
      <c r="Y128" s="4"/>
      <c r="Z128" s="4"/>
      <c r="AA128" s="4"/>
      <c r="AB128" s="4"/>
      <c r="AU128" s="4"/>
    </row>
    <row r="129" spans="1:47" ht="15" customHeight="1">
      <c r="A129" s="553"/>
      <c r="B129" s="554"/>
      <c r="C129" s="593"/>
      <c r="D129" s="594"/>
      <c r="E129" s="595"/>
      <c r="F129" s="596"/>
      <c r="G129" s="597"/>
      <c r="H129" s="597"/>
      <c r="I129" s="597"/>
      <c r="J129" s="598"/>
      <c r="K129" s="596"/>
      <c r="L129" s="597"/>
      <c r="M129" s="597"/>
      <c r="N129" s="597"/>
      <c r="O129" s="598"/>
      <c r="P129" s="596"/>
      <c r="Q129" s="598"/>
      <c r="R129" s="599"/>
      <c r="S129" s="600"/>
      <c r="T129" s="601"/>
      <c r="U129" s="600"/>
      <c r="V129" s="600"/>
      <c r="W129" s="602"/>
      <c r="X129" s="603"/>
      <c r="Y129" s="4"/>
      <c r="Z129" s="4"/>
      <c r="AA129" s="4"/>
      <c r="AB129" s="4"/>
      <c r="AU129" s="4"/>
    </row>
    <row r="130" spans="1:47" ht="15" customHeight="1">
      <c r="A130" s="553"/>
      <c r="B130" s="554"/>
      <c r="C130" s="593"/>
      <c r="D130" s="594"/>
      <c r="E130" s="595"/>
      <c r="F130" s="596"/>
      <c r="G130" s="597"/>
      <c r="H130" s="597"/>
      <c r="I130" s="597"/>
      <c r="J130" s="598"/>
      <c r="K130" s="596"/>
      <c r="L130" s="597"/>
      <c r="M130" s="597"/>
      <c r="N130" s="597"/>
      <c r="O130" s="598"/>
      <c r="P130" s="596"/>
      <c r="Q130" s="598"/>
      <c r="R130" s="599"/>
      <c r="S130" s="600"/>
      <c r="T130" s="601"/>
      <c r="U130" s="600"/>
      <c r="V130" s="600"/>
      <c r="W130" s="602"/>
      <c r="X130" s="603"/>
      <c r="Y130" s="4"/>
      <c r="Z130" s="4"/>
      <c r="AA130" s="4"/>
      <c r="AB130" s="4"/>
      <c r="AU130" s="4"/>
    </row>
    <row r="131" spans="1:47" ht="15" customHeight="1">
      <c r="A131" s="553"/>
      <c r="B131" s="554"/>
      <c r="C131" s="593"/>
      <c r="D131" s="594"/>
      <c r="E131" s="595"/>
      <c r="F131" s="596"/>
      <c r="G131" s="597"/>
      <c r="H131" s="597"/>
      <c r="I131" s="597"/>
      <c r="J131" s="598"/>
      <c r="K131" s="596"/>
      <c r="L131" s="597"/>
      <c r="M131" s="597"/>
      <c r="N131" s="597"/>
      <c r="O131" s="598"/>
      <c r="P131" s="596"/>
      <c r="Q131" s="598"/>
      <c r="R131" s="599"/>
      <c r="S131" s="600"/>
      <c r="T131" s="601"/>
      <c r="U131" s="600"/>
      <c r="V131" s="600"/>
      <c r="W131" s="602"/>
      <c r="X131" s="603"/>
      <c r="Y131" s="4"/>
      <c r="Z131" s="4"/>
      <c r="AA131" s="4"/>
      <c r="AB131" s="4"/>
      <c r="AU131" s="4"/>
    </row>
    <row r="132" spans="1:47" ht="15" customHeight="1">
      <c r="A132" s="553"/>
      <c r="B132" s="554"/>
      <c r="C132" s="593"/>
      <c r="D132" s="594"/>
      <c r="E132" s="595"/>
      <c r="F132" s="596"/>
      <c r="G132" s="597"/>
      <c r="H132" s="597"/>
      <c r="I132" s="597"/>
      <c r="J132" s="598"/>
      <c r="K132" s="596"/>
      <c r="L132" s="597"/>
      <c r="M132" s="597"/>
      <c r="N132" s="597"/>
      <c r="O132" s="598"/>
      <c r="P132" s="596"/>
      <c r="Q132" s="598"/>
      <c r="R132" s="599"/>
      <c r="S132" s="600"/>
      <c r="T132" s="601"/>
      <c r="U132" s="600"/>
      <c r="V132" s="600"/>
      <c r="W132" s="602"/>
      <c r="X132" s="603"/>
      <c r="Y132" s="4"/>
      <c r="Z132" s="4"/>
      <c r="AA132" s="4"/>
      <c r="AB132" s="4"/>
      <c r="AU132" s="4"/>
    </row>
    <row r="133" spans="1:47" ht="15" customHeight="1">
      <c r="A133" s="553"/>
      <c r="B133" s="554"/>
      <c r="C133" s="593"/>
      <c r="D133" s="594"/>
      <c r="E133" s="595"/>
      <c r="F133" s="596"/>
      <c r="G133" s="597"/>
      <c r="H133" s="597"/>
      <c r="I133" s="597"/>
      <c r="J133" s="598"/>
      <c r="K133" s="596"/>
      <c r="L133" s="597"/>
      <c r="M133" s="597"/>
      <c r="N133" s="597"/>
      <c r="O133" s="598"/>
      <c r="P133" s="596"/>
      <c r="Q133" s="598"/>
      <c r="R133" s="599"/>
      <c r="S133" s="600"/>
      <c r="T133" s="601"/>
      <c r="U133" s="600"/>
      <c r="V133" s="600"/>
      <c r="W133" s="602"/>
      <c r="X133" s="603"/>
      <c r="Y133" s="4"/>
      <c r="Z133" s="4"/>
      <c r="AA133" s="4"/>
      <c r="AB133" s="4"/>
      <c r="AU133" s="4"/>
    </row>
    <row r="134" spans="1:47" ht="15" customHeight="1">
      <c r="A134" s="553"/>
      <c r="B134" s="554"/>
      <c r="C134" s="593"/>
      <c r="D134" s="594"/>
      <c r="E134" s="595"/>
      <c r="F134" s="596"/>
      <c r="G134" s="597"/>
      <c r="H134" s="597"/>
      <c r="I134" s="597"/>
      <c r="J134" s="598"/>
      <c r="K134" s="596"/>
      <c r="L134" s="597"/>
      <c r="M134" s="597"/>
      <c r="N134" s="597"/>
      <c r="O134" s="598"/>
      <c r="P134" s="596"/>
      <c r="Q134" s="598"/>
      <c r="R134" s="599"/>
      <c r="S134" s="600"/>
      <c r="T134" s="601"/>
      <c r="U134" s="600"/>
      <c r="V134" s="600"/>
      <c r="W134" s="602"/>
      <c r="X134" s="603"/>
      <c r="Y134" s="4"/>
      <c r="Z134" s="4"/>
      <c r="AA134" s="4"/>
      <c r="AB134" s="4"/>
      <c r="AU134" s="4"/>
    </row>
    <row r="135" spans="1:47" ht="15" customHeight="1">
      <c r="A135" s="553"/>
      <c r="B135" s="554"/>
      <c r="C135" s="593"/>
      <c r="D135" s="594"/>
      <c r="E135" s="595"/>
      <c r="F135" s="596"/>
      <c r="G135" s="597"/>
      <c r="H135" s="597"/>
      <c r="I135" s="597"/>
      <c r="J135" s="598"/>
      <c r="K135" s="596"/>
      <c r="L135" s="597"/>
      <c r="M135" s="597"/>
      <c r="N135" s="597"/>
      <c r="O135" s="598"/>
      <c r="P135" s="596"/>
      <c r="Q135" s="598"/>
      <c r="R135" s="599"/>
      <c r="S135" s="600"/>
      <c r="T135" s="601"/>
      <c r="U135" s="600"/>
      <c r="V135" s="600"/>
      <c r="W135" s="602"/>
      <c r="X135" s="603"/>
      <c r="Y135" s="4"/>
      <c r="Z135" s="4"/>
      <c r="AA135" s="4"/>
      <c r="AB135" s="4"/>
      <c r="AU135" s="4"/>
    </row>
    <row r="136" spans="1:47" ht="15" customHeight="1">
      <c r="A136" s="553"/>
      <c r="B136" s="554"/>
      <c r="C136" s="593"/>
      <c r="D136" s="594"/>
      <c r="E136" s="595"/>
      <c r="F136" s="596"/>
      <c r="G136" s="597"/>
      <c r="H136" s="597"/>
      <c r="I136" s="597"/>
      <c r="J136" s="598"/>
      <c r="K136" s="596"/>
      <c r="L136" s="597"/>
      <c r="M136" s="597"/>
      <c r="N136" s="597"/>
      <c r="O136" s="598"/>
      <c r="P136" s="596"/>
      <c r="Q136" s="598"/>
      <c r="R136" s="599"/>
      <c r="S136" s="600"/>
      <c r="T136" s="601"/>
      <c r="U136" s="600"/>
      <c r="V136" s="600"/>
      <c r="W136" s="602"/>
      <c r="X136" s="603"/>
      <c r="Y136" s="4"/>
      <c r="Z136" s="4"/>
      <c r="AA136" s="4"/>
      <c r="AB136" s="4"/>
      <c r="AU136" s="4"/>
    </row>
    <row r="137" spans="1:47" ht="15" customHeight="1">
      <c r="A137" s="553"/>
      <c r="B137" s="554"/>
      <c r="C137" s="593"/>
      <c r="D137" s="594"/>
      <c r="E137" s="595"/>
      <c r="F137" s="596"/>
      <c r="G137" s="597"/>
      <c r="H137" s="597"/>
      <c r="I137" s="597"/>
      <c r="J137" s="598"/>
      <c r="K137" s="596"/>
      <c r="L137" s="597"/>
      <c r="M137" s="597"/>
      <c r="N137" s="597"/>
      <c r="O137" s="598"/>
      <c r="P137" s="596"/>
      <c r="Q137" s="598"/>
      <c r="R137" s="599"/>
      <c r="S137" s="600"/>
      <c r="T137" s="601"/>
      <c r="U137" s="600"/>
      <c r="V137" s="600"/>
      <c r="W137" s="602"/>
      <c r="X137" s="603"/>
      <c r="Y137" s="4"/>
      <c r="Z137" s="4"/>
      <c r="AA137" s="4"/>
      <c r="AB137" s="4"/>
      <c r="AU137" s="4"/>
    </row>
    <row r="138" spans="1:47" ht="15" customHeight="1">
      <c r="A138" s="553"/>
      <c r="B138" s="554"/>
      <c r="C138" s="593"/>
      <c r="D138" s="594"/>
      <c r="E138" s="595"/>
      <c r="F138" s="596"/>
      <c r="G138" s="597"/>
      <c r="H138" s="597"/>
      <c r="I138" s="597"/>
      <c r="J138" s="598"/>
      <c r="K138" s="596"/>
      <c r="L138" s="597"/>
      <c r="M138" s="597"/>
      <c r="N138" s="597"/>
      <c r="O138" s="598"/>
      <c r="P138" s="596"/>
      <c r="Q138" s="598"/>
      <c r="R138" s="599"/>
      <c r="S138" s="600"/>
      <c r="T138" s="601"/>
      <c r="U138" s="600"/>
      <c r="V138" s="600"/>
      <c r="W138" s="602"/>
      <c r="X138" s="603"/>
      <c r="Y138" s="4"/>
      <c r="Z138" s="4"/>
      <c r="AA138" s="4"/>
      <c r="AB138" s="4"/>
      <c r="AU138" s="4"/>
    </row>
    <row r="139" spans="1:47" ht="15" customHeight="1">
      <c r="A139" s="553"/>
      <c r="B139" s="554"/>
      <c r="C139" s="593"/>
      <c r="D139" s="594"/>
      <c r="E139" s="595"/>
      <c r="F139" s="596"/>
      <c r="G139" s="597"/>
      <c r="H139" s="597"/>
      <c r="I139" s="597"/>
      <c r="J139" s="598"/>
      <c r="K139" s="596"/>
      <c r="L139" s="597"/>
      <c r="M139" s="597"/>
      <c r="N139" s="597"/>
      <c r="O139" s="598"/>
      <c r="P139" s="596"/>
      <c r="Q139" s="598"/>
      <c r="R139" s="599"/>
      <c r="S139" s="600"/>
      <c r="T139" s="601"/>
      <c r="U139" s="600"/>
      <c r="V139" s="600"/>
      <c r="W139" s="602"/>
      <c r="X139" s="603"/>
      <c r="Y139" s="4"/>
      <c r="Z139" s="4"/>
      <c r="AA139" s="4"/>
      <c r="AB139" s="4"/>
      <c r="AU139" s="4"/>
    </row>
    <row r="140" spans="1:47" ht="15" customHeight="1">
      <c r="A140" s="553"/>
      <c r="B140" s="554"/>
      <c r="C140" s="593"/>
      <c r="D140" s="594"/>
      <c r="E140" s="595"/>
      <c r="F140" s="596"/>
      <c r="G140" s="597"/>
      <c r="H140" s="597"/>
      <c r="I140" s="597"/>
      <c r="J140" s="598"/>
      <c r="K140" s="596"/>
      <c r="L140" s="597"/>
      <c r="M140" s="597"/>
      <c r="N140" s="597"/>
      <c r="O140" s="598"/>
      <c r="P140" s="596"/>
      <c r="Q140" s="598"/>
      <c r="R140" s="599"/>
      <c r="S140" s="600"/>
      <c r="T140" s="601"/>
      <c r="U140" s="600"/>
      <c r="V140" s="600"/>
      <c r="W140" s="602"/>
      <c r="X140" s="603"/>
      <c r="Y140" s="4"/>
      <c r="Z140" s="4"/>
      <c r="AA140" s="4"/>
      <c r="AB140" s="4"/>
      <c r="AU140" s="4"/>
    </row>
    <row r="141" spans="1:47" ht="15" customHeight="1">
      <c r="A141" s="553"/>
      <c r="B141" s="554"/>
      <c r="C141" s="593"/>
      <c r="D141" s="594"/>
      <c r="E141" s="595"/>
      <c r="F141" s="596"/>
      <c r="G141" s="597"/>
      <c r="H141" s="597"/>
      <c r="I141" s="597"/>
      <c r="J141" s="598"/>
      <c r="K141" s="596"/>
      <c r="L141" s="597"/>
      <c r="M141" s="597"/>
      <c r="N141" s="597"/>
      <c r="O141" s="598"/>
      <c r="P141" s="596"/>
      <c r="Q141" s="598"/>
      <c r="R141" s="599"/>
      <c r="S141" s="600"/>
      <c r="T141" s="601"/>
      <c r="U141" s="600"/>
      <c r="V141" s="600"/>
      <c r="W141" s="602"/>
      <c r="X141" s="603"/>
      <c r="Y141" s="4"/>
      <c r="Z141" s="4"/>
      <c r="AA141" s="4"/>
      <c r="AB141" s="4"/>
      <c r="AU141" s="4"/>
    </row>
    <row r="142" spans="1:47" ht="15" customHeight="1">
      <c r="A142" s="553"/>
      <c r="B142" s="554"/>
      <c r="C142" s="593"/>
      <c r="D142" s="594"/>
      <c r="E142" s="595"/>
      <c r="F142" s="596"/>
      <c r="G142" s="597"/>
      <c r="H142" s="597"/>
      <c r="I142" s="597"/>
      <c r="J142" s="598"/>
      <c r="K142" s="596"/>
      <c r="L142" s="597"/>
      <c r="M142" s="597"/>
      <c r="N142" s="597"/>
      <c r="O142" s="598"/>
      <c r="P142" s="596"/>
      <c r="Q142" s="598"/>
      <c r="R142" s="599"/>
      <c r="S142" s="600"/>
      <c r="T142" s="601"/>
      <c r="U142" s="600"/>
      <c r="V142" s="600"/>
      <c r="W142" s="602"/>
      <c r="X142" s="603"/>
      <c r="Y142" s="4"/>
      <c r="Z142" s="4"/>
      <c r="AA142" s="4"/>
      <c r="AB142" s="4"/>
      <c r="AU142" s="4"/>
    </row>
    <row r="143" spans="1:47" ht="15" customHeight="1">
      <c r="A143" s="553"/>
      <c r="B143" s="554"/>
      <c r="C143" s="593"/>
      <c r="D143" s="594"/>
      <c r="E143" s="595"/>
      <c r="F143" s="596"/>
      <c r="G143" s="597"/>
      <c r="H143" s="597"/>
      <c r="I143" s="597"/>
      <c r="J143" s="598"/>
      <c r="K143" s="596"/>
      <c r="L143" s="597"/>
      <c r="M143" s="597"/>
      <c r="N143" s="597"/>
      <c r="O143" s="598"/>
      <c r="P143" s="596"/>
      <c r="Q143" s="598"/>
      <c r="R143" s="599"/>
      <c r="S143" s="600"/>
      <c r="T143" s="601"/>
      <c r="U143" s="600"/>
      <c r="V143" s="600"/>
      <c r="W143" s="602"/>
      <c r="X143" s="603"/>
      <c r="Y143" s="4"/>
      <c r="Z143" s="4"/>
      <c r="AA143" s="4"/>
      <c r="AB143" s="4"/>
      <c r="AU143" s="4"/>
    </row>
    <row r="144" spans="1:47" ht="15" customHeight="1">
      <c r="A144" s="553"/>
      <c r="B144" s="554"/>
      <c r="C144" s="593"/>
      <c r="D144" s="594"/>
      <c r="E144" s="595"/>
      <c r="F144" s="596"/>
      <c r="G144" s="597"/>
      <c r="H144" s="597"/>
      <c r="I144" s="597"/>
      <c r="J144" s="598"/>
      <c r="K144" s="596"/>
      <c r="L144" s="597"/>
      <c r="M144" s="597"/>
      <c r="N144" s="597"/>
      <c r="O144" s="598"/>
      <c r="P144" s="596"/>
      <c r="Q144" s="598"/>
      <c r="R144" s="599"/>
      <c r="S144" s="600"/>
      <c r="T144" s="601"/>
      <c r="U144" s="600"/>
      <c r="V144" s="600"/>
      <c r="W144" s="602"/>
      <c r="X144" s="603"/>
      <c r="Y144" s="4"/>
      <c r="Z144" s="4"/>
      <c r="AA144" s="4"/>
      <c r="AB144" s="4"/>
      <c r="AU144" s="4"/>
    </row>
    <row r="145" spans="1:47" ht="15" customHeight="1">
      <c r="A145" s="553"/>
      <c r="B145" s="554"/>
      <c r="C145" s="593"/>
      <c r="D145" s="594"/>
      <c r="E145" s="595"/>
      <c r="F145" s="596"/>
      <c r="G145" s="597"/>
      <c r="H145" s="597"/>
      <c r="I145" s="597"/>
      <c r="J145" s="598"/>
      <c r="K145" s="596"/>
      <c r="L145" s="597"/>
      <c r="M145" s="597"/>
      <c r="N145" s="597"/>
      <c r="O145" s="598"/>
      <c r="P145" s="596"/>
      <c r="Q145" s="598"/>
      <c r="R145" s="599"/>
      <c r="S145" s="600"/>
      <c r="T145" s="601"/>
      <c r="U145" s="600"/>
      <c r="V145" s="600"/>
      <c r="W145" s="602"/>
      <c r="X145" s="603"/>
      <c r="Y145" s="4"/>
      <c r="Z145" s="4"/>
      <c r="AA145" s="4"/>
      <c r="AB145" s="4"/>
      <c r="AU145" s="4"/>
    </row>
    <row r="146" spans="1:47" ht="15" customHeight="1">
      <c r="A146" s="553"/>
      <c r="B146" s="554"/>
      <c r="C146" s="593"/>
      <c r="D146" s="594"/>
      <c r="E146" s="595"/>
      <c r="F146" s="596"/>
      <c r="G146" s="597"/>
      <c r="H146" s="597"/>
      <c r="I146" s="597"/>
      <c r="J146" s="598"/>
      <c r="K146" s="596"/>
      <c r="L146" s="597"/>
      <c r="M146" s="597"/>
      <c r="N146" s="597"/>
      <c r="O146" s="598"/>
      <c r="P146" s="596"/>
      <c r="Q146" s="598"/>
      <c r="R146" s="599"/>
      <c r="S146" s="600"/>
      <c r="T146" s="601"/>
      <c r="U146" s="600"/>
      <c r="V146" s="600"/>
      <c r="W146" s="602"/>
      <c r="X146" s="603"/>
      <c r="Y146" s="4"/>
      <c r="Z146" s="4"/>
      <c r="AA146" s="4"/>
      <c r="AB146" s="4"/>
      <c r="AU146" s="4"/>
    </row>
    <row r="147" spans="1:47" ht="15" customHeight="1">
      <c r="A147" s="553"/>
      <c r="B147" s="554"/>
      <c r="C147" s="593"/>
      <c r="D147" s="594"/>
      <c r="E147" s="595"/>
      <c r="F147" s="596"/>
      <c r="G147" s="597"/>
      <c r="H147" s="597"/>
      <c r="I147" s="597"/>
      <c r="J147" s="598"/>
      <c r="K147" s="596"/>
      <c r="L147" s="597"/>
      <c r="M147" s="597"/>
      <c r="N147" s="597"/>
      <c r="O147" s="598"/>
      <c r="P147" s="596"/>
      <c r="Q147" s="598"/>
      <c r="R147" s="599"/>
      <c r="S147" s="600"/>
      <c r="T147" s="601"/>
      <c r="U147" s="600"/>
      <c r="V147" s="600"/>
      <c r="W147" s="602"/>
      <c r="X147" s="603"/>
      <c r="Y147" s="4"/>
      <c r="Z147" s="4"/>
      <c r="AA147" s="4"/>
      <c r="AB147" s="4"/>
      <c r="AU147" s="4"/>
    </row>
    <row r="148" spans="1:47" ht="15" customHeight="1">
      <c r="A148" s="553"/>
      <c r="B148" s="554"/>
      <c r="C148" s="593"/>
      <c r="D148" s="594"/>
      <c r="E148" s="595"/>
      <c r="F148" s="596"/>
      <c r="G148" s="597"/>
      <c r="H148" s="597"/>
      <c r="I148" s="597"/>
      <c r="J148" s="598"/>
      <c r="K148" s="596"/>
      <c r="L148" s="597"/>
      <c r="M148" s="597"/>
      <c r="N148" s="597"/>
      <c r="O148" s="598"/>
      <c r="P148" s="596"/>
      <c r="Q148" s="598"/>
      <c r="R148" s="599"/>
      <c r="S148" s="600"/>
      <c r="T148" s="601"/>
      <c r="U148" s="600"/>
      <c r="V148" s="600"/>
      <c r="W148" s="602"/>
      <c r="X148" s="603"/>
      <c r="Y148" s="4"/>
      <c r="Z148" s="4"/>
      <c r="AA148" s="4"/>
      <c r="AB148" s="4"/>
      <c r="AU148" s="4"/>
    </row>
    <row r="149" spans="1:47" ht="15" customHeight="1">
      <c r="A149" s="553"/>
      <c r="B149" s="554"/>
      <c r="C149" s="593"/>
      <c r="D149" s="594"/>
      <c r="E149" s="595"/>
      <c r="F149" s="596"/>
      <c r="G149" s="597"/>
      <c r="H149" s="597"/>
      <c r="I149" s="597"/>
      <c r="J149" s="598"/>
      <c r="K149" s="596"/>
      <c r="L149" s="597"/>
      <c r="M149" s="597"/>
      <c r="N149" s="597"/>
      <c r="O149" s="598"/>
      <c r="P149" s="596"/>
      <c r="Q149" s="598"/>
      <c r="R149" s="599"/>
      <c r="S149" s="600"/>
      <c r="T149" s="601"/>
      <c r="U149" s="600"/>
      <c r="V149" s="600"/>
      <c r="W149" s="602"/>
      <c r="X149" s="603"/>
      <c r="Y149" s="4"/>
      <c r="Z149" s="4"/>
      <c r="AA149" s="4"/>
      <c r="AB149" s="4"/>
      <c r="AU149" s="4"/>
    </row>
    <row r="150" spans="1:47" ht="15" customHeight="1">
      <c r="A150" s="553"/>
      <c r="B150" s="554"/>
      <c r="C150" s="593"/>
      <c r="D150" s="594"/>
      <c r="E150" s="595"/>
      <c r="F150" s="596"/>
      <c r="G150" s="597"/>
      <c r="H150" s="597"/>
      <c r="I150" s="597"/>
      <c r="J150" s="598"/>
      <c r="K150" s="596"/>
      <c r="L150" s="597"/>
      <c r="M150" s="597"/>
      <c r="N150" s="597"/>
      <c r="O150" s="598"/>
      <c r="P150" s="596"/>
      <c r="Q150" s="598"/>
      <c r="R150" s="599"/>
      <c r="S150" s="600"/>
      <c r="T150" s="601"/>
      <c r="U150" s="600"/>
      <c r="V150" s="600"/>
      <c r="W150" s="602"/>
      <c r="X150" s="603"/>
      <c r="Y150" s="4"/>
      <c r="Z150" s="4"/>
      <c r="AA150" s="4"/>
      <c r="AB150" s="4"/>
      <c r="AU150" s="4"/>
    </row>
    <row r="151" spans="1:47" ht="15" customHeight="1">
      <c r="A151" s="553"/>
      <c r="B151" s="554"/>
      <c r="C151" s="593"/>
      <c r="D151" s="594"/>
      <c r="E151" s="595"/>
      <c r="F151" s="596"/>
      <c r="G151" s="597"/>
      <c r="H151" s="597"/>
      <c r="I151" s="597"/>
      <c r="J151" s="598"/>
      <c r="K151" s="596"/>
      <c r="L151" s="597"/>
      <c r="M151" s="597"/>
      <c r="N151" s="597"/>
      <c r="O151" s="598"/>
      <c r="P151" s="596"/>
      <c r="Q151" s="598"/>
      <c r="R151" s="599"/>
      <c r="S151" s="600"/>
      <c r="T151" s="601"/>
      <c r="U151" s="600"/>
      <c r="V151" s="600"/>
      <c r="W151" s="602"/>
      <c r="X151" s="603"/>
      <c r="Y151" s="4"/>
      <c r="Z151" s="4"/>
      <c r="AA151" s="4"/>
      <c r="AB151" s="4"/>
      <c r="AU151" s="4"/>
    </row>
    <row r="152" spans="1:47" ht="15" customHeight="1">
      <c r="A152" s="553"/>
      <c r="B152" s="554"/>
      <c r="C152" s="593"/>
      <c r="D152" s="594"/>
      <c r="E152" s="595"/>
      <c r="F152" s="596"/>
      <c r="G152" s="597"/>
      <c r="H152" s="597"/>
      <c r="I152" s="597"/>
      <c r="J152" s="598"/>
      <c r="K152" s="596"/>
      <c r="L152" s="597"/>
      <c r="M152" s="597"/>
      <c r="N152" s="597"/>
      <c r="O152" s="598"/>
      <c r="P152" s="596"/>
      <c r="Q152" s="598"/>
      <c r="R152" s="599"/>
      <c r="S152" s="600"/>
      <c r="T152" s="601"/>
      <c r="U152" s="600"/>
      <c r="V152" s="600"/>
      <c r="W152" s="602"/>
      <c r="X152" s="603"/>
      <c r="Y152" s="4"/>
      <c r="Z152" s="4"/>
      <c r="AA152" s="4"/>
      <c r="AB152" s="4"/>
      <c r="AU152" s="4"/>
    </row>
    <row r="153" spans="1:47" ht="15" customHeight="1">
      <c r="A153" s="553"/>
      <c r="B153" s="554"/>
      <c r="C153" s="593"/>
      <c r="D153" s="594"/>
      <c r="E153" s="595"/>
      <c r="F153" s="596"/>
      <c r="G153" s="597"/>
      <c r="H153" s="597"/>
      <c r="I153" s="597"/>
      <c r="J153" s="598"/>
      <c r="K153" s="596"/>
      <c r="L153" s="597"/>
      <c r="M153" s="597"/>
      <c r="N153" s="597"/>
      <c r="O153" s="598"/>
      <c r="P153" s="596"/>
      <c r="Q153" s="598"/>
      <c r="R153" s="599"/>
      <c r="S153" s="600"/>
      <c r="T153" s="601"/>
      <c r="U153" s="600"/>
      <c r="V153" s="600"/>
      <c r="W153" s="602"/>
      <c r="X153" s="603"/>
      <c r="Y153" s="4"/>
      <c r="Z153" s="4"/>
      <c r="AA153" s="4"/>
      <c r="AB153" s="4"/>
      <c r="AU153" s="4"/>
    </row>
    <row r="154" spans="1:47" ht="15" customHeight="1">
      <c r="A154" s="553"/>
      <c r="B154" s="554"/>
      <c r="C154" s="593"/>
      <c r="D154" s="594"/>
      <c r="E154" s="595"/>
      <c r="F154" s="596"/>
      <c r="G154" s="597"/>
      <c r="H154" s="597"/>
      <c r="I154" s="597"/>
      <c r="J154" s="598"/>
      <c r="K154" s="596"/>
      <c r="L154" s="597"/>
      <c r="M154" s="597"/>
      <c r="N154" s="597"/>
      <c r="O154" s="598"/>
      <c r="P154" s="596"/>
      <c r="Q154" s="598"/>
      <c r="R154" s="599"/>
      <c r="S154" s="600"/>
      <c r="T154" s="601"/>
      <c r="U154" s="600"/>
      <c r="V154" s="600"/>
      <c r="W154" s="602"/>
      <c r="X154" s="603"/>
      <c r="Y154" s="4"/>
      <c r="Z154" s="4"/>
      <c r="AA154" s="4"/>
      <c r="AB154" s="4"/>
      <c r="AU154" s="4"/>
    </row>
    <row r="155" spans="1:47" ht="15" customHeight="1">
      <c r="A155" s="553"/>
      <c r="B155" s="554"/>
      <c r="C155" s="593"/>
      <c r="D155" s="594"/>
      <c r="E155" s="595"/>
      <c r="F155" s="596"/>
      <c r="G155" s="597"/>
      <c r="H155" s="597"/>
      <c r="I155" s="597"/>
      <c r="J155" s="598"/>
      <c r="K155" s="596"/>
      <c r="L155" s="597"/>
      <c r="M155" s="597"/>
      <c r="N155" s="597"/>
      <c r="O155" s="598"/>
      <c r="P155" s="596"/>
      <c r="Q155" s="598"/>
      <c r="R155" s="599"/>
      <c r="S155" s="600"/>
      <c r="T155" s="601"/>
      <c r="U155" s="600"/>
      <c r="V155" s="600"/>
      <c r="W155" s="602"/>
      <c r="X155" s="603"/>
      <c r="Y155" s="4"/>
      <c r="Z155" s="4"/>
      <c r="AA155" s="4"/>
      <c r="AB155" s="4"/>
      <c r="AU155" s="4"/>
    </row>
    <row r="156" spans="1:47" ht="15" customHeight="1">
      <c r="A156" s="553"/>
      <c r="B156" s="554"/>
      <c r="C156" s="593"/>
      <c r="D156" s="594"/>
      <c r="E156" s="595"/>
      <c r="F156" s="596"/>
      <c r="G156" s="597"/>
      <c r="H156" s="597"/>
      <c r="I156" s="597"/>
      <c r="J156" s="598"/>
      <c r="K156" s="596"/>
      <c r="L156" s="597"/>
      <c r="M156" s="597"/>
      <c r="N156" s="597"/>
      <c r="O156" s="598"/>
      <c r="P156" s="596"/>
      <c r="Q156" s="598"/>
      <c r="R156" s="599"/>
      <c r="S156" s="600"/>
      <c r="T156" s="601"/>
      <c r="U156" s="600"/>
      <c r="V156" s="600"/>
      <c r="W156" s="602"/>
      <c r="X156" s="603"/>
      <c r="Y156" s="4"/>
      <c r="Z156" s="4"/>
      <c r="AA156" s="4"/>
      <c r="AB156" s="4"/>
      <c r="AU156" s="4"/>
    </row>
    <row r="157" spans="1:47" ht="15" customHeight="1">
      <c r="A157" s="553"/>
      <c r="B157" s="554"/>
      <c r="C157" s="593"/>
      <c r="D157" s="594"/>
      <c r="E157" s="595"/>
      <c r="F157" s="596"/>
      <c r="G157" s="597"/>
      <c r="H157" s="597"/>
      <c r="I157" s="597"/>
      <c r="J157" s="598"/>
      <c r="K157" s="596"/>
      <c r="L157" s="597"/>
      <c r="M157" s="597"/>
      <c r="N157" s="597"/>
      <c r="O157" s="598"/>
      <c r="P157" s="596"/>
      <c r="Q157" s="598"/>
      <c r="R157" s="599"/>
      <c r="S157" s="600"/>
      <c r="T157" s="601"/>
      <c r="U157" s="600"/>
      <c r="V157" s="600"/>
      <c r="W157" s="602"/>
      <c r="X157" s="603"/>
      <c r="Y157" s="4"/>
      <c r="Z157" s="4"/>
      <c r="AA157" s="4"/>
      <c r="AB157" s="4"/>
      <c r="AU157" s="4"/>
    </row>
    <row r="158" spans="1:47" ht="15" customHeight="1">
      <c r="A158" s="553"/>
      <c r="B158" s="554"/>
      <c r="C158" s="593"/>
      <c r="D158" s="594"/>
      <c r="E158" s="595"/>
      <c r="F158" s="596"/>
      <c r="G158" s="597"/>
      <c r="H158" s="597"/>
      <c r="I158" s="597"/>
      <c r="J158" s="598"/>
      <c r="K158" s="596"/>
      <c r="L158" s="597"/>
      <c r="M158" s="597"/>
      <c r="N158" s="597"/>
      <c r="O158" s="598"/>
      <c r="P158" s="596"/>
      <c r="Q158" s="598"/>
      <c r="R158" s="599"/>
      <c r="S158" s="600"/>
      <c r="T158" s="601"/>
      <c r="U158" s="600"/>
      <c r="V158" s="600"/>
      <c r="W158" s="602"/>
      <c r="X158" s="603"/>
      <c r="Y158" s="4"/>
      <c r="Z158" s="4"/>
      <c r="AA158" s="4"/>
      <c r="AB158" s="4"/>
      <c r="AU158" s="4"/>
    </row>
    <row r="159" spans="1:47" ht="15" customHeight="1">
      <c r="A159" s="553"/>
      <c r="B159" s="554"/>
      <c r="C159" s="593"/>
      <c r="D159" s="594"/>
      <c r="E159" s="595"/>
      <c r="F159" s="596"/>
      <c r="G159" s="597"/>
      <c r="H159" s="597"/>
      <c r="I159" s="597"/>
      <c r="J159" s="598"/>
      <c r="K159" s="596"/>
      <c r="L159" s="597"/>
      <c r="M159" s="597"/>
      <c r="N159" s="597"/>
      <c r="O159" s="598"/>
      <c r="P159" s="596"/>
      <c r="Q159" s="598"/>
      <c r="R159" s="599"/>
      <c r="S159" s="600"/>
      <c r="T159" s="601"/>
      <c r="U159" s="600"/>
      <c r="V159" s="600"/>
      <c r="W159" s="602"/>
      <c r="X159" s="603"/>
      <c r="Y159" s="4"/>
      <c r="Z159" s="4"/>
      <c r="AA159" s="4"/>
      <c r="AB159" s="4"/>
      <c r="AU159" s="4"/>
    </row>
    <row r="160" spans="1:47" ht="15" customHeight="1">
      <c r="A160" s="553"/>
      <c r="B160" s="554"/>
      <c r="C160" s="593"/>
      <c r="D160" s="594"/>
      <c r="E160" s="595"/>
      <c r="F160" s="596"/>
      <c r="G160" s="597"/>
      <c r="H160" s="597"/>
      <c r="I160" s="597"/>
      <c r="J160" s="598"/>
      <c r="K160" s="596"/>
      <c r="L160" s="597"/>
      <c r="M160" s="597"/>
      <c r="N160" s="597"/>
      <c r="O160" s="598"/>
      <c r="P160" s="596"/>
      <c r="Q160" s="598"/>
      <c r="R160" s="599"/>
      <c r="S160" s="600"/>
      <c r="T160" s="601"/>
      <c r="U160" s="600"/>
      <c r="V160" s="600"/>
      <c r="W160" s="602"/>
      <c r="X160" s="603"/>
      <c r="Y160" s="4"/>
      <c r="Z160" s="4"/>
      <c r="AA160" s="4"/>
      <c r="AB160" s="4"/>
      <c r="AU160" s="4"/>
    </row>
    <row r="161" spans="1:47" ht="15" customHeight="1">
      <c r="A161" s="553"/>
      <c r="B161" s="554"/>
      <c r="C161" s="593"/>
      <c r="D161" s="594"/>
      <c r="E161" s="595"/>
      <c r="F161" s="596"/>
      <c r="G161" s="597"/>
      <c r="H161" s="597"/>
      <c r="I161" s="597"/>
      <c r="J161" s="598"/>
      <c r="K161" s="596"/>
      <c r="L161" s="597"/>
      <c r="M161" s="597"/>
      <c r="N161" s="597"/>
      <c r="O161" s="598"/>
      <c r="P161" s="596"/>
      <c r="Q161" s="598"/>
      <c r="R161" s="599"/>
      <c r="S161" s="600"/>
      <c r="T161" s="601"/>
      <c r="U161" s="600"/>
      <c r="V161" s="600"/>
      <c r="W161" s="602"/>
      <c r="X161" s="603"/>
      <c r="Y161" s="4"/>
      <c r="Z161" s="4"/>
      <c r="AA161" s="4"/>
      <c r="AB161" s="4"/>
      <c r="AU161" s="4"/>
    </row>
    <row r="162" spans="1:47" ht="15" customHeight="1">
      <c r="A162" s="553"/>
      <c r="B162" s="554"/>
      <c r="C162" s="593"/>
      <c r="D162" s="594"/>
      <c r="E162" s="595"/>
      <c r="F162" s="596"/>
      <c r="G162" s="597"/>
      <c r="H162" s="597"/>
      <c r="I162" s="597"/>
      <c r="J162" s="598"/>
      <c r="K162" s="596"/>
      <c r="L162" s="597"/>
      <c r="M162" s="597"/>
      <c r="N162" s="597"/>
      <c r="O162" s="598"/>
      <c r="P162" s="596"/>
      <c r="Q162" s="598"/>
      <c r="R162" s="599"/>
      <c r="S162" s="600"/>
      <c r="T162" s="601"/>
      <c r="U162" s="600"/>
      <c r="V162" s="600"/>
      <c r="W162" s="602"/>
      <c r="X162" s="603"/>
      <c r="Y162" s="4"/>
      <c r="Z162" s="4"/>
      <c r="AA162" s="4"/>
      <c r="AB162" s="4"/>
      <c r="AU162" s="4"/>
    </row>
    <row r="163" spans="1:47" ht="15" customHeight="1">
      <c r="A163" s="553"/>
      <c r="B163" s="554"/>
      <c r="C163" s="593"/>
      <c r="D163" s="594"/>
      <c r="E163" s="595"/>
      <c r="F163" s="596"/>
      <c r="G163" s="597"/>
      <c r="H163" s="597"/>
      <c r="I163" s="597"/>
      <c r="J163" s="598"/>
      <c r="K163" s="596"/>
      <c r="L163" s="597"/>
      <c r="M163" s="597"/>
      <c r="N163" s="597"/>
      <c r="O163" s="598"/>
      <c r="P163" s="596"/>
      <c r="Q163" s="598"/>
      <c r="R163" s="599"/>
      <c r="S163" s="600"/>
      <c r="T163" s="601"/>
      <c r="U163" s="600"/>
      <c r="V163" s="600"/>
      <c r="W163" s="602"/>
      <c r="X163" s="603"/>
      <c r="Y163" s="4"/>
      <c r="Z163" s="4"/>
      <c r="AA163" s="4"/>
      <c r="AB163" s="4"/>
      <c r="AU163" s="4"/>
    </row>
    <row r="164" spans="1:47" ht="15" customHeight="1">
      <c r="A164" s="553"/>
      <c r="B164" s="554"/>
      <c r="C164" s="593"/>
      <c r="D164" s="594"/>
      <c r="E164" s="595"/>
      <c r="F164" s="596"/>
      <c r="G164" s="597"/>
      <c r="H164" s="597"/>
      <c r="I164" s="597"/>
      <c r="J164" s="598"/>
      <c r="K164" s="596"/>
      <c r="L164" s="597"/>
      <c r="M164" s="597"/>
      <c r="N164" s="597"/>
      <c r="O164" s="598"/>
      <c r="P164" s="596"/>
      <c r="Q164" s="598"/>
      <c r="R164" s="599"/>
      <c r="S164" s="600"/>
      <c r="T164" s="601"/>
      <c r="U164" s="600"/>
      <c r="V164" s="600"/>
      <c r="W164" s="602"/>
      <c r="X164" s="603"/>
      <c r="Y164" s="4"/>
      <c r="Z164" s="4"/>
      <c r="AA164" s="4"/>
      <c r="AB164" s="4"/>
      <c r="AU164" s="4"/>
    </row>
    <row r="165" spans="1:47" ht="15" customHeight="1">
      <c r="A165" s="553"/>
      <c r="B165" s="554"/>
      <c r="C165" s="593"/>
      <c r="D165" s="594"/>
      <c r="E165" s="595"/>
      <c r="F165" s="596"/>
      <c r="G165" s="597"/>
      <c r="H165" s="597"/>
      <c r="I165" s="597"/>
      <c r="J165" s="598"/>
      <c r="K165" s="596"/>
      <c r="L165" s="597"/>
      <c r="M165" s="597"/>
      <c r="N165" s="597"/>
      <c r="O165" s="598"/>
      <c r="P165" s="596"/>
      <c r="Q165" s="598"/>
      <c r="R165" s="599"/>
      <c r="S165" s="600"/>
      <c r="T165" s="601"/>
      <c r="U165" s="600"/>
      <c r="V165" s="600"/>
      <c r="W165" s="602"/>
      <c r="X165" s="603"/>
      <c r="Y165" s="4"/>
      <c r="Z165" s="4"/>
      <c r="AA165" s="4"/>
      <c r="AB165" s="4"/>
      <c r="AU165" s="4"/>
    </row>
    <row r="166" spans="1:47" ht="15" customHeight="1">
      <c r="A166" s="553"/>
      <c r="B166" s="554"/>
      <c r="C166" s="593"/>
      <c r="D166" s="594"/>
      <c r="E166" s="595"/>
      <c r="F166" s="596"/>
      <c r="G166" s="597"/>
      <c r="H166" s="597"/>
      <c r="I166" s="597"/>
      <c r="J166" s="598"/>
      <c r="K166" s="596"/>
      <c r="L166" s="597"/>
      <c r="M166" s="597"/>
      <c r="N166" s="597"/>
      <c r="O166" s="598"/>
      <c r="P166" s="596"/>
      <c r="Q166" s="598"/>
      <c r="R166" s="599"/>
      <c r="S166" s="600"/>
      <c r="T166" s="601"/>
      <c r="U166" s="600"/>
      <c r="V166" s="600"/>
      <c r="W166" s="602"/>
      <c r="X166" s="603"/>
      <c r="Y166" s="4"/>
      <c r="Z166" s="4"/>
      <c r="AA166" s="4"/>
      <c r="AB166" s="4"/>
      <c r="AU166" s="4"/>
    </row>
    <row r="167" spans="1:47" ht="15" customHeight="1">
      <c r="A167" s="553"/>
      <c r="B167" s="554"/>
      <c r="C167" s="593"/>
      <c r="D167" s="594"/>
      <c r="E167" s="595"/>
      <c r="F167" s="596"/>
      <c r="G167" s="597"/>
      <c r="H167" s="597"/>
      <c r="I167" s="597"/>
      <c r="J167" s="598"/>
      <c r="K167" s="596"/>
      <c r="L167" s="597"/>
      <c r="M167" s="597"/>
      <c r="N167" s="597"/>
      <c r="O167" s="598"/>
      <c r="P167" s="596"/>
      <c r="Q167" s="598"/>
      <c r="R167" s="599"/>
      <c r="S167" s="600"/>
      <c r="T167" s="601"/>
      <c r="U167" s="600"/>
      <c r="V167" s="600"/>
      <c r="W167" s="602"/>
      <c r="X167" s="603"/>
      <c r="Y167" s="4"/>
      <c r="Z167" s="4"/>
      <c r="AA167" s="4"/>
      <c r="AB167" s="4"/>
      <c r="AU167" s="4"/>
    </row>
    <row r="168" spans="1:47" ht="15" customHeight="1">
      <c r="A168" s="553"/>
      <c r="B168" s="554"/>
      <c r="C168" s="593"/>
      <c r="D168" s="594"/>
      <c r="E168" s="595"/>
      <c r="F168" s="596"/>
      <c r="G168" s="597"/>
      <c r="H168" s="597"/>
      <c r="I168" s="597"/>
      <c r="J168" s="598"/>
      <c r="K168" s="596"/>
      <c r="L168" s="597"/>
      <c r="M168" s="597"/>
      <c r="N168" s="597"/>
      <c r="O168" s="598"/>
      <c r="P168" s="596"/>
      <c r="Q168" s="598"/>
      <c r="R168" s="599"/>
      <c r="S168" s="600"/>
      <c r="T168" s="601"/>
      <c r="U168" s="600"/>
      <c r="V168" s="600"/>
      <c r="W168" s="602"/>
      <c r="X168" s="603"/>
      <c r="Y168" s="4"/>
      <c r="Z168" s="4"/>
      <c r="AA168" s="4"/>
      <c r="AB168" s="4"/>
      <c r="AU168" s="4"/>
    </row>
    <row r="169" spans="1:47" ht="15" customHeight="1">
      <c r="A169" s="553"/>
      <c r="B169" s="554"/>
      <c r="C169" s="593"/>
      <c r="D169" s="594"/>
      <c r="E169" s="595"/>
      <c r="F169" s="596"/>
      <c r="G169" s="597"/>
      <c r="H169" s="597"/>
      <c r="I169" s="597"/>
      <c r="J169" s="598"/>
      <c r="K169" s="596"/>
      <c r="L169" s="597"/>
      <c r="M169" s="597"/>
      <c r="N169" s="597"/>
      <c r="O169" s="598"/>
      <c r="P169" s="596"/>
      <c r="Q169" s="598"/>
      <c r="R169" s="599"/>
      <c r="S169" s="600"/>
      <c r="T169" s="601"/>
      <c r="U169" s="600"/>
      <c r="V169" s="600"/>
      <c r="W169" s="602"/>
      <c r="X169" s="603"/>
      <c r="Y169" s="4"/>
      <c r="Z169" s="4"/>
      <c r="AA169" s="4"/>
      <c r="AB169" s="4"/>
      <c r="AU169" s="4"/>
    </row>
    <row r="170" spans="1:47" ht="15" customHeight="1">
      <c r="A170" s="553"/>
      <c r="B170" s="554"/>
      <c r="C170" s="593"/>
      <c r="D170" s="594"/>
      <c r="E170" s="595"/>
      <c r="F170" s="596"/>
      <c r="G170" s="597"/>
      <c r="H170" s="597"/>
      <c r="I170" s="597"/>
      <c r="J170" s="598"/>
      <c r="K170" s="596"/>
      <c r="L170" s="597"/>
      <c r="M170" s="597"/>
      <c r="N170" s="597"/>
      <c r="O170" s="598"/>
      <c r="P170" s="596"/>
      <c r="Q170" s="598"/>
      <c r="R170" s="599"/>
      <c r="S170" s="600"/>
      <c r="T170" s="601"/>
      <c r="U170" s="600"/>
      <c r="V170" s="600"/>
      <c r="W170" s="602"/>
      <c r="X170" s="603"/>
      <c r="Y170" s="4"/>
      <c r="Z170" s="4"/>
      <c r="AA170" s="4"/>
      <c r="AB170" s="4"/>
      <c r="AU170" s="4"/>
    </row>
    <row r="171" spans="1:47" ht="15" customHeight="1">
      <c r="A171" s="553"/>
      <c r="B171" s="554"/>
      <c r="C171" s="593"/>
      <c r="D171" s="594"/>
      <c r="E171" s="595"/>
      <c r="F171" s="596"/>
      <c r="G171" s="597"/>
      <c r="H171" s="597"/>
      <c r="I171" s="597"/>
      <c r="J171" s="598"/>
      <c r="K171" s="596"/>
      <c r="L171" s="597"/>
      <c r="M171" s="597"/>
      <c r="N171" s="597"/>
      <c r="O171" s="598"/>
      <c r="P171" s="596"/>
      <c r="Q171" s="598"/>
      <c r="R171" s="599"/>
      <c r="S171" s="600"/>
      <c r="T171" s="601"/>
      <c r="U171" s="600"/>
      <c r="V171" s="600"/>
      <c r="W171" s="602"/>
      <c r="X171" s="603"/>
      <c r="Y171" s="4"/>
      <c r="Z171" s="4"/>
      <c r="AA171" s="4"/>
      <c r="AB171" s="4"/>
      <c r="AU171" s="4"/>
    </row>
    <row r="172" spans="1:47" ht="15" customHeight="1">
      <c r="A172" s="553"/>
      <c r="B172" s="554"/>
      <c r="C172" s="593"/>
      <c r="D172" s="594"/>
      <c r="E172" s="595"/>
      <c r="F172" s="596"/>
      <c r="G172" s="597"/>
      <c r="H172" s="597"/>
      <c r="I172" s="597"/>
      <c r="J172" s="598"/>
      <c r="K172" s="596"/>
      <c r="L172" s="597"/>
      <c r="M172" s="597"/>
      <c r="N172" s="597"/>
      <c r="O172" s="598"/>
      <c r="P172" s="596"/>
      <c r="Q172" s="598"/>
      <c r="R172" s="599"/>
      <c r="S172" s="600"/>
      <c r="T172" s="601"/>
      <c r="U172" s="600"/>
      <c r="V172" s="600"/>
      <c r="W172" s="602"/>
      <c r="X172" s="603"/>
      <c r="Y172" s="4"/>
      <c r="Z172" s="4"/>
      <c r="AA172" s="4"/>
      <c r="AB172" s="4"/>
      <c r="AU172" s="4"/>
    </row>
    <row r="173" spans="1:47" ht="15" customHeight="1">
      <c r="A173" s="553"/>
      <c r="B173" s="566"/>
      <c r="C173" s="567"/>
      <c r="D173" s="568"/>
      <c r="E173" s="569"/>
      <c r="F173" s="570"/>
      <c r="G173" s="571"/>
      <c r="H173" s="571"/>
      <c r="I173" s="571"/>
      <c r="J173" s="572"/>
      <c r="K173" s="570"/>
      <c r="L173" s="571"/>
      <c r="M173" s="571"/>
      <c r="N173" s="571"/>
      <c r="O173" s="572"/>
      <c r="P173" s="570"/>
      <c r="Q173" s="572"/>
      <c r="R173" s="573"/>
      <c r="S173" s="574"/>
      <c r="T173" s="575"/>
      <c r="U173" s="574"/>
      <c r="V173" s="574"/>
      <c r="W173" s="576"/>
      <c r="X173" s="577"/>
      <c r="Y173" s="4"/>
      <c r="Z173" s="4"/>
      <c r="AA173" s="4"/>
      <c r="AB173" s="4"/>
      <c r="AU173" s="4"/>
    </row>
    <row r="174" spans="1:47" ht="15" customHeight="1">
      <c r="A174" s="553"/>
      <c r="B174" s="566"/>
      <c r="C174" s="567"/>
      <c r="D174" s="568"/>
      <c r="E174" s="569"/>
      <c r="F174" s="570"/>
      <c r="G174" s="571"/>
      <c r="H174" s="571"/>
      <c r="I174" s="571"/>
      <c r="J174" s="572"/>
      <c r="K174" s="570"/>
      <c r="L174" s="571"/>
      <c r="M174" s="571"/>
      <c r="N174" s="571"/>
      <c r="O174" s="572"/>
      <c r="P174" s="570"/>
      <c r="Q174" s="572"/>
      <c r="R174" s="573"/>
      <c r="S174" s="574"/>
      <c r="T174" s="575"/>
      <c r="U174" s="574"/>
      <c r="V174" s="574"/>
      <c r="W174" s="576"/>
      <c r="X174" s="577"/>
      <c r="Y174" s="4"/>
      <c r="Z174" s="4"/>
      <c r="AA174" s="4"/>
      <c r="AB174" s="4"/>
      <c r="AU174" s="4"/>
    </row>
    <row r="175" spans="1:47" ht="15" customHeight="1">
      <c r="A175" s="553"/>
      <c r="B175" s="566"/>
      <c r="C175" s="567"/>
      <c r="D175" s="568"/>
      <c r="E175" s="569"/>
      <c r="F175" s="570"/>
      <c r="G175" s="571"/>
      <c r="H175" s="571"/>
      <c r="I175" s="571"/>
      <c r="J175" s="572"/>
      <c r="K175" s="570"/>
      <c r="L175" s="571"/>
      <c r="M175" s="571"/>
      <c r="N175" s="571"/>
      <c r="O175" s="572"/>
      <c r="P175" s="570"/>
      <c r="Q175" s="572"/>
      <c r="R175" s="573"/>
      <c r="S175" s="574"/>
      <c r="T175" s="575"/>
      <c r="U175" s="574"/>
      <c r="V175" s="574"/>
      <c r="W175" s="576"/>
      <c r="X175" s="577"/>
      <c r="Y175" s="4"/>
      <c r="Z175" s="4"/>
      <c r="AA175" s="4"/>
      <c r="AB175" s="4"/>
      <c r="AU175" s="4"/>
    </row>
    <row r="176" spans="1:47" ht="15" customHeight="1">
      <c r="A176" s="553"/>
      <c r="B176" s="566"/>
      <c r="C176" s="567"/>
      <c r="D176" s="568"/>
      <c r="E176" s="569"/>
      <c r="F176" s="570"/>
      <c r="G176" s="571"/>
      <c r="H176" s="571"/>
      <c r="I176" s="571"/>
      <c r="J176" s="572"/>
      <c r="K176" s="570"/>
      <c r="L176" s="571"/>
      <c r="M176" s="571"/>
      <c r="N176" s="571"/>
      <c r="O176" s="572"/>
      <c r="P176" s="570"/>
      <c r="Q176" s="572"/>
      <c r="R176" s="573"/>
      <c r="S176" s="574"/>
      <c r="T176" s="575"/>
      <c r="U176" s="574"/>
      <c r="V176" s="574"/>
      <c r="W176" s="576"/>
      <c r="X176" s="577"/>
      <c r="Y176" s="4"/>
      <c r="Z176" s="4"/>
      <c r="AA176" s="4"/>
      <c r="AB176" s="4"/>
      <c r="AU176" s="4"/>
    </row>
    <row r="177" spans="1:47" ht="15" customHeight="1">
      <c r="A177" s="553"/>
      <c r="B177" s="566"/>
      <c r="C177" s="567"/>
      <c r="D177" s="578"/>
      <c r="E177" s="579"/>
      <c r="F177" s="573"/>
      <c r="G177" s="574"/>
      <c r="H177" s="574"/>
      <c r="I177" s="574"/>
      <c r="J177" s="577"/>
      <c r="K177" s="573"/>
      <c r="L177" s="574"/>
      <c r="M177" s="574"/>
      <c r="N177" s="574"/>
      <c r="O177" s="577"/>
      <c r="P177" s="573"/>
      <c r="Q177" s="577"/>
      <c r="R177" s="573"/>
      <c r="S177" s="574"/>
      <c r="T177" s="575"/>
      <c r="U177" s="574"/>
      <c r="V177" s="574"/>
      <c r="W177" s="576"/>
      <c r="X177" s="577"/>
      <c r="Y177" s="4"/>
      <c r="Z177" s="4"/>
      <c r="AA177" s="4"/>
      <c r="AB177" s="4"/>
      <c r="AU177" s="4"/>
    </row>
    <row r="178" spans="1:47" ht="15" customHeight="1">
      <c r="A178" s="553"/>
      <c r="B178" s="566"/>
      <c r="C178" s="567"/>
      <c r="D178" s="578"/>
      <c r="E178" s="579"/>
      <c r="F178" s="573"/>
      <c r="G178" s="574"/>
      <c r="H178" s="574"/>
      <c r="I178" s="574"/>
      <c r="J178" s="577"/>
      <c r="K178" s="573"/>
      <c r="L178" s="574"/>
      <c r="M178" s="574"/>
      <c r="N178" s="574"/>
      <c r="O178" s="577"/>
      <c r="P178" s="573"/>
      <c r="Q178" s="577"/>
      <c r="R178" s="573"/>
      <c r="S178" s="574"/>
      <c r="T178" s="575"/>
      <c r="U178" s="574"/>
      <c r="V178" s="574"/>
      <c r="W178" s="576"/>
      <c r="X178" s="577"/>
      <c r="Y178" s="4"/>
      <c r="Z178" s="4"/>
      <c r="AA178" s="4"/>
      <c r="AB178" s="4"/>
      <c r="AU178" s="4"/>
    </row>
    <row r="179" spans="1:47" ht="15" customHeight="1">
      <c r="A179" s="553"/>
      <c r="B179" s="566"/>
      <c r="C179" s="567"/>
      <c r="D179" s="578"/>
      <c r="E179" s="579"/>
      <c r="F179" s="573"/>
      <c r="G179" s="574"/>
      <c r="H179" s="574"/>
      <c r="I179" s="574"/>
      <c r="J179" s="577"/>
      <c r="K179" s="573"/>
      <c r="L179" s="574"/>
      <c r="M179" s="574"/>
      <c r="N179" s="574"/>
      <c r="O179" s="577"/>
      <c r="P179" s="573"/>
      <c r="Q179" s="577"/>
      <c r="R179" s="573"/>
      <c r="S179" s="574"/>
      <c r="T179" s="575"/>
      <c r="U179" s="574"/>
      <c r="V179" s="574"/>
      <c r="W179" s="576"/>
      <c r="X179" s="577"/>
      <c r="Y179" s="4"/>
      <c r="Z179" s="4"/>
      <c r="AA179" s="4"/>
      <c r="AB179" s="4"/>
      <c r="AC179" s="4"/>
      <c r="AD179" s="4"/>
      <c r="AS179" s="4"/>
    </row>
    <row r="180" spans="1:47" ht="15" customHeight="1">
      <c r="A180" s="553"/>
      <c r="B180" s="566"/>
      <c r="C180" s="567"/>
      <c r="D180" s="578"/>
      <c r="E180" s="579"/>
      <c r="F180" s="573"/>
      <c r="G180" s="574"/>
      <c r="H180" s="574"/>
      <c r="I180" s="574"/>
      <c r="J180" s="577"/>
      <c r="K180" s="573"/>
      <c r="L180" s="574"/>
      <c r="M180" s="574"/>
      <c r="N180" s="574"/>
      <c r="O180" s="577"/>
      <c r="P180" s="573"/>
      <c r="Q180" s="577"/>
      <c r="R180" s="573"/>
      <c r="S180" s="574"/>
      <c r="T180" s="575"/>
      <c r="U180" s="574"/>
      <c r="V180" s="574"/>
      <c r="W180" s="576"/>
      <c r="X180" s="577"/>
      <c r="Y180" s="4"/>
      <c r="Z180" s="4"/>
      <c r="AA180" s="4"/>
      <c r="AB180" s="4"/>
      <c r="AC180" s="4"/>
      <c r="AD180" s="4"/>
      <c r="AS180" s="4"/>
    </row>
    <row r="181" spans="1:47" ht="15" customHeight="1">
      <c r="A181" s="553"/>
      <c r="B181" s="566"/>
      <c r="C181" s="567"/>
      <c r="D181" s="578"/>
      <c r="E181" s="579"/>
      <c r="F181" s="573"/>
      <c r="G181" s="574"/>
      <c r="H181" s="574"/>
      <c r="I181" s="574"/>
      <c r="J181" s="577"/>
      <c r="K181" s="573"/>
      <c r="L181" s="574"/>
      <c r="M181" s="574"/>
      <c r="N181" s="574"/>
      <c r="O181" s="577"/>
      <c r="P181" s="573"/>
      <c r="Q181" s="577"/>
      <c r="R181" s="573"/>
      <c r="S181" s="574"/>
      <c r="T181" s="575"/>
      <c r="U181" s="574"/>
      <c r="V181" s="574"/>
      <c r="W181" s="576"/>
      <c r="X181" s="577"/>
      <c r="Y181" s="4"/>
      <c r="Z181" s="4"/>
      <c r="AA181" s="4"/>
      <c r="AB181" s="4"/>
      <c r="AC181" s="4"/>
      <c r="AD181" s="4"/>
      <c r="AS181" s="4"/>
    </row>
    <row r="182" spans="1:47" ht="15" customHeight="1">
      <c r="A182" s="553"/>
      <c r="B182" s="566"/>
      <c r="C182" s="567"/>
      <c r="D182" s="578"/>
      <c r="E182" s="579"/>
      <c r="F182" s="573"/>
      <c r="G182" s="574"/>
      <c r="H182" s="574"/>
      <c r="I182" s="574"/>
      <c r="J182" s="577"/>
      <c r="K182" s="573"/>
      <c r="L182" s="574"/>
      <c r="M182" s="574"/>
      <c r="N182" s="574"/>
      <c r="O182" s="577"/>
      <c r="P182" s="573"/>
      <c r="Q182" s="577"/>
      <c r="R182" s="573"/>
      <c r="S182" s="574"/>
      <c r="T182" s="575"/>
      <c r="U182" s="574"/>
      <c r="V182" s="574"/>
      <c r="W182" s="576"/>
      <c r="X182" s="577"/>
      <c r="Y182" s="4"/>
      <c r="Z182" s="4"/>
      <c r="AA182" s="4"/>
      <c r="AB182" s="4"/>
      <c r="AC182" s="4"/>
      <c r="AD182" s="4"/>
      <c r="AS182" s="4"/>
    </row>
    <row r="183" spans="1:47" ht="15" customHeight="1">
      <c r="A183" s="553"/>
      <c r="B183" s="566"/>
      <c r="C183" s="567"/>
      <c r="D183" s="578"/>
      <c r="E183" s="579"/>
      <c r="F183" s="573"/>
      <c r="G183" s="574"/>
      <c r="H183" s="574"/>
      <c r="I183" s="574"/>
      <c r="J183" s="577"/>
      <c r="K183" s="573"/>
      <c r="L183" s="574"/>
      <c r="M183" s="574"/>
      <c r="N183" s="574"/>
      <c r="O183" s="577"/>
      <c r="P183" s="573"/>
      <c r="Q183" s="577"/>
      <c r="R183" s="573"/>
      <c r="S183" s="574"/>
      <c r="T183" s="575"/>
      <c r="U183" s="574"/>
      <c r="V183" s="574"/>
      <c r="W183" s="576"/>
      <c r="X183" s="577"/>
      <c r="Y183" s="4"/>
      <c r="Z183" s="4"/>
      <c r="AA183" s="4"/>
      <c r="AB183" s="4"/>
      <c r="AC183" s="4"/>
      <c r="AD183" s="4"/>
      <c r="AS183" s="4"/>
    </row>
    <row r="184" spans="1:47" ht="15" customHeight="1">
      <c r="A184" s="553"/>
      <c r="B184" s="566"/>
      <c r="C184" s="567"/>
      <c r="D184" s="578"/>
      <c r="E184" s="579"/>
      <c r="F184" s="573"/>
      <c r="G184" s="574"/>
      <c r="H184" s="574"/>
      <c r="I184" s="574"/>
      <c r="J184" s="577"/>
      <c r="K184" s="573"/>
      <c r="L184" s="574"/>
      <c r="M184" s="574"/>
      <c r="N184" s="574"/>
      <c r="O184" s="577"/>
      <c r="P184" s="573"/>
      <c r="Q184" s="577"/>
      <c r="R184" s="573"/>
      <c r="S184" s="574"/>
      <c r="T184" s="575"/>
      <c r="U184" s="574"/>
      <c r="V184" s="574"/>
      <c r="W184" s="576"/>
      <c r="X184" s="577"/>
      <c r="Y184" s="4"/>
      <c r="Z184" s="4"/>
      <c r="AA184" s="4"/>
      <c r="AB184" s="4"/>
      <c r="AC184" s="4"/>
      <c r="AD184" s="4"/>
      <c r="AS184" s="4"/>
    </row>
    <row r="185" spans="1:47" ht="15" customHeight="1">
      <c r="A185" s="553"/>
      <c r="B185" s="566"/>
      <c r="C185" s="567"/>
      <c r="D185" s="578"/>
      <c r="E185" s="579"/>
      <c r="F185" s="573"/>
      <c r="G185" s="574"/>
      <c r="H185" s="574"/>
      <c r="I185" s="574"/>
      <c r="J185" s="577"/>
      <c r="K185" s="573"/>
      <c r="L185" s="574"/>
      <c r="M185" s="574"/>
      <c r="N185" s="574"/>
      <c r="O185" s="577"/>
      <c r="P185" s="573"/>
      <c r="Q185" s="577"/>
      <c r="R185" s="573"/>
      <c r="S185" s="574"/>
      <c r="T185" s="575"/>
      <c r="U185" s="574"/>
      <c r="V185" s="574"/>
      <c r="W185" s="576"/>
      <c r="X185" s="577"/>
      <c r="Y185" s="4"/>
      <c r="Z185" s="4"/>
      <c r="AA185" s="4"/>
      <c r="AB185" s="4"/>
      <c r="AC185" s="4"/>
      <c r="AD185" s="4"/>
      <c r="AS185" s="4"/>
    </row>
    <row r="186" spans="1:47" ht="15" customHeight="1">
      <c r="A186" s="553"/>
      <c r="B186" s="566"/>
      <c r="C186" s="567"/>
      <c r="D186" s="578"/>
      <c r="E186" s="579"/>
      <c r="F186" s="573"/>
      <c r="G186" s="574"/>
      <c r="H186" s="574"/>
      <c r="I186" s="574"/>
      <c r="J186" s="577"/>
      <c r="K186" s="573"/>
      <c r="L186" s="574"/>
      <c r="M186" s="574"/>
      <c r="N186" s="574"/>
      <c r="O186" s="577"/>
      <c r="P186" s="573"/>
      <c r="Q186" s="577"/>
      <c r="R186" s="573"/>
      <c r="S186" s="574"/>
      <c r="T186" s="575"/>
      <c r="U186" s="574"/>
      <c r="V186" s="574"/>
      <c r="W186" s="576"/>
      <c r="X186" s="577"/>
      <c r="Y186" s="4"/>
      <c r="Z186" s="4"/>
      <c r="AA186" s="4"/>
      <c r="AB186" s="4"/>
      <c r="AC186" s="4"/>
      <c r="AD186" s="4"/>
      <c r="AS186" s="4"/>
    </row>
    <row r="187" spans="1:47" ht="15" customHeight="1">
      <c r="A187" s="553"/>
      <c r="B187" s="566"/>
      <c r="C187" s="567"/>
      <c r="D187" s="578"/>
      <c r="E187" s="579"/>
      <c r="F187" s="573"/>
      <c r="G187" s="574"/>
      <c r="H187" s="574"/>
      <c r="I187" s="574"/>
      <c r="J187" s="577"/>
      <c r="K187" s="573"/>
      <c r="L187" s="574"/>
      <c r="M187" s="574"/>
      <c r="N187" s="574"/>
      <c r="O187" s="577"/>
      <c r="P187" s="573"/>
      <c r="Q187" s="577"/>
      <c r="R187" s="573"/>
      <c r="S187" s="574"/>
      <c r="T187" s="575"/>
      <c r="U187" s="574"/>
      <c r="V187" s="574"/>
      <c r="W187" s="576"/>
      <c r="X187" s="577"/>
      <c r="Y187" s="4"/>
      <c r="Z187" s="4"/>
      <c r="AA187" s="4"/>
      <c r="AB187" s="4"/>
      <c r="AC187" s="4"/>
      <c r="AD187" s="4"/>
      <c r="AS187" s="4"/>
    </row>
    <row r="188" spans="1:47" ht="15" customHeight="1">
      <c r="A188" s="553"/>
      <c r="B188" s="566"/>
      <c r="C188" s="567"/>
      <c r="D188" s="578"/>
      <c r="E188" s="579"/>
      <c r="F188" s="573"/>
      <c r="G188" s="574"/>
      <c r="H188" s="574"/>
      <c r="I188" s="574"/>
      <c r="J188" s="577"/>
      <c r="K188" s="573"/>
      <c r="L188" s="574"/>
      <c r="M188" s="574"/>
      <c r="N188" s="574"/>
      <c r="O188" s="577"/>
      <c r="P188" s="573"/>
      <c r="Q188" s="577"/>
      <c r="R188" s="573"/>
      <c r="S188" s="574"/>
      <c r="T188" s="575"/>
      <c r="U188" s="574"/>
      <c r="V188" s="574"/>
      <c r="W188" s="576"/>
      <c r="X188" s="577"/>
      <c r="Y188" s="4"/>
      <c r="Z188" s="4"/>
      <c r="AA188" s="4"/>
      <c r="AB188" s="4"/>
      <c r="AC188" s="4"/>
      <c r="AD188" s="4"/>
      <c r="AS188" s="4"/>
    </row>
    <row r="189" spans="1:47" ht="15" customHeight="1">
      <c r="A189" s="553"/>
      <c r="B189" s="566"/>
      <c r="C189" s="567"/>
      <c r="D189" s="578"/>
      <c r="E189" s="579"/>
      <c r="F189" s="573"/>
      <c r="G189" s="574"/>
      <c r="H189" s="574"/>
      <c r="I189" s="574"/>
      <c r="J189" s="577"/>
      <c r="K189" s="573"/>
      <c r="L189" s="574"/>
      <c r="M189" s="574"/>
      <c r="N189" s="574"/>
      <c r="O189" s="577"/>
      <c r="P189" s="573"/>
      <c r="Q189" s="577"/>
      <c r="R189" s="573"/>
      <c r="S189" s="574"/>
      <c r="T189" s="575"/>
      <c r="U189" s="574"/>
      <c r="V189" s="574"/>
      <c r="W189" s="576"/>
      <c r="X189" s="577"/>
      <c r="Y189" s="4"/>
      <c r="Z189" s="4"/>
      <c r="AA189" s="4"/>
      <c r="AB189" s="4"/>
      <c r="AC189" s="4"/>
      <c r="AD189" s="4"/>
      <c r="AS189" s="4"/>
    </row>
    <row r="190" spans="1:47" ht="15" customHeight="1">
      <c r="A190" s="553"/>
      <c r="B190" s="566"/>
      <c r="C190" s="567"/>
      <c r="D190" s="578"/>
      <c r="E190" s="579"/>
      <c r="F190" s="573"/>
      <c r="G190" s="574"/>
      <c r="H190" s="574"/>
      <c r="I190" s="574"/>
      <c r="J190" s="577"/>
      <c r="K190" s="573"/>
      <c r="L190" s="574"/>
      <c r="M190" s="574"/>
      <c r="N190" s="574"/>
      <c r="O190" s="577"/>
      <c r="P190" s="573"/>
      <c r="Q190" s="577"/>
      <c r="R190" s="573"/>
      <c r="S190" s="574"/>
      <c r="T190" s="575"/>
      <c r="U190" s="574"/>
      <c r="V190" s="574"/>
      <c r="W190" s="576"/>
      <c r="X190" s="577"/>
      <c r="Y190" s="4"/>
      <c r="Z190" s="4"/>
      <c r="AA190" s="4"/>
      <c r="AB190" s="4"/>
      <c r="AC190" s="4"/>
      <c r="AD190" s="4"/>
      <c r="AS190" s="4"/>
    </row>
    <row r="191" spans="1:47" ht="15" customHeight="1">
      <c r="A191" s="553"/>
      <c r="B191" s="566"/>
      <c r="C191" s="567"/>
      <c r="D191" s="578"/>
      <c r="E191" s="579"/>
      <c r="F191" s="573"/>
      <c r="G191" s="574"/>
      <c r="H191" s="574"/>
      <c r="I191" s="574"/>
      <c r="J191" s="577"/>
      <c r="K191" s="573"/>
      <c r="L191" s="574"/>
      <c r="M191" s="574"/>
      <c r="N191" s="574"/>
      <c r="O191" s="577"/>
      <c r="P191" s="573"/>
      <c r="Q191" s="577"/>
      <c r="R191" s="573"/>
      <c r="S191" s="574"/>
      <c r="T191" s="575"/>
      <c r="U191" s="574"/>
      <c r="V191" s="574"/>
      <c r="W191" s="576"/>
      <c r="X191" s="577"/>
      <c r="Y191" s="4"/>
      <c r="Z191" s="4"/>
      <c r="AA191" s="4"/>
      <c r="AB191" s="4"/>
      <c r="AC191" s="4"/>
      <c r="AD191" s="4"/>
      <c r="AS191" s="4"/>
    </row>
    <row r="192" spans="1:47" ht="15" customHeight="1">
      <c r="A192" s="553"/>
      <c r="B192" s="566"/>
      <c r="C192" s="567"/>
      <c r="D192" s="578"/>
      <c r="E192" s="579"/>
      <c r="F192" s="573"/>
      <c r="G192" s="574"/>
      <c r="H192" s="574"/>
      <c r="I192" s="574"/>
      <c r="J192" s="577"/>
      <c r="K192" s="573"/>
      <c r="L192" s="574"/>
      <c r="M192" s="574"/>
      <c r="N192" s="574"/>
      <c r="O192" s="577"/>
      <c r="P192" s="573"/>
      <c r="Q192" s="577"/>
      <c r="R192" s="573"/>
      <c r="S192" s="574"/>
      <c r="T192" s="575"/>
      <c r="U192" s="574"/>
      <c r="V192" s="574"/>
      <c r="W192" s="576"/>
      <c r="X192" s="577"/>
      <c r="Y192" s="4"/>
      <c r="Z192" s="4"/>
      <c r="AA192" s="4"/>
      <c r="AB192" s="4"/>
      <c r="AC192" s="4"/>
      <c r="AD192" s="4"/>
      <c r="AS192" s="4"/>
    </row>
    <row r="193" spans="1:45" ht="15" customHeight="1">
      <c r="A193" s="553"/>
      <c r="B193" s="566"/>
      <c r="C193" s="567"/>
      <c r="D193" s="578"/>
      <c r="E193" s="579"/>
      <c r="F193" s="573"/>
      <c r="G193" s="574"/>
      <c r="H193" s="574"/>
      <c r="I193" s="574"/>
      <c r="J193" s="577"/>
      <c r="K193" s="573"/>
      <c r="L193" s="574"/>
      <c r="M193" s="574"/>
      <c r="N193" s="574"/>
      <c r="O193" s="577"/>
      <c r="P193" s="573"/>
      <c r="Q193" s="577"/>
      <c r="R193" s="573"/>
      <c r="S193" s="574"/>
      <c r="T193" s="575"/>
      <c r="U193" s="574"/>
      <c r="V193" s="574"/>
      <c r="W193" s="576"/>
      <c r="X193" s="577"/>
      <c r="Y193" s="4"/>
      <c r="Z193" s="4"/>
      <c r="AA193" s="4"/>
      <c r="AB193" s="4"/>
      <c r="AC193" s="4"/>
      <c r="AD193" s="4"/>
      <c r="AS193" s="4"/>
    </row>
    <row r="194" spans="1:45" ht="15" customHeight="1">
      <c r="A194" s="553"/>
      <c r="B194" s="566"/>
      <c r="C194" s="567"/>
      <c r="D194" s="578"/>
      <c r="E194" s="579"/>
      <c r="F194" s="573"/>
      <c r="G194" s="574"/>
      <c r="H194" s="574"/>
      <c r="I194" s="574"/>
      <c r="J194" s="577"/>
      <c r="K194" s="573"/>
      <c r="L194" s="574"/>
      <c r="M194" s="574"/>
      <c r="N194" s="574"/>
      <c r="O194" s="577"/>
      <c r="P194" s="573"/>
      <c r="Q194" s="577"/>
      <c r="R194" s="573"/>
      <c r="S194" s="574"/>
      <c r="T194" s="575"/>
      <c r="U194" s="574"/>
      <c r="V194" s="574"/>
      <c r="W194" s="576"/>
      <c r="X194" s="577"/>
      <c r="Y194" s="4"/>
      <c r="Z194" s="4"/>
      <c r="AA194" s="4"/>
      <c r="AB194" s="4"/>
      <c r="AC194" s="4"/>
      <c r="AD194" s="4"/>
      <c r="AS194" s="4"/>
    </row>
    <row r="195" spans="1:45" ht="15" customHeight="1">
      <c r="A195" s="553"/>
      <c r="B195" s="566"/>
      <c r="C195" s="567"/>
      <c r="D195" s="578"/>
      <c r="E195" s="579"/>
      <c r="F195" s="573"/>
      <c r="G195" s="574"/>
      <c r="H195" s="574"/>
      <c r="I195" s="574"/>
      <c r="J195" s="577"/>
      <c r="K195" s="573"/>
      <c r="L195" s="574"/>
      <c r="M195" s="574"/>
      <c r="N195" s="574"/>
      <c r="O195" s="577"/>
      <c r="P195" s="573"/>
      <c r="Q195" s="577"/>
      <c r="R195" s="573"/>
      <c r="S195" s="574"/>
      <c r="T195" s="575"/>
      <c r="U195" s="574"/>
      <c r="V195" s="574"/>
      <c r="W195" s="576"/>
      <c r="X195" s="577"/>
      <c r="Y195" s="4"/>
      <c r="Z195" s="4"/>
      <c r="AA195" s="4"/>
      <c r="AB195" s="4"/>
      <c r="AC195" s="4"/>
      <c r="AD195" s="4"/>
      <c r="AS195" s="4"/>
    </row>
    <row r="196" spans="1:45" ht="15" customHeight="1">
      <c r="A196" s="553"/>
      <c r="B196" s="566"/>
      <c r="C196" s="567"/>
      <c r="D196" s="578"/>
      <c r="E196" s="579"/>
      <c r="F196" s="573"/>
      <c r="G196" s="574"/>
      <c r="H196" s="574"/>
      <c r="I196" s="574"/>
      <c r="J196" s="577"/>
      <c r="K196" s="573"/>
      <c r="L196" s="574"/>
      <c r="M196" s="574"/>
      <c r="N196" s="574"/>
      <c r="O196" s="577"/>
      <c r="P196" s="573"/>
      <c r="Q196" s="577"/>
      <c r="R196" s="573"/>
      <c r="S196" s="574"/>
      <c r="T196" s="575"/>
      <c r="U196" s="574"/>
      <c r="V196" s="574"/>
      <c r="W196" s="576"/>
      <c r="X196" s="577"/>
      <c r="Y196" s="4"/>
      <c r="Z196" s="4"/>
      <c r="AA196" s="4"/>
      <c r="AB196" s="4"/>
      <c r="AC196" s="4"/>
      <c r="AD196" s="4"/>
      <c r="AS196" s="4"/>
    </row>
    <row r="197" spans="1:45" ht="15" customHeight="1">
      <c r="A197" s="553"/>
      <c r="B197" s="566"/>
      <c r="C197" s="567"/>
      <c r="D197" s="578"/>
      <c r="E197" s="579"/>
      <c r="F197" s="573"/>
      <c r="G197" s="574"/>
      <c r="H197" s="574"/>
      <c r="I197" s="574"/>
      <c r="J197" s="577"/>
      <c r="K197" s="573"/>
      <c r="L197" s="574"/>
      <c r="M197" s="574"/>
      <c r="N197" s="574"/>
      <c r="O197" s="577"/>
      <c r="P197" s="573"/>
      <c r="Q197" s="577"/>
      <c r="R197" s="573"/>
      <c r="S197" s="574"/>
      <c r="T197" s="575"/>
      <c r="U197" s="574"/>
      <c r="V197" s="574"/>
      <c r="W197" s="576"/>
      <c r="X197" s="577"/>
      <c r="Y197" s="4"/>
      <c r="Z197" s="4"/>
      <c r="AA197" s="4"/>
      <c r="AB197" s="4"/>
      <c r="AC197" s="4"/>
      <c r="AD197" s="4"/>
      <c r="AS197" s="4"/>
    </row>
    <row r="198" spans="1:45" ht="15" customHeight="1">
      <c r="A198" s="553"/>
      <c r="B198" s="566"/>
      <c r="C198" s="567"/>
      <c r="D198" s="578"/>
      <c r="E198" s="579"/>
      <c r="F198" s="573"/>
      <c r="G198" s="574"/>
      <c r="H198" s="574"/>
      <c r="I198" s="574"/>
      <c r="J198" s="577"/>
      <c r="K198" s="573"/>
      <c r="L198" s="574"/>
      <c r="M198" s="574"/>
      <c r="N198" s="574"/>
      <c r="O198" s="577"/>
      <c r="P198" s="573"/>
      <c r="Q198" s="577"/>
      <c r="R198" s="573"/>
      <c r="S198" s="574"/>
      <c r="T198" s="575"/>
      <c r="U198" s="574"/>
      <c r="V198" s="574"/>
      <c r="W198" s="576"/>
      <c r="X198" s="577"/>
      <c r="Y198" s="4"/>
      <c r="Z198" s="4"/>
      <c r="AA198" s="4"/>
      <c r="AB198" s="4"/>
      <c r="AC198" s="4"/>
      <c r="AD198" s="4"/>
      <c r="AS198" s="4"/>
    </row>
    <row r="199" spans="1:45" ht="15" customHeight="1">
      <c r="A199" s="553"/>
      <c r="B199" s="566"/>
      <c r="C199" s="567"/>
      <c r="D199" s="578"/>
      <c r="E199" s="579"/>
      <c r="F199" s="573"/>
      <c r="G199" s="574"/>
      <c r="H199" s="574"/>
      <c r="I199" s="574"/>
      <c r="J199" s="577"/>
      <c r="K199" s="573"/>
      <c r="L199" s="574"/>
      <c r="M199" s="574"/>
      <c r="N199" s="574"/>
      <c r="O199" s="577"/>
      <c r="P199" s="573"/>
      <c r="Q199" s="577"/>
      <c r="R199" s="573"/>
      <c r="S199" s="574"/>
      <c r="T199" s="575"/>
      <c r="U199" s="574"/>
      <c r="V199" s="574"/>
      <c r="W199" s="576"/>
      <c r="X199" s="577"/>
      <c r="Y199" s="4"/>
      <c r="Z199" s="4"/>
      <c r="AA199" s="4"/>
      <c r="AB199" s="4"/>
      <c r="AC199" s="4"/>
      <c r="AD199" s="4"/>
      <c r="AS199" s="4"/>
    </row>
    <row r="200" spans="1:45" ht="15" customHeight="1">
      <c r="A200" s="553"/>
      <c r="B200" s="566"/>
      <c r="C200" s="567"/>
      <c r="D200" s="578"/>
      <c r="E200" s="579"/>
      <c r="F200" s="573"/>
      <c r="G200" s="574"/>
      <c r="H200" s="574"/>
      <c r="I200" s="574"/>
      <c r="J200" s="577"/>
      <c r="K200" s="573"/>
      <c r="L200" s="574"/>
      <c r="M200" s="574"/>
      <c r="N200" s="574"/>
      <c r="O200" s="577"/>
      <c r="P200" s="573"/>
      <c r="Q200" s="577"/>
      <c r="R200" s="573"/>
      <c r="S200" s="574"/>
      <c r="T200" s="575"/>
      <c r="U200" s="574"/>
      <c r="V200" s="574"/>
      <c r="W200" s="576"/>
      <c r="X200" s="577"/>
      <c r="Y200" s="4"/>
      <c r="Z200" s="4"/>
      <c r="AA200" s="4"/>
      <c r="AB200" s="4"/>
      <c r="AC200" s="4"/>
      <c r="AD200" s="4"/>
      <c r="AS200" s="4"/>
    </row>
    <row r="201" spans="1:45" ht="15" customHeight="1">
      <c r="A201" s="553"/>
      <c r="B201" s="566"/>
      <c r="C201" s="567"/>
      <c r="D201" s="578"/>
      <c r="E201" s="579"/>
      <c r="F201" s="573"/>
      <c r="G201" s="574"/>
      <c r="H201" s="574"/>
      <c r="I201" s="574"/>
      <c r="J201" s="577"/>
      <c r="K201" s="573"/>
      <c r="L201" s="574"/>
      <c r="M201" s="574"/>
      <c r="N201" s="574"/>
      <c r="O201" s="577"/>
      <c r="P201" s="573"/>
      <c r="Q201" s="577"/>
      <c r="R201" s="573"/>
      <c r="S201" s="574"/>
      <c r="T201" s="575"/>
      <c r="U201" s="574"/>
      <c r="V201" s="574"/>
      <c r="W201" s="576"/>
      <c r="X201" s="577"/>
      <c r="Y201" s="4"/>
      <c r="Z201" s="4"/>
      <c r="AA201" s="4"/>
      <c r="AB201" s="4"/>
      <c r="AC201" s="4"/>
      <c r="AD201" s="4"/>
      <c r="AS201" s="4"/>
    </row>
    <row r="202" spans="1:45" ht="15" customHeight="1">
      <c r="A202" s="553"/>
      <c r="B202" s="566"/>
      <c r="C202" s="567"/>
      <c r="D202" s="578"/>
      <c r="E202" s="579"/>
      <c r="F202" s="573"/>
      <c r="G202" s="574"/>
      <c r="H202" s="574"/>
      <c r="I202" s="574"/>
      <c r="J202" s="577"/>
      <c r="K202" s="573"/>
      <c r="L202" s="574"/>
      <c r="M202" s="574"/>
      <c r="N202" s="574"/>
      <c r="O202" s="577"/>
      <c r="P202" s="573"/>
      <c r="Q202" s="577"/>
      <c r="R202" s="573"/>
      <c r="S202" s="574"/>
      <c r="T202" s="575"/>
      <c r="U202" s="574"/>
      <c r="V202" s="574"/>
      <c r="W202" s="576"/>
      <c r="X202" s="577"/>
      <c r="Y202" s="4"/>
      <c r="Z202" s="4"/>
      <c r="AA202" s="4"/>
      <c r="AB202" s="4"/>
      <c r="AC202" s="4"/>
      <c r="AD202" s="4"/>
      <c r="AS202" s="4"/>
    </row>
    <row r="203" spans="1:45" ht="15" customHeight="1">
      <c r="A203" s="553"/>
      <c r="B203" s="566"/>
      <c r="C203" s="567"/>
      <c r="D203" s="578"/>
      <c r="E203" s="579"/>
      <c r="F203" s="573"/>
      <c r="G203" s="574"/>
      <c r="H203" s="574"/>
      <c r="I203" s="574"/>
      <c r="J203" s="577"/>
      <c r="K203" s="573"/>
      <c r="L203" s="574"/>
      <c r="M203" s="574"/>
      <c r="N203" s="574"/>
      <c r="O203" s="577"/>
      <c r="P203" s="573"/>
      <c r="Q203" s="577"/>
      <c r="R203" s="573"/>
      <c r="S203" s="574"/>
      <c r="T203" s="575"/>
      <c r="U203" s="574"/>
      <c r="V203" s="574"/>
      <c r="W203" s="576"/>
      <c r="X203" s="577"/>
      <c r="Y203" s="4"/>
      <c r="Z203" s="4"/>
      <c r="AA203" s="4"/>
      <c r="AB203" s="4"/>
      <c r="AC203" s="4"/>
      <c r="AD203" s="4"/>
      <c r="AS203" s="4"/>
    </row>
    <row r="204" spans="1:45" ht="15" customHeight="1">
      <c r="A204" s="553"/>
      <c r="B204" s="566"/>
      <c r="C204" s="567"/>
      <c r="D204" s="578"/>
      <c r="E204" s="579"/>
      <c r="F204" s="573"/>
      <c r="G204" s="574"/>
      <c r="H204" s="574"/>
      <c r="I204" s="574"/>
      <c r="J204" s="577"/>
      <c r="K204" s="573"/>
      <c r="L204" s="574"/>
      <c r="M204" s="574"/>
      <c r="N204" s="574"/>
      <c r="O204" s="577"/>
      <c r="P204" s="573"/>
      <c r="Q204" s="577"/>
      <c r="R204" s="573"/>
      <c r="S204" s="574"/>
      <c r="T204" s="575"/>
      <c r="U204" s="574"/>
      <c r="V204" s="574"/>
      <c r="W204" s="576"/>
      <c r="X204" s="577"/>
      <c r="Y204" s="4"/>
      <c r="Z204" s="4"/>
      <c r="AA204" s="4"/>
      <c r="AB204" s="4"/>
      <c r="AC204" s="4"/>
      <c r="AD204" s="4"/>
      <c r="AS204" s="4"/>
    </row>
    <row r="205" spans="1:45" ht="15" customHeight="1">
      <c r="A205" s="553"/>
      <c r="B205" s="566"/>
      <c r="C205" s="567"/>
      <c r="D205" s="578"/>
      <c r="E205" s="579"/>
      <c r="F205" s="573"/>
      <c r="G205" s="574"/>
      <c r="H205" s="574"/>
      <c r="I205" s="574"/>
      <c r="J205" s="577"/>
      <c r="K205" s="573"/>
      <c r="L205" s="574"/>
      <c r="M205" s="574"/>
      <c r="N205" s="574"/>
      <c r="O205" s="577"/>
      <c r="P205" s="573"/>
      <c r="Q205" s="577"/>
      <c r="R205" s="573"/>
      <c r="S205" s="574"/>
      <c r="T205" s="575"/>
      <c r="U205" s="574"/>
      <c r="V205" s="574"/>
      <c r="W205" s="576"/>
      <c r="X205" s="577"/>
      <c r="Y205" s="4"/>
      <c r="Z205" s="4"/>
      <c r="AA205" s="4"/>
      <c r="AB205" s="4"/>
      <c r="AC205" s="4"/>
      <c r="AD205" s="4"/>
      <c r="AS205" s="4"/>
    </row>
    <row r="206" spans="1:45" ht="15" customHeight="1">
      <c r="A206" s="553"/>
      <c r="B206" s="566"/>
      <c r="C206" s="567"/>
      <c r="D206" s="578"/>
      <c r="E206" s="579"/>
      <c r="F206" s="573"/>
      <c r="G206" s="574"/>
      <c r="H206" s="574"/>
      <c r="I206" s="574"/>
      <c r="J206" s="577"/>
      <c r="K206" s="573"/>
      <c r="L206" s="574"/>
      <c r="M206" s="574"/>
      <c r="N206" s="574"/>
      <c r="O206" s="577"/>
      <c r="P206" s="573"/>
      <c r="Q206" s="577"/>
      <c r="R206" s="573"/>
      <c r="S206" s="574"/>
      <c r="T206" s="575"/>
      <c r="U206" s="574"/>
      <c r="V206" s="574"/>
      <c r="W206" s="576"/>
      <c r="X206" s="577"/>
      <c r="Y206" s="4"/>
      <c r="Z206" s="4"/>
      <c r="AA206" s="4"/>
      <c r="AB206" s="4"/>
      <c r="AC206" s="4"/>
      <c r="AD206" s="4"/>
      <c r="AS206" s="4"/>
    </row>
    <row r="207" spans="1:45" ht="15" customHeight="1">
      <c r="A207" s="553"/>
      <c r="B207" s="566"/>
      <c r="C207" s="567"/>
      <c r="D207" s="578"/>
      <c r="E207" s="579"/>
      <c r="F207" s="573"/>
      <c r="G207" s="574"/>
      <c r="H207" s="574"/>
      <c r="I207" s="574"/>
      <c r="J207" s="577"/>
      <c r="K207" s="573"/>
      <c r="L207" s="574"/>
      <c r="M207" s="574"/>
      <c r="N207" s="574"/>
      <c r="O207" s="577"/>
      <c r="P207" s="573"/>
      <c r="Q207" s="577"/>
      <c r="R207" s="573"/>
      <c r="S207" s="574"/>
      <c r="T207" s="575"/>
      <c r="U207" s="574"/>
      <c r="V207" s="574"/>
      <c r="W207" s="576"/>
      <c r="X207" s="577"/>
      <c r="Y207" s="4"/>
      <c r="Z207" s="4"/>
      <c r="AA207" s="4"/>
      <c r="AB207" s="4"/>
      <c r="AC207" s="4"/>
      <c r="AD207" s="4"/>
      <c r="AS207" s="4"/>
    </row>
    <row r="208" spans="1:45" ht="15" customHeight="1">
      <c r="A208" s="553"/>
      <c r="B208" s="566"/>
      <c r="C208" s="567"/>
      <c r="D208" s="578"/>
      <c r="E208" s="579"/>
      <c r="F208" s="573"/>
      <c r="G208" s="574"/>
      <c r="H208" s="574"/>
      <c r="I208" s="574"/>
      <c r="J208" s="577"/>
      <c r="K208" s="573"/>
      <c r="L208" s="574"/>
      <c r="M208" s="574"/>
      <c r="N208" s="574"/>
      <c r="O208" s="577"/>
      <c r="P208" s="573"/>
      <c r="Q208" s="577"/>
      <c r="R208" s="573"/>
      <c r="S208" s="574"/>
      <c r="T208" s="575"/>
      <c r="U208" s="574"/>
      <c r="V208" s="574"/>
      <c r="W208" s="576"/>
      <c r="X208" s="577"/>
      <c r="Y208" s="4"/>
      <c r="Z208" s="4"/>
      <c r="AA208" s="4"/>
      <c r="AB208" s="4"/>
      <c r="AC208" s="4"/>
      <c r="AD208" s="4"/>
      <c r="AS208" s="4"/>
    </row>
    <row r="209" spans="1:45" ht="15" customHeight="1">
      <c r="A209" s="553"/>
      <c r="B209" s="566"/>
      <c r="C209" s="567"/>
      <c r="D209" s="578"/>
      <c r="E209" s="579"/>
      <c r="F209" s="573"/>
      <c r="G209" s="574"/>
      <c r="H209" s="574"/>
      <c r="I209" s="574"/>
      <c r="J209" s="577"/>
      <c r="K209" s="573"/>
      <c r="L209" s="574"/>
      <c r="M209" s="574"/>
      <c r="N209" s="574"/>
      <c r="O209" s="577"/>
      <c r="P209" s="573"/>
      <c r="Q209" s="577"/>
      <c r="R209" s="573"/>
      <c r="S209" s="574"/>
      <c r="T209" s="575"/>
      <c r="U209" s="574"/>
      <c r="V209" s="574"/>
      <c r="W209" s="576"/>
      <c r="X209" s="577"/>
      <c r="Y209" s="4"/>
      <c r="Z209" s="4"/>
      <c r="AA209" s="4"/>
      <c r="AB209" s="4"/>
      <c r="AC209" s="4"/>
      <c r="AD209" s="4"/>
      <c r="AS209" s="4"/>
    </row>
    <row r="210" spans="1:45" ht="15" customHeight="1">
      <c r="A210" s="553"/>
      <c r="B210" s="566"/>
      <c r="C210" s="567"/>
      <c r="D210" s="578"/>
      <c r="E210" s="579"/>
      <c r="F210" s="573"/>
      <c r="G210" s="574"/>
      <c r="H210" s="574"/>
      <c r="I210" s="574"/>
      <c r="J210" s="577"/>
      <c r="K210" s="573"/>
      <c r="L210" s="574"/>
      <c r="M210" s="574"/>
      <c r="N210" s="574"/>
      <c r="O210" s="577"/>
      <c r="P210" s="573"/>
      <c r="Q210" s="577"/>
      <c r="R210" s="573"/>
      <c r="S210" s="574"/>
      <c r="T210" s="575"/>
      <c r="U210" s="574"/>
      <c r="V210" s="574"/>
      <c r="W210" s="576"/>
      <c r="X210" s="577"/>
      <c r="Y210" s="4"/>
      <c r="Z210" s="4"/>
      <c r="AA210" s="4"/>
      <c r="AB210" s="4"/>
      <c r="AC210" s="4"/>
      <c r="AD210" s="4"/>
      <c r="AS210" s="4"/>
    </row>
    <row r="211" spans="1:45" ht="15" customHeight="1">
      <c r="A211" s="553"/>
      <c r="B211" s="566"/>
      <c r="C211" s="567"/>
      <c r="D211" s="578"/>
      <c r="E211" s="579"/>
      <c r="F211" s="573"/>
      <c r="G211" s="574"/>
      <c r="H211" s="574"/>
      <c r="I211" s="574"/>
      <c r="J211" s="577"/>
      <c r="K211" s="573"/>
      <c r="L211" s="574"/>
      <c r="M211" s="574"/>
      <c r="N211" s="574"/>
      <c r="O211" s="577"/>
      <c r="P211" s="573"/>
      <c r="Q211" s="577"/>
      <c r="R211" s="573"/>
      <c r="S211" s="574"/>
      <c r="T211" s="575"/>
      <c r="U211" s="574"/>
      <c r="V211" s="574"/>
      <c r="W211" s="576"/>
      <c r="X211" s="577"/>
      <c r="Y211" s="4"/>
      <c r="Z211" s="4"/>
      <c r="AA211" s="4"/>
      <c r="AB211" s="4"/>
      <c r="AC211" s="4"/>
      <c r="AD211" s="4"/>
      <c r="AS211" s="4"/>
    </row>
    <row r="212" spans="1:45" ht="15" customHeight="1">
      <c r="A212" s="553"/>
      <c r="B212" s="566"/>
      <c r="C212" s="567"/>
      <c r="D212" s="578"/>
      <c r="E212" s="579"/>
      <c r="F212" s="573"/>
      <c r="G212" s="574"/>
      <c r="H212" s="574"/>
      <c r="I212" s="574"/>
      <c r="J212" s="577"/>
      <c r="K212" s="573"/>
      <c r="L212" s="574"/>
      <c r="M212" s="574"/>
      <c r="N212" s="574"/>
      <c r="O212" s="577"/>
      <c r="P212" s="573"/>
      <c r="Q212" s="577"/>
      <c r="R212" s="573"/>
      <c r="S212" s="574"/>
      <c r="T212" s="575"/>
      <c r="U212" s="574"/>
      <c r="V212" s="574"/>
      <c r="W212" s="576"/>
      <c r="X212" s="577"/>
      <c r="Y212" s="4"/>
      <c r="Z212" s="4"/>
      <c r="AA212" s="4"/>
      <c r="AB212" s="4"/>
      <c r="AC212" s="4"/>
      <c r="AD212" s="4"/>
      <c r="AS212" s="4"/>
    </row>
    <row r="213" spans="1:45" ht="15" customHeight="1">
      <c r="A213" s="553"/>
      <c r="B213" s="566"/>
      <c r="C213" s="567"/>
      <c r="D213" s="578"/>
      <c r="E213" s="579"/>
      <c r="F213" s="573"/>
      <c r="G213" s="574"/>
      <c r="H213" s="574"/>
      <c r="I213" s="574"/>
      <c r="J213" s="577"/>
      <c r="K213" s="573"/>
      <c r="L213" s="574"/>
      <c r="M213" s="574"/>
      <c r="N213" s="574"/>
      <c r="O213" s="577"/>
      <c r="P213" s="573"/>
      <c r="Q213" s="577"/>
      <c r="R213" s="573"/>
      <c r="S213" s="574"/>
      <c r="T213" s="575"/>
      <c r="U213" s="574"/>
      <c r="V213" s="574"/>
      <c r="W213" s="576"/>
      <c r="X213" s="577"/>
      <c r="Y213" s="4"/>
      <c r="Z213" s="4"/>
      <c r="AA213" s="4"/>
      <c r="AB213" s="4"/>
      <c r="AC213" s="4"/>
      <c r="AD213" s="4"/>
      <c r="AS213" s="4"/>
    </row>
    <row r="214" spans="1:45" ht="15" customHeight="1">
      <c r="A214" s="553"/>
      <c r="B214" s="566"/>
      <c r="C214" s="567"/>
      <c r="D214" s="578"/>
      <c r="E214" s="579"/>
      <c r="F214" s="573"/>
      <c r="G214" s="574"/>
      <c r="H214" s="574"/>
      <c r="I214" s="574"/>
      <c r="J214" s="577"/>
      <c r="K214" s="573"/>
      <c r="L214" s="574"/>
      <c r="M214" s="574"/>
      <c r="N214" s="574"/>
      <c r="O214" s="577"/>
      <c r="P214" s="573"/>
      <c r="Q214" s="577"/>
      <c r="R214" s="573"/>
      <c r="S214" s="574"/>
      <c r="T214" s="575"/>
      <c r="U214" s="574"/>
      <c r="V214" s="574"/>
      <c r="W214" s="576"/>
      <c r="X214" s="577"/>
      <c r="Y214" s="4"/>
      <c r="Z214" s="4"/>
      <c r="AA214" s="4"/>
      <c r="AB214" s="4"/>
      <c r="AC214" s="4"/>
      <c r="AD214" s="4"/>
      <c r="AS214" s="4"/>
    </row>
    <row r="215" spans="1:45" ht="15" customHeight="1">
      <c r="A215" s="553"/>
      <c r="B215" s="566"/>
      <c r="C215" s="567"/>
      <c r="D215" s="578"/>
      <c r="E215" s="579"/>
      <c r="F215" s="573"/>
      <c r="G215" s="574"/>
      <c r="H215" s="574"/>
      <c r="I215" s="574"/>
      <c r="J215" s="577"/>
      <c r="K215" s="573"/>
      <c r="L215" s="574"/>
      <c r="M215" s="574"/>
      <c r="N215" s="574"/>
      <c r="O215" s="577"/>
      <c r="P215" s="573"/>
      <c r="Q215" s="577"/>
      <c r="R215" s="573"/>
      <c r="S215" s="574"/>
      <c r="T215" s="575"/>
      <c r="U215" s="574"/>
      <c r="V215" s="574"/>
      <c r="W215" s="576"/>
      <c r="X215" s="577"/>
      <c r="Y215" s="4"/>
      <c r="Z215" s="4"/>
      <c r="AA215" s="4"/>
      <c r="AB215" s="4"/>
      <c r="AC215" s="4"/>
      <c r="AD215" s="4"/>
      <c r="AS215" s="4"/>
    </row>
    <row r="216" spans="1:45" ht="15" customHeight="1">
      <c r="A216" s="553"/>
      <c r="B216" s="580"/>
      <c r="C216" s="581"/>
      <c r="D216" s="578"/>
      <c r="E216" s="579"/>
      <c r="F216" s="573"/>
      <c r="G216" s="574"/>
      <c r="H216" s="574"/>
      <c r="I216" s="574"/>
      <c r="J216" s="577"/>
      <c r="K216" s="573"/>
      <c r="L216" s="574"/>
      <c r="M216" s="574"/>
      <c r="N216" s="574"/>
      <c r="O216" s="577"/>
      <c r="P216" s="573"/>
      <c r="Q216" s="577"/>
      <c r="R216" s="573"/>
      <c r="S216" s="574"/>
      <c r="T216" s="575"/>
      <c r="U216" s="574"/>
      <c r="V216" s="574"/>
      <c r="W216" s="576"/>
      <c r="X216" s="577"/>
      <c r="Y216" s="4"/>
      <c r="Z216" s="4"/>
      <c r="AA216" s="4"/>
      <c r="AB216" s="4"/>
      <c r="AC216" s="4"/>
      <c r="AD216" s="4"/>
      <c r="AL216" s="76"/>
      <c r="AS216" s="4"/>
    </row>
    <row r="217" spans="1:45" ht="15" customHeight="1">
      <c r="A217" s="553"/>
      <c r="B217" s="580"/>
      <c r="C217" s="581"/>
      <c r="D217" s="578"/>
      <c r="E217" s="579"/>
      <c r="F217" s="573"/>
      <c r="G217" s="574"/>
      <c r="H217" s="582"/>
      <c r="I217" s="574"/>
      <c r="J217" s="577"/>
      <c r="K217" s="573"/>
      <c r="L217" s="574"/>
      <c r="M217" s="574"/>
      <c r="N217" s="574"/>
      <c r="O217" s="577"/>
      <c r="P217" s="573"/>
      <c r="Q217" s="577"/>
      <c r="R217" s="573"/>
      <c r="S217" s="574"/>
      <c r="T217" s="575"/>
      <c r="U217" s="574"/>
      <c r="V217" s="574"/>
      <c r="W217" s="576"/>
      <c r="X217" s="577"/>
      <c r="Y217" s="4"/>
      <c r="Z217" s="4"/>
      <c r="AA217" s="4"/>
      <c r="AB217" s="4"/>
      <c r="AC217" s="4"/>
      <c r="AD217" s="4"/>
      <c r="AS217" s="4"/>
    </row>
    <row r="218" spans="1:45" ht="15" customHeight="1">
      <c r="A218" s="553"/>
      <c r="B218" s="580"/>
      <c r="C218" s="581"/>
      <c r="D218" s="578"/>
      <c r="E218" s="579"/>
      <c r="F218" s="573"/>
      <c r="G218" s="574"/>
      <c r="H218" s="574"/>
      <c r="I218" s="574"/>
      <c r="J218" s="577"/>
      <c r="K218" s="573"/>
      <c r="L218" s="574"/>
      <c r="M218" s="574"/>
      <c r="N218" s="574"/>
      <c r="O218" s="577"/>
      <c r="P218" s="573"/>
      <c r="Q218" s="577"/>
      <c r="R218" s="573"/>
      <c r="S218" s="574"/>
      <c r="T218" s="575"/>
      <c r="U218" s="574"/>
      <c r="V218" s="574"/>
      <c r="W218" s="576"/>
      <c r="X218" s="577"/>
      <c r="Y218" s="4"/>
      <c r="Z218" s="4"/>
      <c r="AA218" s="4"/>
      <c r="AB218" s="4"/>
      <c r="AC218" s="4"/>
      <c r="AD218" s="4"/>
      <c r="AS218" s="4"/>
    </row>
    <row r="219" spans="1:45" ht="15" customHeight="1">
      <c r="A219" s="553"/>
      <c r="B219" s="580"/>
      <c r="C219" s="581"/>
      <c r="D219" s="578"/>
      <c r="E219" s="579"/>
      <c r="F219" s="573"/>
      <c r="G219" s="574"/>
      <c r="H219" s="574"/>
      <c r="I219" s="574"/>
      <c r="J219" s="577"/>
      <c r="K219" s="573"/>
      <c r="L219" s="574"/>
      <c r="M219" s="574"/>
      <c r="N219" s="574"/>
      <c r="O219" s="577"/>
      <c r="P219" s="573"/>
      <c r="Q219" s="577"/>
      <c r="R219" s="573"/>
      <c r="S219" s="574"/>
      <c r="T219" s="575"/>
      <c r="U219" s="574"/>
      <c r="V219" s="574"/>
      <c r="W219" s="576"/>
      <c r="X219" s="577"/>
      <c r="Y219" s="4"/>
      <c r="Z219" s="4"/>
      <c r="AA219" s="4"/>
      <c r="AB219" s="4"/>
      <c r="AC219" s="4"/>
      <c r="AD219" s="4"/>
      <c r="AS219" s="4"/>
    </row>
    <row r="220" spans="1:45" ht="15" customHeight="1">
      <c r="A220" s="553"/>
      <c r="B220" s="580"/>
      <c r="C220" s="581"/>
      <c r="D220" s="578"/>
      <c r="E220" s="579"/>
      <c r="F220" s="573"/>
      <c r="G220" s="574"/>
      <c r="H220" s="574"/>
      <c r="I220" s="574"/>
      <c r="J220" s="577"/>
      <c r="K220" s="573"/>
      <c r="L220" s="574"/>
      <c r="M220" s="574"/>
      <c r="N220" s="574"/>
      <c r="O220" s="577"/>
      <c r="P220" s="573"/>
      <c r="Q220" s="577"/>
      <c r="R220" s="573"/>
      <c r="S220" s="574"/>
      <c r="T220" s="575"/>
      <c r="U220" s="574"/>
      <c r="V220" s="574"/>
      <c r="W220" s="576"/>
      <c r="X220" s="577"/>
      <c r="Y220" s="4"/>
      <c r="Z220" s="4"/>
      <c r="AA220" s="4"/>
      <c r="AB220" s="4"/>
      <c r="AC220" s="4"/>
      <c r="AD220" s="4"/>
      <c r="AS220" s="4"/>
    </row>
    <row r="221" spans="1:45" ht="15" customHeight="1">
      <c r="A221" s="553"/>
      <c r="B221" s="580"/>
      <c r="C221" s="581"/>
      <c r="D221" s="578"/>
      <c r="E221" s="579"/>
      <c r="F221" s="573"/>
      <c r="G221" s="574"/>
      <c r="H221" s="574"/>
      <c r="I221" s="574"/>
      <c r="J221" s="577"/>
      <c r="K221" s="573"/>
      <c r="L221" s="574"/>
      <c r="M221" s="574"/>
      <c r="N221" s="574"/>
      <c r="O221" s="577"/>
      <c r="P221" s="573"/>
      <c r="Q221" s="577"/>
      <c r="R221" s="573"/>
      <c r="S221" s="574"/>
      <c r="T221" s="575"/>
      <c r="U221" s="574"/>
      <c r="V221" s="574"/>
      <c r="W221" s="576"/>
      <c r="X221" s="577"/>
      <c r="Y221" s="4"/>
      <c r="Z221" s="4"/>
      <c r="AA221" s="4"/>
      <c r="AB221" s="4"/>
      <c r="AC221" s="4"/>
      <c r="AD221" s="4"/>
      <c r="AS221" s="4"/>
    </row>
    <row r="222" spans="1:45" ht="15" customHeight="1">
      <c r="A222" s="553"/>
      <c r="B222" s="580"/>
      <c r="C222" s="581"/>
      <c r="D222" s="578"/>
      <c r="E222" s="579"/>
      <c r="F222" s="573"/>
      <c r="G222" s="574"/>
      <c r="H222" s="574"/>
      <c r="I222" s="574"/>
      <c r="J222" s="577"/>
      <c r="K222" s="573"/>
      <c r="L222" s="574"/>
      <c r="M222" s="574"/>
      <c r="N222" s="574"/>
      <c r="O222" s="577"/>
      <c r="P222" s="573"/>
      <c r="Q222" s="577"/>
      <c r="R222" s="573"/>
      <c r="S222" s="574"/>
      <c r="T222" s="575"/>
      <c r="U222" s="574"/>
      <c r="V222" s="574"/>
      <c r="W222" s="576"/>
      <c r="X222" s="577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83"/>
      <c r="B223" s="580"/>
      <c r="C223" s="581"/>
      <c r="D223" s="578"/>
      <c r="E223" s="579"/>
      <c r="F223" s="573"/>
      <c r="G223" s="574"/>
      <c r="H223" s="574"/>
      <c r="I223" s="574"/>
      <c r="J223" s="577"/>
      <c r="K223" s="573"/>
      <c r="L223" s="574"/>
      <c r="M223" s="574"/>
      <c r="N223" s="574"/>
      <c r="O223" s="577"/>
      <c r="P223" s="573"/>
      <c r="Q223" s="577"/>
      <c r="R223" s="573"/>
      <c r="S223" s="574"/>
      <c r="T223" s="575"/>
      <c r="U223" s="574"/>
      <c r="V223" s="574"/>
      <c r="W223" s="576"/>
      <c r="X223" s="577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83"/>
      <c r="B224" s="580"/>
      <c r="C224" s="581"/>
      <c r="D224" s="578"/>
      <c r="E224" s="579"/>
      <c r="F224" s="573"/>
      <c r="G224" s="574"/>
      <c r="H224" s="574"/>
      <c r="I224" s="574"/>
      <c r="J224" s="577"/>
      <c r="K224" s="573"/>
      <c r="L224" s="574"/>
      <c r="M224" s="574"/>
      <c r="N224" s="574"/>
      <c r="O224" s="577"/>
      <c r="P224" s="573"/>
      <c r="Q224" s="577"/>
      <c r="R224" s="573"/>
      <c r="S224" s="574"/>
      <c r="T224" s="575"/>
      <c r="U224" s="574"/>
      <c r="V224" s="574"/>
      <c r="W224" s="576"/>
      <c r="X224" s="577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83"/>
      <c r="B225" s="580"/>
      <c r="C225" s="581"/>
      <c r="D225" s="578"/>
      <c r="E225" s="579"/>
      <c r="F225" s="573"/>
      <c r="G225" s="574"/>
      <c r="H225" s="574"/>
      <c r="I225" s="574"/>
      <c r="J225" s="577"/>
      <c r="K225" s="573"/>
      <c r="L225" s="574"/>
      <c r="M225" s="574"/>
      <c r="N225" s="574"/>
      <c r="O225" s="577"/>
      <c r="P225" s="573"/>
      <c r="Q225" s="577"/>
      <c r="R225" s="573"/>
      <c r="S225" s="574"/>
      <c r="T225" s="575"/>
      <c r="U225" s="574"/>
      <c r="V225" s="574"/>
      <c r="W225" s="576"/>
      <c r="X225" s="577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83"/>
      <c r="B226" s="580"/>
      <c r="C226" s="581"/>
      <c r="D226" s="578"/>
      <c r="E226" s="579"/>
      <c r="F226" s="573"/>
      <c r="G226" s="574"/>
      <c r="H226" s="574"/>
      <c r="I226" s="574"/>
      <c r="J226" s="577"/>
      <c r="K226" s="573"/>
      <c r="L226" s="574"/>
      <c r="M226" s="574"/>
      <c r="N226" s="574"/>
      <c r="O226" s="577"/>
      <c r="P226" s="573"/>
      <c r="Q226" s="577"/>
      <c r="R226" s="573"/>
      <c r="S226" s="574"/>
      <c r="T226" s="575"/>
      <c r="U226" s="574"/>
      <c r="V226" s="574"/>
      <c r="W226" s="576"/>
      <c r="X226" s="577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83"/>
      <c r="B227" s="580"/>
      <c r="C227" s="581"/>
      <c r="D227" s="578"/>
      <c r="E227" s="579"/>
      <c r="F227" s="573"/>
      <c r="G227" s="574"/>
      <c r="H227" s="574"/>
      <c r="I227" s="574"/>
      <c r="J227" s="577"/>
      <c r="K227" s="573"/>
      <c r="L227" s="574"/>
      <c r="M227" s="574"/>
      <c r="N227" s="574"/>
      <c r="O227" s="577"/>
      <c r="P227" s="573"/>
      <c r="Q227" s="577"/>
      <c r="R227" s="573"/>
      <c r="S227" s="574"/>
      <c r="T227" s="575"/>
      <c r="U227" s="574"/>
      <c r="V227" s="574"/>
      <c r="W227" s="576"/>
      <c r="X227" s="577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83"/>
      <c r="B228" s="580"/>
      <c r="C228" s="581"/>
      <c r="D228" s="578"/>
      <c r="E228" s="579"/>
      <c r="F228" s="573"/>
      <c r="G228" s="574"/>
      <c r="H228" s="574"/>
      <c r="I228" s="574"/>
      <c r="J228" s="577"/>
      <c r="K228" s="573"/>
      <c r="L228" s="574"/>
      <c r="M228" s="574"/>
      <c r="N228" s="574"/>
      <c r="O228" s="577"/>
      <c r="P228" s="573"/>
      <c r="Q228" s="577"/>
      <c r="R228" s="573"/>
      <c r="S228" s="574"/>
      <c r="T228" s="575"/>
      <c r="U228" s="574"/>
      <c r="V228" s="574"/>
      <c r="W228" s="576"/>
      <c r="X228" s="577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83"/>
      <c r="B229" s="584"/>
      <c r="C229" s="225"/>
      <c r="D229" s="227"/>
      <c r="E229" s="585"/>
      <c r="F229" s="149"/>
      <c r="G229" s="193"/>
      <c r="H229" s="193"/>
      <c r="I229" s="193"/>
      <c r="J229" s="194"/>
      <c r="K229" s="149"/>
      <c r="L229" s="193"/>
      <c r="M229" s="193"/>
      <c r="N229" s="193"/>
      <c r="O229" s="194"/>
      <c r="P229" s="149"/>
      <c r="Q229" s="194"/>
      <c r="R229" s="149"/>
      <c r="S229" s="193"/>
      <c r="T229" s="207"/>
      <c r="U229" s="193"/>
      <c r="V229" s="193"/>
      <c r="W229" s="208"/>
      <c r="X229" s="194"/>
      <c r="Y229" s="4"/>
      <c r="Z229" s="4"/>
      <c r="AA229" s="4"/>
      <c r="AB229" s="4"/>
      <c r="AC229" s="4"/>
      <c r="AD229" s="4"/>
      <c r="AS229" s="4"/>
    </row>
    <row r="230" spans="1:45">
      <c r="A230" s="89"/>
      <c r="B230" s="89"/>
      <c r="C230" s="89"/>
      <c r="D230" s="89"/>
      <c r="E230" s="8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89"/>
      <c r="B231" s="89"/>
      <c r="C231" s="89"/>
      <c r="E231" s="586" t="s">
        <v>67</v>
      </c>
      <c r="F231" s="39">
        <f>SUM(F70:F229)</f>
        <v>17</v>
      </c>
      <c r="G231" s="39">
        <f t="shared" ref="G231:W231" si="7">SUM(G70:G229)</f>
        <v>144</v>
      </c>
      <c r="H231" s="39">
        <f t="shared" si="7"/>
        <v>134</v>
      </c>
      <c r="I231" s="39">
        <f t="shared" si="7"/>
        <v>9</v>
      </c>
      <c r="J231" s="39">
        <f t="shared" si="7"/>
        <v>21</v>
      </c>
      <c r="K231" s="39">
        <f t="shared" si="7"/>
        <v>131</v>
      </c>
      <c r="L231" s="39">
        <f t="shared" si="7"/>
        <v>1577</v>
      </c>
      <c r="M231" s="39">
        <f t="shared" si="7"/>
        <v>1206</v>
      </c>
      <c r="N231" s="39">
        <f t="shared" si="7"/>
        <v>193</v>
      </c>
      <c r="O231" s="39">
        <f t="shared" si="7"/>
        <v>146</v>
      </c>
      <c r="P231" s="39">
        <f t="shared" si="7"/>
        <v>417</v>
      </c>
      <c r="Q231" s="39">
        <f t="shared" si="7"/>
        <v>1304</v>
      </c>
      <c r="R231" s="39">
        <f t="shared" si="7"/>
        <v>102</v>
      </c>
      <c r="S231" s="39">
        <f t="shared" si="7"/>
        <v>95</v>
      </c>
      <c r="T231" s="39">
        <f t="shared" si="7"/>
        <v>308</v>
      </c>
      <c r="U231" s="39">
        <f t="shared" si="7"/>
        <v>482</v>
      </c>
      <c r="V231" s="39">
        <f t="shared" si="7"/>
        <v>386</v>
      </c>
      <c r="W231" s="39">
        <f t="shared" si="7"/>
        <v>269</v>
      </c>
      <c r="X231" s="39">
        <f>SUM(X70:X229)</f>
        <v>79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53" t="s">
        <v>80</v>
      </c>
      <c r="F233" s="587" t="s">
        <v>81</v>
      </c>
      <c r="G233" s="587" t="s">
        <v>65</v>
      </c>
      <c r="H233" s="587" t="s">
        <v>82</v>
      </c>
      <c r="I233" s="587" t="s">
        <v>63</v>
      </c>
      <c r="J233" s="587" t="s">
        <v>64</v>
      </c>
      <c r="K233" s="588" t="s">
        <v>83</v>
      </c>
      <c r="L233" s="587" t="s">
        <v>84</v>
      </c>
      <c r="M233" s="589" t="s">
        <v>152</v>
      </c>
      <c r="N233" s="589" t="s">
        <v>153</v>
      </c>
      <c r="O233" s="589" t="s">
        <v>154</v>
      </c>
      <c r="P233" s="589" t="s">
        <v>155</v>
      </c>
      <c r="Q233" s="589" t="s">
        <v>156</v>
      </c>
      <c r="R233" s="590" t="s">
        <v>157</v>
      </c>
      <c r="S233" s="590" t="s">
        <v>158</v>
      </c>
      <c r="T233" s="4"/>
      <c r="U233" s="4"/>
      <c r="V233" s="4"/>
      <c r="W233" s="4"/>
      <c r="AJ233" s="4"/>
    </row>
    <row r="234" spans="1:45" ht="22.5" customHeight="1">
      <c r="E234" s="964"/>
      <c r="F234" s="591">
        <f>SUM(F65+F231+K231)</f>
        <v>148</v>
      </c>
      <c r="G234" s="591">
        <f>SUM(G65+K65+G231+L231+X65)</f>
        <v>1721</v>
      </c>
      <c r="H234" s="591">
        <f>SUM(H65+L65+H231+M231+Y65)</f>
        <v>1340</v>
      </c>
      <c r="I234" s="591">
        <f>SUM(I65+M65+I231+N231+Z65)</f>
        <v>202</v>
      </c>
      <c r="J234" s="591">
        <f>SUM(J65+N65+J231+O231+AA65)</f>
        <v>167</v>
      </c>
      <c r="K234" s="591">
        <f t="shared" ref="K234:S234" si="8">SUM(O65+P231+AB65)</f>
        <v>417</v>
      </c>
      <c r="L234" s="591">
        <f t="shared" si="8"/>
        <v>1304</v>
      </c>
      <c r="M234" s="591">
        <f t="shared" si="8"/>
        <v>102</v>
      </c>
      <c r="N234" s="591">
        <f t="shared" si="8"/>
        <v>95</v>
      </c>
      <c r="O234" s="591">
        <f t="shared" si="8"/>
        <v>308</v>
      </c>
      <c r="P234" s="591">
        <f t="shared" si="8"/>
        <v>482</v>
      </c>
      <c r="Q234" s="591">
        <f t="shared" si="8"/>
        <v>386</v>
      </c>
      <c r="R234" s="591">
        <f t="shared" si="8"/>
        <v>269</v>
      </c>
      <c r="S234" s="591">
        <f t="shared" si="8"/>
        <v>79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1584</v>
      </c>
      <c r="AK237" s="4"/>
    </row>
    <row r="239" spans="1:45">
      <c r="A239" s="1" t="s">
        <v>86</v>
      </c>
    </row>
    <row r="240" spans="1:45" ht="15.75">
      <c r="AG240" s="7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whygVINwXVPVrWDLI2KZf0D9mF4jmEqda4XLqu8GG0e3P7mJ1acM+PzYR3vtwFiu9FsJDxp4uesV2Pzy5lCJEA==" saltValue="S2uSlya42xqif7+WtKNH2Q==" spinCount="100000" sheet="1" objects="1" scenarios="1" selectLockedCells="1"/>
  <mergeCells count="78">
    <mergeCell ref="E233:E234"/>
    <mergeCell ref="AB49:AB62"/>
    <mergeCell ref="E67:E69"/>
    <mergeCell ref="F67:X67"/>
    <mergeCell ref="P68:Q68"/>
    <mergeCell ref="R68:X68"/>
    <mergeCell ref="X49:X62"/>
    <mergeCell ref="AI49:AI62"/>
    <mergeCell ref="AJ49:AJ62"/>
    <mergeCell ref="A63:D63"/>
    <mergeCell ref="A11:A30"/>
    <mergeCell ref="B11:B30"/>
    <mergeCell ref="C11:C30"/>
    <mergeCell ref="X11:X30"/>
    <mergeCell ref="AD49:AD62"/>
    <mergeCell ref="AE49:AE62"/>
    <mergeCell ref="AF49:AF62"/>
    <mergeCell ref="AG49:AG62"/>
    <mergeCell ref="AH49:AH62"/>
    <mergeCell ref="Y49:Y62"/>
    <mergeCell ref="Z49:Z62"/>
    <mergeCell ref="AA49:AA62"/>
    <mergeCell ref="AD33:AD46"/>
    <mergeCell ref="AE33:AE46"/>
    <mergeCell ref="AF33:AF46"/>
    <mergeCell ref="AG33:AG46"/>
    <mergeCell ref="AC49:AC62"/>
    <mergeCell ref="X33:X46"/>
    <mergeCell ref="Y33:Y46"/>
    <mergeCell ref="Z33:Z46"/>
    <mergeCell ref="AA33:AA46"/>
    <mergeCell ref="AB33:AB46"/>
    <mergeCell ref="AH33:AH46"/>
    <mergeCell ref="AI33:AI46"/>
    <mergeCell ref="AJ33:AJ46"/>
    <mergeCell ref="Y11:Y30"/>
    <mergeCell ref="Z11:Z30"/>
    <mergeCell ref="AA11:AA30"/>
    <mergeCell ref="AB11:AB30"/>
    <mergeCell ref="AC11:AC30"/>
    <mergeCell ref="AD11:AD30"/>
    <mergeCell ref="AE11:AE30"/>
    <mergeCell ref="AF11:AF30"/>
    <mergeCell ref="AG11:AG30"/>
    <mergeCell ref="AH11:AH30"/>
    <mergeCell ref="AI11:AI30"/>
    <mergeCell ref="AJ11:AJ30"/>
    <mergeCell ref="AC33:AC46"/>
    <mergeCell ref="A1:AC1"/>
    <mergeCell ref="A2:AC2"/>
    <mergeCell ref="A3:AC3"/>
    <mergeCell ref="X8:AA8"/>
    <mergeCell ref="AB8:AC8"/>
    <mergeCell ref="F8:J8"/>
    <mergeCell ref="A7:A9"/>
    <mergeCell ref="B7:B9"/>
    <mergeCell ref="C7:C9"/>
    <mergeCell ref="F7:W7"/>
    <mergeCell ref="X7:AJ7"/>
    <mergeCell ref="Q8:W8"/>
    <mergeCell ref="AD8:AJ8"/>
    <mergeCell ref="K8:N8"/>
    <mergeCell ref="O8:P8"/>
    <mergeCell ref="E7:E9"/>
    <mergeCell ref="A67:A69"/>
    <mergeCell ref="D67:D69"/>
    <mergeCell ref="K68:O68"/>
    <mergeCell ref="F68:J68"/>
    <mergeCell ref="D7:D9"/>
    <mergeCell ref="C67:C69"/>
    <mergeCell ref="A31:D31"/>
    <mergeCell ref="A33:A46"/>
    <mergeCell ref="B33:B46"/>
    <mergeCell ref="C33:C46"/>
    <mergeCell ref="A47:D47"/>
    <mergeCell ref="A49:A62"/>
    <mergeCell ref="B49:B62"/>
    <mergeCell ref="C49:C6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FF9900"/>
  </sheetPr>
  <dimension ref="A1:AU536"/>
  <sheetViews>
    <sheetView showGridLines="0" topLeftCell="C1" zoomScale="60" zoomScaleNormal="60" workbookViewId="0">
      <pane ySplit="9" topLeftCell="A267" activePane="bottomLeft" state="frozen"/>
      <selection activeCell="G23" sqref="G23"/>
      <selection pane="bottomLeft" activeCell="P275" sqref="P275:X27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7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182</v>
      </c>
      <c r="B11" s="1022" t="s">
        <v>418</v>
      </c>
      <c r="C11" s="1025" t="s">
        <v>313</v>
      </c>
      <c r="D11" s="605" t="s">
        <v>252</v>
      </c>
      <c r="E11" s="606" t="s">
        <v>433</v>
      </c>
      <c r="F11" s="607"/>
      <c r="G11" s="608"/>
      <c r="H11" s="608"/>
      <c r="I11" s="608"/>
      <c r="J11" s="609"/>
      <c r="K11" s="607"/>
      <c r="L11" s="608"/>
      <c r="M11" s="608"/>
      <c r="N11" s="609"/>
      <c r="O11" s="607"/>
      <c r="P11" s="609"/>
      <c r="Q11" s="607"/>
      <c r="R11" s="608"/>
      <c r="S11" s="608"/>
      <c r="T11" s="608"/>
      <c r="U11" s="608"/>
      <c r="V11" s="608"/>
      <c r="W11" s="609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4" t="s">
        <v>794</v>
      </c>
      <c r="E12" s="610" t="s">
        <v>795</v>
      </c>
      <c r="F12" s="228"/>
      <c r="G12" s="611"/>
      <c r="H12" s="611"/>
      <c r="I12" s="611"/>
      <c r="J12" s="612"/>
      <c r="K12" s="228"/>
      <c r="L12" s="611"/>
      <c r="M12" s="611"/>
      <c r="N12" s="612"/>
      <c r="O12" s="228"/>
      <c r="P12" s="612"/>
      <c r="Q12" s="228"/>
      <c r="R12" s="611"/>
      <c r="S12" s="611"/>
      <c r="T12" s="611"/>
      <c r="U12" s="611"/>
      <c r="V12" s="611"/>
      <c r="W12" s="612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 ht="30">
      <c r="A13" s="1020"/>
      <c r="B13" s="1023"/>
      <c r="C13" s="1026"/>
      <c r="D13" s="474" t="s">
        <v>796</v>
      </c>
      <c r="E13" s="610" t="s">
        <v>797</v>
      </c>
      <c r="F13" s="228"/>
      <c r="G13" s="611"/>
      <c r="H13" s="611"/>
      <c r="I13" s="611"/>
      <c r="J13" s="612"/>
      <c r="K13" s="228"/>
      <c r="L13" s="611"/>
      <c r="M13" s="611"/>
      <c r="N13" s="612"/>
      <c r="O13" s="228"/>
      <c r="P13" s="612"/>
      <c r="Q13" s="228"/>
      <c r="R13" s="611"/>
      <c r="S13" s="611"/>
      <c r="T13" s="611"/>
      <c r="U13" s="611"/>
      <c r="V13" s="611"/>
      <c r="W13" s="612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4" t="s">
        <v>254</v>
      </c>
      <c r="E14" s="610" t="s">
        <v>434</v>
      </c>
      <c r="F14" s="228"/>
      <c r="G14" s="611"/>
      <c r="H14" s="611"/>
      <c r="I14" s="611"/>
      <c r="J14" s="612"/>
      <c r="K14" s="228"/>
      <c r="L14" s="611"/>
      <c r="M14" s="611"/>
      <c r="N14" s="612"/>
      <c r="O14" s="228"/>
      <c r="P14" s="612"/>
      <c r="Q14" s="228"/>
      <c r="R14" s="611"/>
      <c r="S14" s="611"/>
      <c r="T14" s="611"/>
      <c r="U14" s="611"/>
      <c r="V14" s="611"/>
      <c r="W14" s="612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4" t="s">
        <v>256</v>
      </c>
      <c r="E15" s="610" t="s">
        <v>435</v>
      </c>
      <c r="F15" s="228"/>
      <c r="G15" s="611"/>
      <c r="H15" s="611"/>
      <c r="I15" s="611"/>
      <c r="J15" s="612"/>
      <c r="K15" s="228"/>
      <c r="L15" s="611"/>
      <c r="M15" s="611"/>
      <c r="N15" s="612"/>
      <c r="O15" s="228"/>
      <c r="P15" s="612"/>
      <c r="Q15" s="228"/>
      <c r="R15" s="611"/>
      <c r="S15" s="611"/>
      <c r="T15" s="611"/>
      <c r="U15" s="611"/>
      <c r="V15" s="611"/>
      <c r="W15" s="612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 ht="30">
      <c r="A16" s="1020"/>
      <c r="B16" s="1023"/>
      <c r="C16" s="1026"/>
      <c r="D16" s="474" t="s">
        <v>314</v>
      </c>
      <c r="E16" s="610" t="s">
        <v>798</v>
      </c>
      <c r="F16" s="228"/>
      <c r="G16" s="611"/>
      <c r="H16" s="611"/>
      <c r="I16" s="611"/>
      <c r="J16" s="612"/>
      <c r="K16" s="228"/>
      <c r="L16" s="611"/>
      <c r="M16" s="611"/>
      <c r="N16" s="612"/>
      <c r="O16" s="228"/>
      <c r="P16" s="612"/>
      <c r="Q16" s="228"/>
      <c r="R16" s="611"/>
      <c r="S16" s="611"/>
      <c r="T16" s="611"/>
      <c r="U16" s="611"/>
      <c r="V16" s="611"/>
      <c r="W16" s="612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4" t="s">
        <v>258</v>
      </c>
      <c r="E17" s="610" t="s">
        <v>436</v>
      </c>
      <c r="F17" s="228"/>
      <c r="G17" s="611"/>
      <c r="H17" s="611"/>
      <c r="I17" s="611"/>
      <c r="J17" s="612"/>
      <c r="K17" s="228"/>
      <c r="L17" s="611"/>
      <c r="M17" s="611"/>
      <c r="N17" s="612"/>
      <c r="O17" s="228"/>
      <c r="P17" s="612"/>
      <c r="Q17" s="228"/>
      <c r="R17" s="611"/>
      <c r="S17" s="611"/>
      <c r="T17" s="611"/>
      <c r="U17" s="611"/>
      <c r="V17" s="611"/>
      <c r="W17" s="612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4" t="s">
        <v>799</v>
      </c>
      <c r="E18" s="610" t="s">
        <v>800</v>
      </c>
      <c r="F18" s="228"/>
      <c r="G18" s="611"/>
      <c r="H18" s="611"/>
      <c r="I18" s="611"/>
      <c r="J18" s="612"/>
      <c r="K18" s="228"/>
      <c r="L18" s="611"/>
      <c r="M18" s="611"/>
      <c r="N18" s="612"/>
      <c r="O18" s="228"/>
      <c r="P18" s="612"/>
      <c r="Q18" s="228"/>
      <c r="R18" s="611"/>
      <c r="S18" s="611"/>
      <c r="T18" s="611"/>
      <c r="U18" s="611"/>
      <c r="V18" s="611"/>
      <c r="W18" s="612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4" t="s">
        <v>801</v>
      </c>
      <c r="E19" s="610" t="s">
        <v>802</v>
      </c>
      <c r="F19" s="228"/>
      <c r="G19" s="611"/>
      <c r="H19" s="611"/>
      <c r="I19" s="611"/>
      <c r="J19" s="612"/>
      <c r="K19" s="228"/>
      <c r="L19" s="611"/>
      <c r="M19" s="611"/>
      <c r="N19" s="612"/>
      <c r="O19" s="228"/>
      <c r="P19" s="612"/>
      <c r="Q19" s="228"/>
      <c r="R19" s="611"/>
      <c r="S19" s="611"/>
      <c r="T19" s="611"/>
      <c r="U19" s="611"/>
      <c r="V19" s="611"/>
      <c r="W19" s="612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4" t="s">
        <v>803</v>
      </c>
      <c r="E20" s="610" t="s">
        <v>804</v>
      </c>
      <c r="F20" s="228"/>
      <c r="G20" s="611"/>
      <c r="H20" s="611"/>
      <c r="I20" s="611"/>
      <c r="J20" s="612"/>
      <c r="K20" s="228"/>
      <c r="L20" s="611"/>
      <c r="M20" s="611"/>
      <c r="N20" s="612"/>
      <c r="O20" s="228"/>
      <c r="P20" s="612"/>
      <c r="Q20" s="228"/>
      <c r="R20" s="611"/>
      <c r="S20" s="611"/>
      <c r="T20" s="611"/>
      <c r="U20" s="611"/>
      <c r="V20" s="611"/>
      <c r="W20" s="612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4" t="s">
        <v>805</v>
      </c>
      <c r="E21" s="610" t="s">
        <v>806</v>
      </c>
      <c r="F21" s="228"/>
      <c r="G21" s="611"/>
      <c r="H21" s="611"/>
      <c r="I21" s="611"/>
      <c r="J21" s="612"/>
      <c r="K21" s="228"/>
      <c r="L21" s="611"/>
      <c r="M21" s="611"/>
      <c r="N21" s="612"/>
      <c r="O21" s="228"/>
      <c r="P21" s="612"/>
      <c r="Q21" s="228"/>
      <c r="R21" s="611"/>
      <c r="S21" s="611"/>
      <c r="T21" s="611"/>
      <c r="U21" s="611"/>
      <c r="V21" s="611"/>
      <c r="W21" s="612"/>
      <c r="X21" s="976"/>
      <c r="Y21" s="980"/>
      <c r="Z21" s="980"/>
      <c r="AA21" s="984"/>
      <c r="AB21" s="976"/>
      <c r="AC21" s="984"/>
      <c r="AD21" s="976"/>
      <c r="AE21" s="980"/>
      <c r="AF21" s="980"/>
      <c r="AG21" s="980"/>
      <c r="AH21" s="980"/>
      <c r="AI21" s="980"/>
      <c r="AJ21" s="984"/>
    </row>
    <row r="22" spans="1:36" customFormat="1">
      <c r="A22" s="1020"/>
      <c r="B22" s="1023"/>
      <c r="C22" s="1026"/>
      <c r="D22" s="474" t="s">
        <v>807</v>
      </c>
      <c r="E22" s="610" t="s">
        <v>808</v>
      </c>
      <c r="F22" s="228"/>
      <c r="G22" s="611"/>
      <c r="H22" s="611"/>
      <c r="I22" s="611"/>
      <c r="J22" s="612"/>
      <c r="K22" s="228"/>
      <c r="L22" s="611"/>
      <c r="M22" s="611"/>
      <c r="N22" s="612"/>
      <c r="O22" s="228"/>
      <c r="P22" s="612"/>
      <c r="Q22" s="228"/>
      <c r="R22" s="611"/>
      <c r="S22" s="611"/>
      <c r="T22" s="611"/>
      <c r="U22" s="611"/>
      <c r="V22" s="611"/>
      <c r="W22" s="612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>
      <c r="A23" s="1020"/>
      <c r="B23" s="1023"/>
      <c r="C23" s="1026"/>
      <c r="D23" s="474" t="s">
        <v>809</v>
      </c>
      <c r="E23" s="610" t="s">
        <v>810</v>
      </c>
      <c r="F23" s="228"/>
      <c r="G23" s="611"/>
      <c r="H23" s="611"/>
      <c r="I23" s="611"/>
      <c r="J23" s="612"/>
      <c r="K23" s="228"/>
      <c r="L23" s="611"/>
      <c r="M23" s="611"/>
      <c r="N23" s="612"/>
      <c r="O23" s="228"/>
      <c r="P23" s="612"/>
      <c r="Q23" s="228"/>
      <c r="R23" s="611"/>
      <c r="S23" s="611"/>
      <c r="T23" s="611"/>
      <c r="U23" s="611"/>
      <c r="V23" s="611"/>
      <c r="W23" s="612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>
      <c r="A24" s="1020"/>
      <c r="B24" s="1023"/>
      <c r="C24" s="1026"/>
      <c r="D24" s="474" t="s">
        <v>811</v>
      </c>
      <c r="E24" s="610" t="s">
        <v>812</v>
      </c>
      <c r="F24" s="228"/>
      <c r="G24" s="611"/>
      <c r="H24" s="611"/>
      <c r="I24" s="611"/>
      <c r="J24" s="612"/>
      <c r="K24" s="228"/>
      <c r="L24" s="611"/>
      <c r="M24" s="611"/>
      <c r="N24" s="612"/>
      <c r="O24" s="228"/>
      <c r="P24" s="612"/>
      <c r="Q24" s="228"/>
      <c r="R24" s="611"/>
      <c r="S24" s="611"/>
      <c r="T24" s="611"/>
      <c r="U24" s="611"/>
      <c r="V24" s="611"/>
      <c r="W24" s="612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>
      <c r="A25" s="1020"/>
      <c r="B25" s="1023"/>
      <c r="C25" s="1026"/>
      <c r="D25" s="474" t="s">
        <v>813</v>
      </c>
      <c r="E25" s="610" t="s">
        <v>814</v>
      </c>
      <c r="F25" s="228"/>
      <c r="G25" s="611"/>
      <c r="H25" s="611"/>
      <c r="I25" s="611"/>
      <c r="J25" s="612"/>
      <c r="K25" s="228"/>
      <c r="L25" s="611"/>
      <c r="M25" s="611"/>
      <c r="N25" s="612"/>
      <c r="O25" s="228"/>
      <c r="P25" s="612"/>
      <c r="Q25" s="228"/>
      <c r="R25" s="611"/>
      <c r="S25" s="611"/>
      <c r="T25" s="611"/>
      <c r="U25" s="611"/>
      <c r="V25" s="611"/>
      <c r="W25" s="612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>
      <c r="A26" s="1020"/>
      <c r="B26" s="1023"/>
      <c r="C26" s="1026"/>
      <c r="D26" s="474" t="s">
        <v>259</v>
      </c>
      <c r="E26" s="610" t="s">
        <v>437</v>
      </c>
      <c r="F26" s="228"/>
      <c r="G26" s="611"/>
      <c r="H26" s="611"/>
      <c r="I26" s="611"/>
      <c r="J26" s="612"/>
      <c r="K26" s="228"/>
      <c r="L26" s="611"/>
      <c r="M26" s="611"/>
      <c r="N26" s="612"/>
      <c r="O26" s="228"/>
      <c r="P26" s="612"/>
      <c r="Q26" s="228"/>
      <c r="R26" s="611"/>
      <c r="S26" s="611"/>
      <c r="T26" s="611"/>
      <c r="U26" s="611"/>
      <c r="V26" s="611"/>
      <c r="W26" s="612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30">
      <c r="A27" s="1020"/>
      <c r="B27" s="1023"/>
      <c r="C27" s="1026"/>
      <c r="D27" s="474" t="s">
        <v>260</v>
      </c>
      <c r="E27" s="610" t="s">
        <v>438</v>
      </c>
      <c r="F27" s="228"/>
      <c r="G27" s="611"/>
      <c r="H27" s="611"/>
      <c r="I27" s="611"/>
      <c r="J27" s="612"/>
      <c r="K27" s="228"/>
      <c r="L27" s="611"/>
      <c r="M27" s="611"/>
      <c r="N27" s="612"/>
      <c r="O27" s="228"/>
      <c r="P27" s="612"/>
      <c r="Q27" s="228"/>
      <c r="R27" s="611"/>
      <c r="S27" s="611"/>
      <c r="T27" s="611"/>
      <c r="U27" s="611"/>
      <c r="V27" s="611"/>
      <c r="W27" s="612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30">
      <c r="A28" s="1020"/>
      <c r="B28" s="1023"/>
      <c r="C28" s="1026"/>
      <c r="D28" s="474" t="s">
        <v>261</v>
      </c>
      <c r="E28" s="610" t="s">
        <v>439</v>
      </c>
      <c r="F28" s="228"/>
      <c r="G28" s="611"/>
      <c r="H28" s="611"/>
      <c r="I28" s="611"/>
      <c r="J28" s="612"/>
      <c r="K28" s="228"/>
      <c r="L28" s="611"/>
      <c r="M28" s="611"/>
      <c r="N28" s="612"/>
      <c r="O28" s="228"/>
      <c r="P28" s="612"/>
      <c r="Q28" s="228"/>
      <c r="R28" s="611"/>
      <c r="S28" s="611"/>
      <c r="T28" s="611"/>
      <c r="U28" s="611"/>
      <c r="V28" s="611"/>
      <c r="W28" s="612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30">
      <c r="A29" s="1020"/>
      <c r="B29" s="1023"/>
      <c r="C29" s="1026"/>
      <c r="D29" s="474" t="s">
        <v>262</v>
      </c>
      <c r="E29" s="610" t="s">
        <v>440</v>
      </c>
      <c r="F29" s="228"/>
      <c r="G29" s="611"/>
      <c r="H29" s="611"/>
      <c r="I29" s="611"/>
      <c r="J29" s="612"/>
      <c r="K29" s="228"/>
      <c r="L29" s="611"/>
      <c r="M29" s="611"/>
      <c r="N29" s="612"/>
      <c r="O29" s="228"/>
      <c r="P29" s="612"/>
      <c r="Q29" s="228"/>
      <c r="R29" s="611"/>
      <c r="S29" s="611"/>
      <c r="T29" s="611"/>
      <c r="U29" s="611"/>
      <c r="V29" s="611"/>
      <c r="W29" s="612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>
      <c r="A30" s="1020"/>
      <c r="B30" s="1023"/>
      <c r="C30" s="1026"/>
      <c r="D30" s="474" t="s">
        <v>815</v>
      </c>
      <c r="E30" s="610" t="s">
        <v>816</v>
      </c>
      <c r="F30" s="228"/>
      <c r="G30" s="611"/>
      <c r="H30" s="611"/>
      <c r="I30" s="611"/>
      <c r="J30" s="612"/>
      <c r="K30" s="228"/>
      <c r="L30" s="611"/>
      <c r="M30" s="611"/>
      <c r="N30" s="612"/>
      <c r="O30" s="228"/>
      <c r="P30" s="612"/>
      <c r="Q30" s="228"/>
      <c r="R30" s="611"/>
      <c r="S30" s="611"/>
      <c r="T30" s="611"/>
      <c r="U30" s="611"/>
      <c r="V30" s="611"/>
      <c r="W30" s="612"/>
      <c r="X30" s="977"/>
      <c r="Y30" s="981"/>
      <c r="Z30" s="981"/>
      <c r="AA30" s="985"/>
      <c r="AB30" s="977"/>
      <c r="AC30" s="985"/>
      <c r="AD30" s="977"/>
      <c r="AE30" s="981"/>
      <c r="AF30" s="981"/>
      <c r="AG30" s="981"/>
      <c r="AH30" s="981"/>
      <c r="AI30" s="981"/>
      <c r="AJ30" s="985"/>
    </row>
    <row r="31" spans="1:36" customFormat="1">
      <c r="A31" s="1020"/>
      <c r="B31" s="1023"/>
      <c r="C31" s="1026"/>
      <c r="D31" s="474" t="s">
        <v>817</v>
      </c>
      <c r="E31" s="610" t="s">
        <v>818</v>
      </c>
      <c r="F31" s="228"/>
      <c r="G31" s="611"/>
      <c r="H31" s="611"/>
      <c r="I31" s="611"/>
      <c r="J31" s="612"/>
      <c r="K31" s="228"/>
      <c r="L31" s="611"/>
      <c r="M31" s="611"/>
      <c r="N31" s="612"/>
      <c r="O31" s="228"/>
      <c r="P31" s="612"/>
      <c r="Q31" s="228"/>
      <c r="R31" s="611"/>
      <c r="S31" s="611"/>
      <c r="T31" s="611"/>
      <c r="U31" s="611"/>
      <c r="V31" s="611"/>
      <c r="W31" s="612"/>
      <c r="X31" s="977"/>
      <c r="Y31" s="981"/>
      <c r="Z31" s="981"/>
      <c r="AA31" s="985"/>
      <c r="AB31" s="977"/>
      <c r="AC31" s="985"/>
      <c r="AD31" s="977"/>
      <c r="AE31" s="981"/>
      <c r="AF31" s="981"/>
      <c r="AG31" s="981"/>
      <c r="AH31" s="981"/>
      <c r="AI31" s="981"/>
      <c r="AJ31" s="985"/>
    </row>
    <row r="32" spans="1:36" customFormat="1">
      <c r="A32" s="1020"/>
      <c r="B32" s="1023"/>
      <c r="C32" s="1026"/>
      <c r="D32" s="474" t="s">
        <v>819</v>
      </c>
      <c r="E32" s="610" t="s">
        <v>820</v>
      </c>
      <c r="F32" s="228"/>
      <c r="G32" s="611"/>
      <c r="H32" s="611"/>
      <c r="I32" s="611"/>
      <c r="J32" s="612"/>
      <c r="K32" s="228"/>
      <c r="L32" s="611"/>
      <c r="M32" s="611"/>
      <c r="N32" s="612"/>
      <c r="O32" s="228"/>
      <c r="P32" s="612"/>
      <c r="Q32" s="228"/>
      <c r="R32" s="611"/>
      <c r="S32" s="611"/>
      <c r="T32" s="611"/>
      <c r="U32" s="611"/>
      <c r="V32" s="611"/>
      <c r="W32" s="612"/>
      <c r="X32" s="977"/>
      <c r="Y32" s="981"/>
      <c r="Z32" s="981"/>
      <c r="AA32" s="985"/>
      <c r="AB32" s="977"/>
      <c r="AC32" s="985"/>
      <c r="AD32" s="977"/>
      <c r="AE32" s="981"/>
      <c r="AF32" s="981"/>
      <c r="AG32" s="981"/>
      <c r="AH32" s="981"/>
      <c r="AI32" s="981"/>
      <c r="AJ32" s="985"/>
    </row>
    <row r="33" spans="1:36" customFormat="1" ht="15.75" thickBot="1">
      <c r="A33" s="1021"/>
      <c r="B33" s="1024"/>
      <c r="C33" s="1027"/>
      <c r="D33" s="475" t="s">
        <v>264</v>
      </c>
      <c r="E33" s="232" t="s">
        <v>445</v>
      </c>
      <c r="F33" s="613"/>
      <c r="G33" s="614"/>
      <c r="H33" s="614"/>
      <c r="I33" s="614"/>
      <c r="J33" s="615"/>
      <c r="K33" s="613"/>
      <c r="L33" s="614"/>
      <c r="M33" s="614"/>
      <c r="N33" s="615"/>
      <c r="O33" s="613"/>
      <c r="P33" s="615"/>
      <c r="Q33" s="613"/>
      <c r="R33" s="614"/>
      <c r="S33" s="614"/>
      <c r="T33" s="614"/>
      <c r="U33" s="614"/>
      <c r="V33" s="614"/>
      <c r="W33" s="615"/>
      <c r="X33" s="978"/>
      <c r="Y33" s="982"/>
      <c r="Z33" s="982"/>
      <c r="AA33" s="986"/>
      <c r="AB33" s="978"/>
      <c r="AC33" s="986"/>
      <c r="AD33" s="978"/>
      <c r="AE33" s="982"/>
      <c r="AF33" s="982"/>
      <c r="AG33" s="982"/>
      <c r="AH33" s="982"/>
      <c r="AI33" s="982"/>
      <c r="AJ33" s="986"/>
    </row>
    <row r="34" spans="1:36" ht="14.45" customHeight="1">
      <c r="A34" s="993"/>
      <c r="B34" s="993"/>
      <c r="C34" s="993"/>
      <c r="D34" s="994"/>
      <c r="E34" s="89"/>
      <c r="F34" s="3">
        <f t="shared" ref="F34:W34" si="0">SUM(F11:F33)</f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77">
        <f t="shared" ref="X34:AJ34" si="1">SUM(X11)</f>
        <v>0</v>
      </c>
      <c r="Y34" s="77">
        <f t="shared" si="1"/>
        <v>0</v>
      </c>
      <c r="Z34" s="77">
        <f t="shared" si="1"/>
        <v>0</v>
      </c>
      <c r="AA34" s="77">
        <f t="shared" si="1"/>
        <v>0</v>
      </c>
      <c r="AB34" s="77">
        <f t="shared" si="1"/>
        <v>0</v>
      </c>
      <c r="AC34" s="77">
        <f t="shared" si="1"/>
        <v>0</v>
      </c>
      <c r="AD34" s="77">
        <f t="shared" si="1"/>
        <v>0</v>
      </c>
      <c r="AE34" s="77">
        <f t="shared" si="1"/>
        <v>0</v>
      </c>
      <c r="AF34" s="77">
        <f t="shared" si="1"/>
        <v>0</v>
      </c>
      <c r="AG34" s="77">
        <f t="shared" si="1"/>
        <v>0</v>
      </c>
      <c r="AH34" s="77">
        <f t="shared" si="1"/>
        <v>0</v>
      </c>
      <c r="AI34" s="77">
        <f t="shared" si="1"/>
        <v>0</v>
      </c>
      <c r="AJ34" s="77">
        <f t="shared" si="1"/>
        <v>0</v>
      </c>
    </row>
    <row r="35" spans="1:36" customFormat="1" ht="15.75" thickBot="1">
      <c r="D35" s="216"/>
      <c r="E35" s="216"/>
    </row>
    <row r="36" spans="1:36" customFormat="1" ht="30">
      <c r="A36" s="1019" t="s">
        <v>182</v>
      </c>
      <c r="B36" s="1022" t="s">
        <v>1575</v>
      </c>
      <c r="C36" s="1025" t="s">
        <v>210</v>
      </c>
      <c r="D36" s="605" t="s">
        <v>252</v>
      </c>
      <c r="E36" s="264" t="s">
        <v>433</v>
      </c>
      <c r="F36" s="607"/>
      <c r="G36" s="608"/>
      <c r="H36" s="608"/>
      <c r="I36" s="608"/>
      <c r="J36" s="609"/>
      <c r="K36" s="607"/>
      <c r="L36" s="608"/>
      <c r="M36" s="608"/>
      <c r="N36" s="609"/>
      <c r="O36" s="607"/>
      <c r="P36" s="609"/>
      <c r="Q36" s="607"/>
      <c r="R36" s="608"/>
      <c r="S36" s="608"/>
      <c r="T36" s="608"/>
      <c r="U36" s="608"/>
      <c r="V36" s="608"/>
      <c r="W36" s="609"/>
      <c r="X36" s="1044"/>
      <c r="Y36" s="1047"/>
      <c r="Z36" s="1047"/>
      <c r="AA36" s="1050"/>
      <c r="AB36" s="1044"/>
      <c r="AC36" s="1050"/>
      <c r="AD36" s="1044"/>
      <c r="AE36" s="1047"/>
      <c r="AF36" s="1047"/>
      <c r="AG36" s="1047"/>
      <c r="AH36" s="1047"/>
      <c r="AI36" s="1047"/>
      <c r="AJ36" s="1050"/>
    </row>
    <row r="37" spans="1:36" customFormat="1">
      <c r="A37" s="1020"/>
      <c r="B37" s="1023"/>
      <c r="C37" s="1026"/>
      <c r="D37" s="474" t="s">
        <v>254</v>
      </c>
      <c r="E37" s="618" t="s">
        <v>434</v>
      </c>
      <c r="F37" s="228"/>
      <c r="G37" s="611"/>
      <c r="H37" s="611"/>
      <c r="I37" s="611"/>
      <c r="J37" s="612"/>
      <c r="K37" s="228"/>
      <c r="L37" s="611"/>
      <c r="M37" s="611"/>
      <c r="N37" s="612"/>
      <c r="O37" s="228"/>
      <c r="P37" s="612"/>
      <c r="Q37" s="228"/>
      <c r="R37" s="611"/>
      <c r="S37" s="611"/>
      <c r="T37" s="611"/>
      <c r="U37" s="611"/>
      <c r="V37" s="611"/>
      <c r="W37" s="612"/>
      <c r="X37" s="1054"/>
      <c r="Y37" s="1055"/>
      <c r="Z37" s="1055"/>
      <c r="AA37" s="1056"/>
      <c r="AB37" s="1054"/>
      <c r="AC37" s="1056"/>
      <c r="AD37" s="1054"/>
      <c r="AE37" s="1055"/>
      <c r="AF37" s="1055"/>
      <c r="AG37" s="1055"/>
      <c r="AH37" s="1055"/>
      <c r="AI37" s="1055"/>
      <c r="AJ37" s="1056"/>
    </row>
    <row r="38" spans="1:36" customFormat="1">
      <c r="A38" s="1020"/>
      <c r="B38" s="1023"/>
      <c r="C38" s="1026"/>
      <c r="D38" s="474" t="s">
        <v>256</v>
      </c>
      <c r="E38" s="618" t="s">
        <v>435</v>
      </c>
      <c r="F38" s="228"/>
      <c r="G38" s="611"/>
      <c r="H38" s="611"/>
      <c r="I38" s="611"/>
      <c r="J38" s="612"/>
      <c r="K38" s="228"/>
      <c r="L38" s="611"/>
      <c r="M38" s="611"/>
      <c r="N38" s="612"/>
      <c r="O38" s="228"/>
      <c r="P38" s="612"/>
      <c r="Q38" s="228"/>
      <c r="R38" s="611"/>
      <c r="S38" s="611"/>
      <c r="T38" s="611"/>
      <c r="U38" s="611"/>
      <c r="V38" s="611"/>
      <c r="W38" s="612"/>
      <c r="X38" s="1054"/>
      <c r="Y38" s="1055"/>
      <c r="Z38" s="1055"/>
      <c r="AA38" s="1056"/>
      <c r="AB38" s="1054"/>
      <c r="AC38" s="1056"/>
      <c r="AD38" s="1054"/>
      <c r="AE38" s="1055"/>
      <c r="AF38" s="1055"/>
      <c r="AG38" s="1055"/>
      <c r="AH38" s="1055"/>
      <c r="AI38" s="1055"/>
      <c r="AJ38" s="1056"/>
    </row>
    <row r="39" spans="1:36" customFormat="1">
      <c r="A39" s="1020"/>
      <c r="B39" s="1023"/>
      <c r="C39" s="1026"/>
      <c r="D39" s="474" t="s">
        <v>258</v>
      </c>
      <c r="E39" s="618" t="s">
        <v>436</v>
      </c>
      <c r="F39" s="228"/>
      <c r="G39" s="611"/>
      <c r="H39" s="611"/>
      <c r="I39" s="611"/>
      <c r="J39" s="612"/>
      <c r="K39" s="228"/>
      <c r="L39" s="611"/>
      <c r="M39" s="611"/>
      <c r="N39" s="612"/>
      <c r="O39" s="228"/>
      <c r="P39" s="612"/>
      <c r="Q39" s="228"/>
      <c r="R39" s="611"/>
      <c r="S39" s="611"/>
      <c r="T39" s="611"/>
      <c r="U39" s="611"/>
      <c r="V39" s="611"/>
      <c r="W39" s="612"/>
      <c r="X39" s="1054"/>
      <c r="Y39" s="1055"/>
      <c r="Z39" s="1055"/>
      <c r="AA39" s="1056"/>
      <c r="AB39" s="1054"/>
      <c r="AC39" s="1056"/>
      <c r="AD39" s="1054"/>
      <c r="AE39" s="1055"/>
      <c r="AF39" s="1055"/>
      <c r="AG39" s="1055"/>
      <c r="AH39" s="1055"/>
      <c r="AI39" s="1055"/>
      <c r="AJ39" s="1056"/>
    </row>
    <row r="40" spans="1:36" customFormat="1">
      <c r="A40" s="1020"/>
      <c r="B40" s="1023"/>
      <c r="C40" s="1026"/>
      <c r="D40" s="474" t="s">
        <v>821</v>
      </c>
      <c r="E40" s="618" t="s">
        <v>822</v>
      </c>
      <c r="F40" s="228"/>
      <c r="G40" s="611"/>
      <c r="H40" s="611"/>
      <c r="I40" s="611"/>
      <c r="J40" s="612"/>
      <c r="K40" s="228"/>
      <c r="L40" s="611"/>
      <c r="M40" s="611"/>
      <c r="N40" s="612"/>
      <c r="O40" s="228"/>
      <c r="P40" s="612"/>
      <c r="Q40" s="228"/>
      <c r="R40" s="611"/>
      <c r="S40" s="611"/>
      <c r="T40" s="611"/>
      <c r="U40" s="611"/>
      <c r="V40" s="611"/>
      <c r="W40" s="612"/>
      <c r="X40" s="1054"/>
      <c r="Y40" s="1055"/>
      <c r="Z40" s="1055"/>
      <c r="AA40" s="1056"/>
      <c r="AB40" s="1054"/>
      <c r="AC40" s="1056"/>
      <c r="AD40" s="1054"/>
      <c r="AE40" s="1055"/>
      <c r="AF40" s="1055"/>
      <c r="AG40" s="1055"/>
      <c r="AH40" s="1055"/>
      <c r="AI40" s="1055"/>
      <c r="AJ40" s="1056"/>
    </row>
    <row r="41" spans="1:36" customFormat="1">
      <c r="A41" s="1020"/>
      <c r="B41" s="1023"/>
      <c r="C41" s="1026"/>
      <c r="D41" s="474" t="s">
        <v>823</v>
      </c>
      <c r="E41" s="618" t="s">
        <v>824</v>
      </c>
      <c r="F41" s="228"/>
      <c r="G41" s="611"/>
      <c r="H41" s="611"/>
      <c r="I41" s="611"/>
      <c r="J41" s="612"/>
      <c r="K41" s="228"/>
      <c r="L41" s="611"/>
      <c r="M41" s="611"/>
      <c r="N41" s="612"/>
      <c r="O41" s="228"/>
      <c r="P41" s="612"/>
      <c r="Q41" s="228"/>
      <c r="R41" s="611"/>
      <c r="S41" s="611"/>
      <c r="T41" s="611"/>
      <c r="U41" s="611"/>
      <c r="V41" s="611"/>
      <c r="W41" s="612"/>
      <c r="X41" s="1054"/>
      <c r="Y41" s="1055"/>
      <c r="Z41" s="1055"/>
      <c r="AA41" s="1056"/>
      <c r="AB41" s="1054"/>
      <c r="AC41" s="1056"/>
      <c r="AD41" s="1054"/>
      <c r="AE41" s="1055"/>
      <c r="AF41" s="1055"/>
      <c r="AG41" s="1055"/>
      <c r="AH41" s="1055"/>
      <c r="AI41" s="1055"/>
      <c r="AJ41" s="1056"/>
    </row>
    <row r="42" spans="1:36" customFormat="1">
      <c r="A42" s="1020"/>
      <c r="B42" s="1023"/>
      <c r="C42" s="1026"/>
      <c r="D42" s="474" t="s">
        <v>825</v>
      </c>
      <c r="E42" s="618" t="s">
        <v>826</v>
      </c>
      <c r="F42" s="228"/>
      <c r="G42" s="611"/>
      <c r="H42" s="611"/>
      <c r="I42" s="611"/>
      <c r="J42" s="612"/>
      <c r="K42" s="228"/>
      <c r="L42" s="611"/>
      <c r="M42" s="611"/>
      <c r="N42" s="612"/>
      <c r="O42" s="228"/>
      <c r="P42" s="612"/>
      <c r="Q42" s="228"/>
      <c r="R42" s="611"/>
      <c r="S42" s="611"/>
      <c r="T42" s="611"/>
      <c r="U42" s="611"/>
      <c r="V42" s="611"/>
      <c r="W42" s="612"/>
      <c r="X42" s="1054"/>
      <c r="Y42" s="1055"/>
      <c r="Z42" s="1055"/>
      <c r="AA42" s="1056"/>
      <c r="AB42" s="1054"/>
      <c r="AC42" s="1056"/>
      <c r="AD42" s="1054"/>
      <c r="AE42" s="1055"/>
      <c r="AF42" s="1055"/>
      <c r="AG42" s="1055"/>
      <c r="AH42" s="1055"/>
      <c r="AI42" s="1055"/>
      <c r="AJ42" s="1056"/>
    </row>
    <row r="43" spans="1:36" customFormat="1">
      <c r="A43" s="1020"/>
      <c r="B43" s="1023"/>
      <c r="C43" s="1026"/>
      <c r="D43" s="474" t="s">
        <v>259</v>
      </c>
      <c r="E43" s="618" t="s">
        <v>437</v>
      </c>
      <c r="F43" s="228"/>
      <c r="G43" s="611"/>
      <c r="H43" s="611"/>
      <c r="I43" s="611"/>
      <c r="J43" s="612"/>
      <c r="K43" s="228"/>
      <c r="L43" s="611"/>
      <c r="M43" s="611"/>
      <c r="N43" s="612"/>
      <c r="O43" s="228"/>
      <c r="P43" s="612"/>
      <c r="Q43" s="228"/>
      <c r="R43" s="611"/>
      <c r="S43" s="611"/>
      <c r="T43" s="611"/>
      <c r="U43" s="611"/>
      <c r="V43" s="611"/>
      <c r="W43" s="612"/>
      <c r="X43" s="1054"/>
      <c r="Y43" s="1055"/>
      <c r="Z43" s="1055"/>
      <c r="AA43" s="1056"/>
      <c r="AB43" s="1054"/>
      <c r="AC43" s="1056"/>
      <c r="AD43" s="1054"/>
      <c r="AE43" s="1055"/>
      <c r="AF43" s="1055"/>
      <c r="AG43" s="1055"/>
      <c r="AH43" s="1055"/>
      <c r="AI43" s="1055"/>
      <c r="AJ43" s="1056"/>
    </row>
    <row r="44" spans="1:36" customFormat="1" ht="30">
      <c r="A44" s="1020"/>
      <c r="B44" s="1023"/>
      <c r="C44" s="1026"/>
      <c r="D44" s="474" t="s">
        <v>260</v>
      </c>
      <c r="E44" s="618" t="s">
        <v>438</v>
      </c>
      <c r="F44" s="228"/>
      <c r="G44" s="611"/>
      <c r="H44" s="611"/>
      <c r="I44" s="611"/>
      <c r="J44" s="612"/>
      <c r="K44" s="228"/>
      <c r="L44" s="611"/>
      <c r="M44" s="611"/>
      <c r="N44" s="612"/>
      <c r="O44" s="228"/>
      <c r="P44" s="612"/>
      <c r="Q44" s="228"/>
      <c r="R44" s="611"/>
      <c r="S44" s="611"/>
      <c r="T44" s="611"/>
      <c r="U44" s="611"/>
      <c r="V44" s="611"/>
      <c r="W44" s="612"/>
      <c r="X44" s="1054"/>
      <c r="Y44" s="1055"/>
      <c r="Z44" s="1055"/>
      <c r="AA44" s="1056"/>
      <c r="AB44" s="1054"/>
      <c r="AC44" s="1056"/>
      <c r="AD44" s="1054"/>
      <c r="AE44" s="1055"/>
      <c r="AF44" s="1055"/>
      <c r="AG44" s="1055"/>
      <c r="AH44" s="1055"/>
      <c r="AI44" s="1055"/>
      <c r="AJ44" s="1056"/>
    </row>
    <row r="45" spans="1:36" customFormat="1" ht="30">
      <c r="A45" s="1020"/>
      <c r="B45" s="1023"/>
      <c r="C45" s="1026"/>
      <c r="D45" s="474" t="s">
        <v>261</v>
      </c>
      <c r="E45" s="618" t="s">
        <v>439</v>
      </c>
      <c r="F45" s="228"/>
      <c r="G45" s="611"/>
      <c r="H45" s="611"/>
      <c r="I45" s="611"/>
      <c r="J45" s="612"/>
      <c r="K45" s="228"/>
      <c r="L45" s="611"/>
      <c r="M45" s="611"/>
      <c r="N45" s="612"/>
      <c r="O45" s="228"/>
      <c r="P45" s="612"/>
      <c r="Q45" s="228"/>
      <c r="R45" s="611"/>
      <c r="S45" s="611"/>
      <c r="T45" s="611"/>
      <c r="U45" s="611"/>
      <c r="V45" s="611"/>
      <c r="W45" s="612"/>
      <c r="X45" s="1054"/>
      <c r="Y45" s="1055"/>
      <c r="Z45" s="1055"/>
      <c r="AA45" s="1056"/>
      <c r="AB45" s="1054"/>
      <c r="AC45" s="1056"/>
      <c r="AD45" s="1054"/>
      <c r="AE45" s="1055"/>
      <c r="AF45" s="1055"/>
      <c r="AG45" s="1055"/>
      <c r="AH45" s="1055"/>
      <c r="AI45" s="1055"/>
      <c r="AJ45" s="1056"/>
    </row>
    <row r="46" spans="1:36" customFormat="1" ht="30">
      <c r="A46" s="1020"/>
      <c r="B46" s="1023"/>
      <c r="C46" s="1026"/>
      <c r="D46" s="474" t="s">
        <v>262</v>
      </c>
      <c r="E46" s="618" t="s">
        <v>440</v>
      </c>
      <c r="F46" s="228"/>
      <c r="G46" s="611"/>
      <c r="H46" s="611"/>
      <c r="I46" s="611"/>
      <c r="J46" s="612"/>
      <c r="K46" s="228"/>
      <c r="L46" s="611"/>
      <c r="M46" s="611"/>
      <c r="N46" s="612"/>
      <c r="O46" s="228"/>
      <c r="P46" s="612"/>
      <c r="Q46" s="228"/>
      <c r="R46" s="611"/>
      <c r="S46" s="611"/>
      <c r="T46" s="611"/>
      <c r="U46" s="611"/>
      <c r="V46" s="611"/>
      <c r="W46" s="612"/>
      <c r="X46" s="1045"/>
      <c r="Y46" s="1048"/>
      <c r="Z46" s="1048"/>
      <c r="AA46" s="1051"/>
      <c r="AB46" s="1045"/>
      <c r="AC46" s="1051"/>
      <c r="AD46" s="1045"/>
      <c r="AE46" s="1048"/>
      <c r="AF46" s="1048"/>
      <c r="AG46" s="1048"/>
      <c r="AH46" s="1048"/>
      <c r="AI46" s="1048"/>
      <c r="AJ46" s="1051"/>
    </row>
    <row r="47" spans="1:36" customFormat="1" ht="15.75" thickBot="1">
      <c r="A47" s="1021"/>
      <c r="B47" s="1024"/>
      <c r="C47" s="1027"/>
      <c r="D47" s="475" t="s">
        <v>264</v>
      </c>
      <c r="E47" s="621" t="s">
        <v>445</v>
      </c>
      <c r="F47" s="613"/>
      <c r="G47" s="614"/>
      <c r="H47" s="614"/>
      <c r="I47" s="614"/>
      <c r="J47" s="615"/>
      <c r="K47" s="613"/>
      <c r="L47" s="614"/>
      <c r="M47" s="614"/>
      <c r="N47" s="615"/>
      <c r="O47" s="613"/>
      <c r="P47" s="615"/>
      <c r="Q47" s="613"/>
      <c r="R47" s="614"/>
      <c r="S47" s="614"/>
      <c r="T47" s="614"/>
      <c r="U47" s="614"/>
      <c r="V47" s="614"/>
      <c r="W47" s="615"/>
      <c r="X47" s="1046"/>
      <c r="Y47" s="1049"/>
      <c r="Z47" s="1049"/>
      <c r="AA47" s="1052"/>
      <c r="AB47" s="1046"/>
      <c r="AC47" s="1052"/>
      <c r="AD47" s="1046"/>
      <c r="AE47" s="1049"/>
      <c r="AF47" s="1049"/>
      <c r="AG47" s="1049"/>
      <c r="AH47" s="1049"/>
      <c r="AI47" s="1049"/>
      <c r="AJ47" s="1052"/>
    </row>
    <row r="48" spans="1:36" ht="14.45" customHeight="1">
      <c r="A48" s="993"/>
      <c r="B48" s="993"/>
      <c r="C48" s="993"/>
      <c r="D48" s="994"/>
      <c r="E48" s="89"/>
      <c r="F48" s="3">
        <f t="shared" ref="F48:W48" si="2">SUM(F36:F47)</f>
        <v>0</v>
      </c>
      <c r="G48" s="3">
        <f t="shared" si="2"/>
        <v>0</v>
      </c>
      <c r="H48" s="3">
        <f t="shared" si="2"/>
        <v>0</v>
      </c>
      <c r="I48" s="3">
        <f t="shared" si="2"/>
        <v>0</v>
      </c>
      <c r="J48" s="3">
        <f t="shared" si="2"/>
        <v>0</v>
      </c>
      <c r="K48" s="3">
        <f t="shared" si="2"/>
        <v>0</v>
      </c>
      <c r="L48" s="3">
        <f t="shared" si="2"/>
        <v>0</v>
      </c>
      <c r="M48" s="3">
        <f t="shared" si="2"/>
        <v>0</v>
      </c>
      <c r="N48" s="3">
        <f t="shared" si="2"/>
        <v>0</v>
      </c>
      <c r="O48" s="3">
        <f t="shared" si="2"/>
        <v>0</v>
      </c>
      <c r="P48" s="3">
        <f t="shared" si="2"/>
        <v>0</v>
      </c>
      <c r="Q48" s="3">
        <f t="shared" si="2"/>
        <v>0</v>
      </c>
      <c r="R48" s="3">
        <f t="shared" si="2"/>
        <v>0</v>
      </c>
      <c r="S48" s="3">
        <f t="shared" si="2"/>
        <v>0</v>
      </c>
      <c r="T48" s="3">
        <f t="shared" si="2"/>
        <v>0</v>
      </c>
      <c r="U48" s="3">
        <f t="shared" si="2"/>
        <v>0</v>
      </c>
      <c r="V48" s="3">
        <f t="shared" si="2"/>
        <v>0</v>
      </c>
      <c r="W48" s="3">
        <f t="shared" si="2"/>
        <v>0</v>
      </c>
      <c r="X48" s="77">
        <f t="shared" ref="X48:AJ48" si="3">SUM(X36)</f>
        <v>0</v>
      </c>
      <c r="Y48" s="77">
        <f t="shared" si="3"/>
        <v>0</v>
      </c>
      <c r="Z48" s="77">
        <f t="shared" si="3"/>
        <v>0</v>
      </c>
      <c r="AA48" s="77">
        <f t="shared" si="3"/>
        <v>0</v>
      </c>
      <c r="AB48" s="77">
        <f t="shared" si="3"/>
        <v>0</v>
      </c>
      <c r="AC48" s="77">
        <f t="shared" si="3"/>
        <v>0</v>
      </c>
      <c r="AD48" s="77">
        <f t="shared" si="3"/>
        <v>0</v>
      </c>
      <c r="AE48" s="77">
        <f t="shared" si="3"/>
        <v>0</v>
      </c>
      <c r="AF48" s="77">
        <f t="shared" si="3"/>
        <v>0</v>
      </c>
      <c r="AG48" s="77">
        <f t="shared" si="3"/>
        <v>0</v>
      </c>
      <c r="AH48" s="77">
        <f t="shared" si="3"/>
        <v>0</v>
      </c>
      <c r="AI48" s="77">
        <f t="shared" si="3"/>
        <v>0</v>
      </c>
      <c r="AJ48" s="77">
        <f t="shared" si="3"/>
        <v>0</v>
      </c>
    </row>
    <row r="49" spans="1:36" customFormat="1" ht="15.75" thickBot="1">
      <c r="D49" s="216"/>
      <c r="E49" s="216"/>
    </row>
    <row r="50" spans="1:36" customFormat="1" ht="30">
      <c r="A50" s="995" t="s">
        <v>45</v>
      </c>
      <c r="B50" s="998" t="s">
        <v>123</v>
      </c>
      <c r="C50" s="1001" t="s">
        <v>836</v>
      </c>
      <c r="D50" s="624" t="s">
        <v>252</v>
      </c>
      <c r="E50" s="625" t="s">
        <v>433</v>
      </c>
      <c r="F50" s="626"/>
      <c r="G50" s="627"/>
      <c r="H50" s="627"/>
      <c r="I50" s="627"/>
      <c r="J50" s="628"/>
      <c r="K50" s="626"/>
      <c r="L50" s="627"/>
      <c r="M50" s="627"/>
      <c r="N50" s="628"/>
      <c r="O50" s="626"/>
      <c r="P50" s="628"/>
      <c r="Q50" s="626"/>
      <c r="R50" s="627"/>
      <c r="S50" s="627"/>
      <c r="T50" s="627"/>
      <c r="U50" s="627"/>
      <c r="V50" s="627"/>
      <c r="W50" s="628"/>
      <c r="X50" s="1008"/>
      <c r="Y50" s="1015"/>
      <c r="Z50" s="1015"/>
      <c r="AA50" s="1004"/>
      <c r="AB50" s="1008"/>
      <c r="AC50" s="1004"/>
      <c r="AD50" s="1008"/>
      <c r="AE50" s="1015"/>
      <c r="AF50" s="1015"/>
      <c r="AG50" s="1015"/>
      <c r="AH50" s="1015"/>
      <c r="AI50" s="1015"/>
      <c r="AJ50" s="1004"/>
    </row>
    <row r="51" spans="1:36" customFormat="1">
      <c r="A51" s="996"/>
      <c r="B51" s="999"/>
      <c r="C51" s="1002"/>
      <c r="D51" s="629" t="s">
        <v>254</v>
      </c>
      <c r="E51" s="630" t="s">
        <v>434</v>
      </c>
      <c r="F51" s="631"/>
      <c r="G51" s="632"/>
      <c r="H51" s="632"/>
      <c r="I51" s="632"/>
      <c r="J51" s="633"/>
      <c r="K51" s="631"/>
      <c r="L51" s="632"/>
      <c r="M51" s="632"/>
      <c r="N51" s="633"/>
      <c r="O51" s="631"/>
      <c r="P51" s="633"/>
      <c r="Q51" s="631"/>
      <c r="R51" s="632"/>
      <c r="S51" s="632"/>
      <c r="T51" s="632"/>
      <c r="U51" s="632"/>
      <c r="V51" s="632"/>
      <c r="W51" s="633"/>
      <c r="X51" s="1009"/>
      <c r="Y51" s="1016"/>
      <c r="Z51" s="1016"/>
      <c r="AA51" s="1005"/>
      <c r="AB51" s="1009"/>
      <c r="AC51" s="1005"/>
      <c r="AD51" s="1009"/>
      <c r="AE51" s="1016"/>
      <c r="AF51" s="1016"/>
      <c r="AG51" s="1016"/>
      <c r="AH51" s="1016"/>
      <c r="AI51" s="1016"/>
      <c r="AJ51" s="1005"/>
    </row>
    <row r="52" spans="1:36" customFormat="1">
      <c r="A52" s="996"/>
      <c r="B52" s="999"/>
      <c r="C52" s="1002"/>
      <c r="D52" s="629" t="s">
        <v>256</v>
      </c>
      <c r="E52" s="630" t="s">
        <v>435</v>
      </c>
      <c r="F52" s="631"/>
      <c r="G52" s="632"/>
      <c r="H52" s="632"/>
      <c r="I52" s="632"/>
      <c r="J52" s="633"/>
      <c r="K52" s="631"/>
      <c r="L52" s="632"/>
      <c r="M52" s="632"/>
      <c r="N52" s="633"/>
      <c r="O52" s="631"/>
      <c r="P52" s="633"/>
      <c r="Q52" s="631"/>
      <c r="R52" s="632"/>
      <c r="S52" s="632"/>
      <c r="T52" s="632"/>
      <c r="U52" s="632"/>
      <c r="V52" s="632"/>
      <c r="W52" s="633"/>
      <c r="X52" s="1009"/>
      <c r="Y52" s="1016"/>
      <c r="Z52" s="1016"/>
      <c r="AA52" s="1005"/>
      <c r="AB52" s="1009"/>
      <c r="AC52" s="1005"/>
      <c r="AD52" s="1009"/>
      <c r="AE52" s="1016"/>
      <c r="AF52" s="1016"/>
      <c r="AG52" s="1016"/>
      <c r="AH52" s="1016"/>
      <c r="AI52" s="1016"/>
      <c r="AJ52" s="1005"/>
    </row>
    <row r="53" spans="1:36" customFormat="1">
      <c r="A53" s="996"/>
      <c r="B53" s="999"/>
      <c r="C53" s="1002"/>
      <c r="D53" s="629" t="s">
        <v>258</v>
      </c>
      <c r="E53" s="630" t="s">
        <v>436</v>
      </c>
      <c r="F53" s="631"/>
      <c r="G53" s="632"/>
      <c r="H53" s="632"/>
      <c r="I53" s="632"/>
      <c r="J53" s="633"/>
      <c r="K53" s="631"/>
      <c r="L53" s="632"/>
      <c r="M53" s="632"/>
      <c r="N53" s="633"/>
      <c r="O53" s="631"/>
      <c r="P53" s="633"/>
      <c r="Q53" s="631"/>
      <c r="R53" s="632"/>
      <c r="S53" s="632"/>
      <c r="T53" s="632"/>
      <c r="U53" s="632"/>
      <c r="V53" s="632"/>
      <c r="W53" s="633"/>
      <c r="X53" s="1009"/>
      <c r="Y53" s="1016"/>
      <c r="Z53" s="1016"/>
      <c r="AA53" s="1005"/>
      <c r="AB53" s="1009"/>
      <c r="AC53" s="1005"/>
      <c r="AD53" s="1009"/>
      <c r="AE53" s="1016"/>
      <c r="AF53" s="1016"/>
      <c r="AG53" s="1016"/>
      <c r="AH53" s="1016"/>
      <c r="AI53" s="1016"/>
      <c r="AJ53" s="1005"/>
    </row>
    <row r="54" spans="1:36" customFormat="1">
      <c r="A54" s="996"/>
      <c r="B54" s="999"/>
      <c r="C54" s="1002"/>
      <c r="D54" s="629" t="s">
        <v>837</v>
      </c>
      <c r="E54" s="630" t="s">
        <v>838</v>
      </c>
      <c r="F54" s="631"/>
      <c r="G54" s="632"/>
      <c r="H54" s="632"/>
      <c r="I54" s="632"/>
      <c r="J54" s="633"/>
      <c r="K54" s="631"/>
      <c r="L54" s="632"/>
      <c r="M54" s="632"/>
      <c r="N54" s="633"/>
      <c r="O54" s="631"/>
      <c r="P54" s="633"/>
      <c r="Q54" s="631"/>
      <c r="R54" s="632"/>
      <c r="S54" s="632"/>
      <c r="T54" s="632"/>
      <c r="U54" s="632"/>
      <c r="V54" s="632"/>
      <c r="W54" s="633"/>
      <c r="X54" s="1009"/>
      <c r="Y54" s="1016"/>
      <c r="Z54" s="1016"/>
      <c r="AA54" s="1005"/>
      <c r="AB54" s="1009"/>
      <c r="AC54" s="1005"/>
      <c r="AD54" s="1009"/>
      <c r="AE54" s="1016"/>
      <c r="AF54" s="1016"/>
      <c r="AG54" s="1016"/>
      <c r="AH54" s="1016"/>
      <c r="AI54" s="1016"/>
      <c r="AJ54" s="1005"/>
    </row>
    <row r="55" spans="1:36" customFormat="1">
      <c r="A55" s="996"/>
      <c r="B55" s="999"/>
      <c r="C55" s="1002"/>
      <c r="D55" s="629" t="s">
        <v>839</v>
      </c>
      <c r="E55" s="630" t="s">
        <v>840</v>
      </c>
      <c r="F55" s="631"/>
      <c r="G55" s="632"/>
      <c r="H55" s="632"/>
      <c r="I55" s="632"/>
      <c r="J55" s="633"/>
      <c r="K55" s="631"/>
      <c r="L55" s="632"/>
      <c r="M55" s="632"/>
      <c r="N55" s="633"/>
      <c r="O55" s="631"/>
      <c r="P55" s="633"/>
      <c r="Q55" s="631"/>
      <c r="R55" s="632"/>
      <c r="S55" s="632"/>
      <c r="T55" s="632"/>
      <c r="U55" s="632"/>
      <c r="V55" s="632"/>
      <c r="W55" s="633"/>
      <c r="X55" s="1009"/>
      <c r="Y55" s="1016"/>
      <c r="Z55" s="1016"/>
      <c r="AA55" s="1005"/>
      <c r="AB55" s="1009"/>
      <c r="AC55" s="1005"/>
      <c r="AD55" s="1009"/>
      <c r="AE55" s="1016"/>
      <c r="AF55" s="1016"/>
      <c r="AG55" s="1016"/>
      <c r="AH55" s="1016"/>
      <c r="AI55" s="1016"/>
      <c r="AJ55" s="1005"/>
    </row>
    <row r="56" spans="1:36" customFormat="1">
      <c r="A56" s="996"/>
      <c r="B56" s="999"/>
      <c r="C56" s="1002"/>
      <c r="D56" s="629" t="s">
        <v>841</v>
      </c>
      <c r="E56" s="630" t="s">
        <v>842</v>
      </c>
      <c r="F56" s="631"/>
      <c r="G56" s="632"/>
      <c r="H56" s="632"/>
      <c r="I56" s="632"/>
      <c r="J56" s="633"/>
      <c r="K56" s="631"/>
      <c r="L56" s="632"/>
      <c r="M56" s="632"/>
      <c r="N56" s="633"/>
      <c r="O56" s="631"/>
      <c r="P56" s="633"/>
      <c r="Q56" s="631"/>
      <c r="R56" s="632"/>
      <c r="S56" s="632"/>
      <c r="T56" s="632"/>
      <c r="U56" s="632"/>
      <c r="V56" s="632"/>
      <c r="W56" s="633"/>
      <c r="X56" s="1009"/>
      <c r="Y56" s="1016"/>
      <c r="Z56" s="1016"/>
      <c r="AA56" s="1005"/>
      <c r="AB56" s="1009"/>
      <c r="AC56" s="1005"/>
      <c r="AD56" s="1009"/>
      <c r="AE56" s="1016"/>
      <c r="AF56" s="1016"/>
      <c r="AG56" s="1016"/>
      <c r="AH56" s="1016"/>
      <c r="AI56" s="1016"/>
      <c r="AJ56" s="1005"/>
    </row>
    <row r="57" spans="1:36" customFormat="1">
      <c r="A57" s="996"/>
      <c r="B57" s="999"/>
      <c r="C57" s="1002"/>
      <c r="D57" s="629" t="s">
        <v>843</v>
      </c>
      <c r="E57" s="630" t="s">
        <v>844</v>
      </c>
      <c r="F57" s="631"/>
      <c r="G57" s="632"/>
      <c r="H57" s="632"/>
      <c r="I57" s="632"/>
      <c r="J57" s="633"/>
      <c r="K57" s="631"/>
      <c r="L57" s="632"/>
      <c r="M57" s="632"/>
      <c r="N57" s="633"/>
      <c r="O57" s="631"/>
      <c r="P57" s="633"/>
      <c r="Q57" s="631"/>
      <c r="R57" s="632"/>
      <c r="S57" s="632"/>
      <c r="T57" s="632"/>
      <c r="U57" s="632"/>
      <c r="V57" s="632"/>
      <c r="W57" s="633"/>
      <c r="X57" s="1009"/>
      <c r="Y57" s="1016"/>
      <c r="Z57" s="1016"/>
      <c r="AA57" s="1005"/>
      <c r="AB57" s="1009"/>
      <c r="AC57" s="1005"/>
      <c r="AD57" s="1009"/>
      <c r="AE57" s="1016"/>
      <c r="AF57" s="1016"/>
      <c r="AG57" s="1016"/>
      <c r="AH57" s="1016"/>
      <c r="AI57" s="1016"/>
      <c r="AJ57" s="1005"/>
    </row>
    <row r="58" spans="1:36" customFormat="1">
      <c r="A58" s="996"/>
      <c r="B58" s="999"/>
      <c r="C58" s="1002"/>
      <c r="D58" s="629" t="s">
        <v>259</v>
      </c>
      <c r="E58" s="630" t="s">
        <v>437</v>
      </c>
      <c r="F58" s="631"/>
      <c r="G58" s="632"/>
      <c r="H58" s="632"/>
      <c r="I58" s="632"/>
      <c r="J58" s="633"/>
      <c r="K58" s="631"/>
      <c r="L58" s="632"/>
      <c r="M58" s="632"/>
      <c r="N58" s="633"/>
      <c r="O58" s="631"/>
      <c r="P58" s="633"/>
      <c r="Q58" s="631"/>
      <c r="R58" s="632"/>
      <c r="S58" s="632"/>
      <c r="T58" s="632"/>
      <c r="U58" s="632"/>
      <c r="V58" s="632"/>
      <c r="W58" s="633"/>
      <c r="X58" s="1009"/>
      <c r="Y58" s="1016"/>
      <c r="Z58" s="1016"/>
      <c r="AA58" s="1005"/>
      <c r="AB58" s="1009"/>
      <c r="AC58" s="1005"/>
      <c r="AD58" s="1009"/>
      <c r="AE58" s="1016"/>
      <c r="AF58" s="1016"/>
      <c r="AG58" s="1016"/>
      <c r="AH58" s="1016"/>
      <c r="AI58" s="1016"/>
      <c r="AJ58" s="1005"/>
    </row>
    <row r="59" spans="1:36" customFormat="1" ht="30">
      <c r="A59" s="996"/>
      <c r="B59" s="999"/>
      <c r="C59" s="1002"/>
      <c r="D59" s="629" t="s">
        <v>260</v>
      </c>
      <c r="E59" s="630" t="s">
        <v>438</v>
      </c>
      <c r="F59" s="631"/>
      <c r="G59" s="632"/>
      <c r="H59" s="632"/>
      <c r="I59" s="632"/>
      <c r="J59" s="633"/>
      <c r="K59" s="631"/>
      <c r="L59" s="632"/>
      <c r="M59" s="632"/>
      <c r="N59" s="633"/>
      <c r="O59" s="631"/>
      <c r="P59" s="633"/>
      <c r="Q59" s="631"/>
      <c r="R59" s="632"/>
      <c r="S59" s="632"/>
      <c r="T59" s="632"/>
      <c r="U59" s="632"/>
      <c r="V59" s="632"/>
      <c r="W59" s="633"/>
      <c r="X59" s="1009"/>
      <c r="Y59" s="1016"/>
      <c r="Z59" s="1016"/>
      <c r="AA59" s="1005"/>
      <c r="AB59" s="1009"/>
      <c r="AC59" s="1005"/>
      <c r="AD59" s="1009"/>
      <c r="AE59" s="1016"/>
      <c r="AF59" s="1016"/>
      <c r="AG59" s="1016"/>
      <c r="AH59" s="1016"/>
      <c r="AI59" s="1016"/>
      <c r="AJ59" s="1005"/>
    </row>
    <row r="60" spans="1:36" customFormat="1" ht="30">
      <c r="A60" s="996"/>
      <c r="B60" s="999"/>
      <c r="C60" s="1002"/>
      <c r="D60" s="629" t="s">
        <v>261</v>
      </c>
      <c r="E60" s="630" t="s">
        <v>439</v>
      </c>
      <c r="F60" s="631"/>
      <c r="G60" s="632"/>
      <c r="H60" s="632"/>
      <c r="I60" s="632"/>
      <c r="J60" s="633"/>
      <c r="K60" s="631"/>
      <c r="L60" s="632"/>
      <c r="M60" s="632"/>
      <c r="N60" s="633"/>
      <c r="O60" s="631"/>
      <c r="P60" s="633"/>
      <c r="Q60" s="631"/>
      <c r="R60" s="632"/>
      <c r="S60" s="632"/>
      <c r="T60" s="632"/>
      <c r="U60" s="632"/>
      <c r="V60" s="632"/>
      <c r="W60" s="633"/>
      <c r="X60" s="1010"/>
      <c r="Y60" s="1017"/>
      <c r="Z60" s="1017"/>
      <c r="AA60" s="1006"/>
      <c r="AB60" s="1010"/>
      <c r="AC60" s="1006"/>
      <c r="AD60" s="1010"/>
      <c r="AE60" s="1017"/>
      <c r="AF60" s="1017"/>
      <c r="AG60" s="1017"/>
      <c r="AH60" s="1017"/>
      <c r="AI60" s="1017"/>
      <c r="AJ60" s="1006"/>
    </row>
    <row r="61" spans="1:36" customFormat="1" ht="30">
      <c r="A61" s="996"/>
      <c r="B61" s="999"/>
      <c r="C61" s="1002"/>
      <c r="D61" s="629" t="s">
        <v>262</v>
      </c>
      <c r="E61" s="630" t="s">
        <v>440</v>
      </c>
      <c r="F61" s="631"/>
      <c r="G61" s="632"/>
      <c r="H61" s="632"/>
      <c r="I61" s="632"/>
      <c r="J61" s="633"/>
      <c r="K61" s="631"/>
      <c r="L61" s="632"/>
      <c r="M61" s="632"/>
      <c r="N61" s="633"/>
      <c r="O61" s="631"/>
      <c r="P61" s="633"/>
      <c r="Q61" s="631"/>
      <c r="R61" s="632"/>
      <c r="S61" s="632"/>
      <c r="T61" s="632"/>
      <c r="U61" s="632"/>
      <c r="V61" s="632"/>
      <c r="W61" s="633"/>
      <c r="X61" s="1010"/>
      <c r="Y61" s="1017"/>
      <c r="Z61" s="1017"/>
      <c r="AA61" s="1006"/>
      <c r="AB61" s="1010"/>
      <c r="AC61" s="1006"/>
      <c r="AD61" s="1010"/>
      <c r="AE61" s="1017"/>
      <c r="AF61" s="1017"/>
      <c r="AG61" s="1017"/>
      <c r="AH61" s="1017"/>
      <c r="AI61" s="1017"/>
      <c r="AJ61" s="1006"/>
    </row>
    <row r="62" spans="1:36" customFormat="1" ht="15.75" thickBot="1">
      <c r="A62" s="997"/>
      <c r="B62" s="1000"/>
      <c r="C62" s="1003"/>
      <c r="D62" s="634" t="s">
        <v>264</v>
      </c>
      <c r="E62" s="230" t="s">
        <v>445</v>
      </c>
      <c r="F62" s="635"/>
      <c r="G62" s="636"/>
      <c r="H62" s="636"/>
      <c r="I62" s="636"/>
      <c r="J62" s="637"/>
      <c r="K62" s="635"/>
      <c r="L62" s="636"/>
      <c r="M62" s="636"/>
      <c r="N62" s="637"/>
      <c r="O62" s="635"/>
      <c r="P62" s="637"/>
      <c r="Q62" s="635"/>
      <c r="R62" s="636"/>
      <c r="S62" s="636"/>
      <c r="T62" s="636"/>
      <c r="U62" s="636"/>
      <c r="V62" s="636"/>
      <c r="W62" s="637"/>
      <c r="X62" s="1011"/>
      <c r="Y62" s="1018"/>
      <c r="Z62" s="1018"/>
      <c r="AA62" s="1007"/>
      <c r="AB62" s="1011"/>
      <c r="AC62" s="1007"/>
      <c r="AD62" s="1011"/>
      <c r="AE62" s="1018"/>
      <c r="AF62" s="1018"/>
      <c r="AG62" s="1018"/>
      <c r="AH62" s="1018"/>
      <c r="AI62" s="1018"/>
      <c r="AJ62" s="1007"/>
    </row>
    <row r="63" spans="1:36" ht="14.45" customHeight="1">
      <c r="A63" s="993"/>
      <c r="B63" s="993"/>
      <c r="C63" s="993"/>
      <c r="D63" s="994"/>
      <c r="E63" s="89"/>
      <c r="F63" s="3">
        <f t="shared" ref="F63:W63" si="4">SUM(F50:F62)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SUM(X50)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 ht="15.75" thickBot="1">
      <c r="D64" s="216"/>
      <c r="E64" s="216"/>
    </row>
    <row r="65" spans="1:36" customFormat="1" ht="30">
      <c r="A65" s="995" t="s">
        <v>45</v>
      </c>
      <c r="B65" s="998" t="s">
        <v>124</v>
      </c>
      <c r="C65" s="1001" t="s">
        <v>845</v>
      </c>
      <c r="D65" s="624" t="s">
        <v>252</v>
      </c>
      <c r="E65" s="625" t="s">
        <v>433</v>
      </c>
      <c r="F65" s="626"/>
      <c r="G65" s="627"/>
      <c r="H65" s="627"/>
      <c r="I65" s="627"/>
      <c r="J65" s="628"/>
      <c r="K65" s="626"/>
      <c r="L65" s="627"/>
      <c r="M65" s="627"/>
      <c r="N65" s="628"/>
      <c r="O65" s="626"/>
      <c r="P65" s="628"/>
      <c r="Q65" s="626"/>
      <c r="R65" s="627"/>
      <c r="S65" s="627"/>
      <c r="T65" s="627"/>
      <c r="U65" s="627"/>
      <c r="V65" s="627"/>
      <c r="W65" s="628"/>
      <c r="X65" s="1012"/>
      <c r="Y65" s="987"/>
      <c r="Z65" s="987"/>
      <c r="AA65" s="990"/>
      <c r="AB65" s="1012"/>
      <c r="AC65" s="990"/>
      <c r="AD65" s="1012"/>
      <c r="AE65" s="987"/>
      <c r="AF65" s="987"/>
      <c r="AG65" s="987"/>
      <c r="AH65" s="987"/>
      <c r="AI65" s="987"/>
      <c r="AJ65" s="990"/>
    </row>
    <row r="66" spans="1:36" customFormat="1">
      <c r="A66" s="996"/>
      <c r="B66" s="999"/>
      <c r="C66" s="1002"/>
      <c r="D66" s="629" t="s">
        <v>254</v>
      </c>
      <c r="E66" s="630" t="s">
        <v>434</v>
      </c>
      <c r="F66" s="631"/>
      <c r="G66" s="632"/>
      <c r="H66" s="632"/>
      <c r="I66" s="632"/>
      <c r="J66" s="633"/>
      <c r="K66" s="631"/>
      <c r="L66" s="632"/>
      <c r="M66" s="632"/>
      <c r="N66" s="633"/>
      <c r="O66" s="631"/>
      <c r="P66" s="633"/>
      <c r="Q66" s="631"/>
      <c r="R66" s="632"/>
      <c r="S66" s="632"/>
      <c r="T66" s="632"/>
      <c r="U66" s="632"/>
      <c r="V66" s="632"/>
      <c r="W66" s="633"/>
      <c r="X66" s="1013"/>
      <c r="Y66" s="988"/>
      <c r="Z66" s="988"/>
      <c r="AA66" s="991"/>
      <c r="AB66" s="1013"/>
      <c r="AC66" s="991"/>
      <c r="AD66" s="1013"/>
      <c r="AE66" s="988"/>
      <c r="AF66" s="988"/>
      <c r="AG66" s="988"/>
      <c r="AH66" s="988"/>
      <c r="AI66" s="988"/>
      <c r="AJ66" s="991"/>
    </row>
    <row r="67" spans="1:36" customFormat="1">
      <c r="A67" s="996"/>
      <c r="B67" s="999"/>
      <c r="C67" s="1002"/>
      <c r="D67" s="629" t="s">
        <v>256</v>
      </c>
      <c r="E67" s="630" t="s">
        <v>435</v>
      </c>
      <c r="F67" s="631"/>
      <c r="G67" s="632"/>
      <c r="H67" s="632"/>
      <c r="I67" s="632"/>
      <c r="J67" s="633"/>
      <c r="K67" s="631"/>
      <c r="L67" s="632"/>
      <c r="M67" s="632"/>
      <c r="N67" s="633"/>
      <c r="O67" s="631"/>
      <c r="P67" s="633"/>
      <c r="Q67" s="631"/>
      <c r="R67" s="632"/>
      <c r="S67" s="632"/>
      <c r="T67" s="632"/>
      <c r="U67" s="632"/>
      <c r="V67" s="632"/>
      <c r="W67" s="633"/>
      <c r="X67" s="1013"/>
      <c r="Y67" s="988"/>
      <c r="Z67" s="988"/>
      <c r="AA67" s="991"/>
      <c r="AB67" s="1013"/>
      <c r="AC67" s="991"/>
      <c r="AD67" s="1013"/>
      <c r="AE67" s="988"/>
      <c r="AF67" s="988"/>
      <c r="AG67" s="988"/>
      <c r="AH67" s="988"/>
      <c r="AI67" s="988"/>
      <c r="AJ67" s="991"/>
    </row>
    <row r="68" spans="1:36" customFormat="1">
      <c r="A68" s="996"/>
      <c r="B68" s="999"/>
      <c r="C68" s="1002"/>
      <c r="D68" s="629" t="s">
        <v>258</v>
      </c>
      <c r="E68" s="630" t="s">
        <v>436</v>
      </c>
      <c r="F68" s="631"/>
      <c r="G68" s="632"/>
      <c r="H68" s="632"/>
      <c r="I68" s="632"/>
      <c r="J68" s="633"/>
      <c r="K68" s="631"/>
      <c r="L68" s="632"/>
      <c r="M68" s="632"/>
      <c r="N68" s="633"/>
      <c r="O68" s="631"/>
      <c r="P68" s="633"/>
      <c r="Q68" s="631"/>
      <c r="R68" s="632"/>
      <c r="S68" s="632"/>
      <c r="T68" s="632"/>
      <c r="U68" s="632"/>
      <c r="V68" s="632"/>
      <c r="W68" s="633"/>
      <c r="X68" s="1013"/>
      <c r="Y68" s="988"/>
      <c r="Z68" s="988"/>
      <c r="AA68" s="991"/>
      <c r="AB68" s="1013"/>
      <c r="AC68" s="991"/>
      <c r="AD68" s="1013"/>
      <c r="AE68" s="988"/>
      <c r="AF68" s="988"/>
      <c r="AG68" s="988"/>
      <c r="AH68" s="988"/>
      <c r="AI68" s="988"/>
      <c r="AJ68" s="991"/>
    </row>
    <row r="69" spans="1:36" customFormat="1">
      <c r="A69" s="996"/>
      <c r="B69" s="999"/>
      <c r="C69" s="1002"/>
      <c r="D69" s="629" t="s">
        <v>846</v>
      </c>
      <c r="E69" s="630" t="s">
        <v>847</v>
      </c>
      <c r="F69" s="631"/>
      <c r="G69" s="632"/>
      <c r="H69" s="632"/>
      <c r="I69" s="632"/>
      <c r="J69" s="633"/>
      <c r="K69" s="631"/>
      <c r="L69" s="632"/>
      <c r="M69" s="632"/>
      <c r="N69" s="633"/>
      <c r="O69" s="631"/>
      <c r="P69" s="633"/>
      <c r="Q69" s="631"/>
      <c r="R69" s="632"/>
      <c r="S69" s="632"/>
      <c r="T69" s="632"/>
      <c r="U69" s="632"/>
      <c r="V69" s="632"/>
      <c r="W69" s="633"/>
      <c r="X69" s="1013"/>
      <c r="Y69" s="988"/>
      <c r="Z69" s="988"/>
      <c r="AA69" s="991"/>
      <c r="AB69" s="1013"/>
      <c r="AC69" s="991"/>
      <c r="AD69" s="1013"/>
      <c r="AE69" s="988"/>
      <c r="AF69" s="988"/>
      <c r="AG69" s="988"/>
      <c r="AH69" s="988"/>
      <c r="AI69" s="988"/>
      <c r="AJ69" s="991"/>
    </row>
    <row r="70" spans="1:36" customFormat="1">
      <c r="A70" s="996"/>
      <c r="B70" s="999"/>
      <c r="C70" s="1002"/>
      <c r="D70" s="629" t="s">
        <v>848</v>
      </c>
      <c r="E70" s="630" t="s">
        <v>849</v>
      </c>
      <c r="F70" s="631"/>
      <c r="G70" s="632"/>
      <c r="H70" s="632"/>
      <c r="I70" s="632"/>
      <c r="J70" s="633"/>
      <c r="K70" s="631"/>
      <c r="L70" s="632"/>
      <c r="M70" s="632"/>
      <c r="N70" s="633"/>
      <c r="O70" s="631"/>
      <c r="P70" s="633"/>
      <c r="Q70" s="631"/>
      <c r="R70" s="632"/>
      <c r="S70" s="632"/>
      <c r="T70" s="632"/>
      <c r="U70" s="632"/>
      <c r="V70" s="632"/>
      <c r="W70" s="633"/>
      <c r="X70" s="1013"/>
      <c r="Y70" s="988"/>
      <c r="Z70" s="988"/>
      <c r="AA70" s="991"/>
      <c r="AB70" s="1013"/>
      <c r="AC70" s="991"/>
      <c r="AD70" s="1013"/>
      <c r="AE70" s="988"/>
      <c r="AF70" s="988"/>
      <c r="AG70" s="988"/>
      <c r="AH70" s="988"/>
      <c r="AI70" s="988"/>
      <c r="AJ70" s="991"/>
    </row>
    <row r="71" spans="1:36" customFormat="1">
      <c r="A71" s="996"/>
      <c r="B71" s="999"/>
      <c r="C71" s="1002"/>
      <c r="D71" s="629" t="s">
        <v>850</v>
      </c>
      <c r="E71" s="630" t="s">
        <v>851</v>
      </c>
      <c r="F71" s="631"/>
      <c r="G71" s="632"/>
      <c r="H71" s="632"/>
      <c r="I71" s="632"/>
      <c r="J71" s="633"/>
      <c r="K71" s="631"/>
      <c r="L71" s="632"/>
      <c r="M71" s="632"/>
      <c r="N71" s="633"/>
      <c r="O71" s="631"/>
      <c r="P71" s="633"/>
      <c r="Q71" s="631"/>
      <c r="R71" s="632"/>
      <c r="S71" s="632"/>
      <c r="T71" s="632"/>
      <c r="U71" s="632"/>
      <c r="V71" s="632"/>
      <c r="W71" s="633"/>
      <c r="X71" s="1013"/>
      <c r="Y71" s="988"/>
      <c r="Z71" s="988"/>
      <c r="AA71" s="991"/>
      <c r="AB71" s="1013"/>
      <c r="AC71" s="991"/>
      <c r="AD71" s="1013"/>
      <c r="AE71" s="988"/>
      <c r="AF71" s="988"/>
      <c r="AG71" s="988"/>
      <c r="AH71" s="988"/>
      <c r="AI71" s="988"/>
      <c r="AJ71" s="991"/>
    </row>
    <row r="72" spans="1:36" customFormat="1">
      <c r="A72" s="996"/>
      <c r="B72" s="999"/>
      <c r="C72" s="1002"/>
      <c r="D72" s="629" t="s">
        <v>852</v>
      </c>
      <c r="E72" s="630" t="s">
        <v>853</v>
      </c>
      <c r="F72" s="631"/>
      <c r="G72" s="632"/>
      <c r="H72" s="632"/>
      <c r="I72" s="632"/>
      <c r="J72" s="633"/>
      <c r="K72" s="631"/>
      <c r="L72" s="632"/>
      <c r="M72" s="632"/>
      <c r="N72" s="633"/>
      <c r="O72" s="631"/>
      <c r="P72" s="633"/>
      <c r="Q72" s="631"/>
      <c r="R72" s="632"/>
      <c r="S72" s="632"/>
      <c r="T72" s="632"/>
      <c r="U72" s="632"/>
      <c r="V72" s="632"/>
      <c r="W72" s="633"/>
      <c r="X72" s="1013"/>
      <c r="Y72" s="988"/>
      <c r="Z72" s="988"/>
      <c r="AA72" s="991"/>
      <c r="AB72" s="1013"/>
      <c r="AC72" s="991"/>
      <c r="AD72" s="1013"/>
      <c r="AE72" s="988"/>
      <c r="AF72" s="988"/>
      <c r="AG72" s="988"/>
      <c r="AH72" s="988"/>
      <c r="AI72" s="988"/>
      <c r="AJ72" s="991"/>
    </row>
    <row r="73" spans="1:36" customFormat="1">
      <c r="A73" s="996"/>
      <c r="B73" s="999"/>
      <c r="C73" s="1002"/>
      <c r="D73" s="629" t="s">
        <v>854</v>
      </c>
      <c r="E73" s="630" t="s">
        <v>855</v>
      </c>
      <c r="F73" s="631"/>
      <c r="G73" s="632"/>
      <c r="H73" s="632"/>
      <c r="I73" s="632"/>
      <c r="J73" s="633"/>
      <c r="K73" s="631"/>
      <c r="L73" s="632"/>
      <c r="M73" s="632"/>
      <c r="N73" s="633"/>
      <c r="O73" s="631"/>
      <c r="P73" s="633"/>
      <c r="Q73" s="631"/>
      <c r="R73" s="632"/>
      <c r="S73" s="632"/>
      <c r="T73" s="632"/>
      <c r="U73" s="632"/>
      <c r="V73" s="632"/>
      <c r="W73" s="633"/>
      <c r="X73" s="1013"/>
      <c r="Y73" s="988"/>
      <c r="Z73" s="988"/>
      <c r="AA73" s="991"/>
      <c r="AB73" s="1013"/>
      <c r="AC73" s="991"/>
      <c r="AD73" s="1013"/>
      <c r="AE73" s="988"/>
      <c r="AF73" s="988"/>
      <c r="AG73" s="988"/>
      <c r="AH73" s="988"/>
      <c r="AI73" s="988"/>
      <c r="AJ73" s="991"/>
    </row>
    <row r="74" spans="1:36" customFormat="1">
      <c r="A74" s="996"/>
      <c r="B74" s="999"/>
      <c r="C74" s="1002"/>
      <c r="D74" s="629" t="s">
        <v>856</v>
      </c>
      <c r="E74" s="630" t="s">
        <v>857</v>
      </c>
      <c r="F74" s="631"/>
      <c r="G74" s="632"/>
      <c r="H74" s="632"/>
      <c r="I74" s="632"/>
      <c r="J74" s="633"/>
      <c r="K74" s="631"/>
      <c r="L74" s="632"/>
      <c r="M74" s="632"/>
      <c r="N74" s="633"/>
      <c r="O74" s="631"/>
      <c r="P74" s="633"/>
      <c r="Q74" s="631"/>
      <c r="R74" s="632"/>
      <c r="S74" s="632"/>
      <c r="T74" s="632"/>
      <c r="U74" s="632"/>
      <c r="V74" s="632"/>
      <c r="W74" s="633"/>
      <c r="X74" s="1013"/>
      <c r="Y74" s="988"/>
      <c r="Z74" s="988"/>
      <c r="AA74" s="991"/>
      <c r="AB74" s="1013"/>
      <c r="AC74" s="991"/>
      <c r="AD74" s="1013"/>
      <c r="AE74" s="988"/>
      <c r="AF74" s="988"/>
      <c r="AG74" s="988"/>
      <c r="AH74" s="988"/>
      <c r="AI74" s="988"/>
      <c r="AJ74" s="991"/>
    </row>
    <row r="75" spans="1:36" customFormat="1">
      <c r="A75" s="996"/>
      <c r="B75" s="999"/>
      <c r="C75" s="1002"/>
      <c r="D75" s="629" t="s">
        <v>259</v>
      </c>
      <c r="E75" s="630" t="s">
        <v>437</v>
      </c>
      <c r="F75" s="631"/>
      <c r="G75" s="632"/>
      <c r="H75" s="632"/>
      <c r="I75" s="632"/>
      <c r="J75" s="633"/>
      <c r="K75" s="631"/>
      <c r="L75" s="632"/>
      <c r="M75" s="632"/>
      <c r="N75" s="633"/>
      <c r="O75" s="631"/>
      <c r="P75" s="633"/>
      <c r="Q75" s="631"/>
      <c r="R75" s="632"/>
      <c r="S75" s="632"/>
      <c r="T75" s="632"/>
      <c r="U75" s="632"/>
      <c r="V75" s="632"/>
      <c r="W75" s="633"/>
      <c r="X75" s="1013"/>
      <c r="Y75" s="988"/>
      <c r="Z75" s="988"/>
      <c r="AA75" s="991"/>
      <c r="AB75" s="1013"/>
      <c r="AC75" s="991"/>
      <c r="AD75" s="1013"/>
      <c r="AE75" s="988"/>
      <c r="AF75" s="988"/>
      <c r="AG75" s="988"/>
      <c r="AH75" s="988"/>
      <c r="AI75" s="988"/>
      <c r="AJ75" s="991"/>
    </row>
    <row r="76" spans="1:36" customFormat="1" ht="30">
      <c r="A76" s="996"/>
      <c r="B76" s="999"/>
      <c r="C76" s="1002"/>
      <c r="D76" s="629" t="s">
        <v>260</v>
      </c>
      <c r="E76" s="630" t="s">
        <v>438</v>
      </c>
      <c r="F76" s="631"/>
      <c r="G76" s="632"/>
      <c r="H76" s="632"/>
      <c r="I76" s="632"/>
      <c r="J76" s="633"/>
      <c r="K76" s="631"/>
      <c r="L76" s="632"/>
      <c r="M76" s="632"/>
      <c r="N76" s="633"/>
      <c r="O76" s="631"/>
      <c r="P76" s="633"/>
      <c r="Q76" s="631"/>
      <c r="R76" s="632"/>
      <c r="S76" s="632"/>
      <c r="T76" s="632"/>
      <c r="U76" s="632"/>
      <c r="V76" s="632"/>
      <c r="W76" s="633"/>
      <c r="X76" s="1013"/>
      <c r="Y76" s="988"/>
      <c r="Z76" s="988"/>
      <c r="AA76" s="991"/>
      <c r="AB76" s="1013"/>
      <c r="AC76" s="991"/>
      <c r="AD76" s="1013"/>
      <c r="AE76" s="988"/>
      <c r="AF76" s="988"/>
      <c r="AG76" s="988"/>
      <c r="AH76" s="988"/>
      <c r="AI76" s="988"/>
      <c r="AJ76" s="991"/>
    </row>
    <row r="77" spans="1:36" customFormat="1" ht="30">
      <c r="A77" s="996"/>
      <c r="B77" s="999"/>
      <c r="C77" s="1002"/>
      <c r="D77" s="629" t="s">
        <v>261</v>
      </c>
      <c r="E77" s="630" t="s">
        <v>439</v>
      </c>
      <c r="F77" s="631"/>
      <c r="G77" s="632"/>
      <c r="H77" s="632"/>
      <c r="I77" s="632"/>
      <c r="J77" s="633"/>
      <c r="K77" s="631"/>
      <c r="L77" s="632"/>
      <c r="M77" s="632"/>
      <c r="N77" s="633"/>
      <c r="O77" s="631"/>
      <c r="P77" s="633"/>
      <c r="Q77" s="631"/>
      <c r="R77" s="632"/>
      <c r="S77" s="632"/>
      <c r="T77" s="632"/>
      <c r="U77" s="632"/>
      <c r="V77" s="632"/>
      <c r="W77" s="633"/>
      <c r="X77" s="1013"/>
      <c r="Y77" s="988"/>
      <c r="Z77" s="988"/>
      <c r="AA77" s="991"/>
      <c r="AB77" s="1013"/>
      <c r="AC77" s="991"/>
      <c r="AD77" s="1013"/>
      <c r="AE77" s="988"/>
      <c r="AF77" s="988"/>
      <c r="AG77" s="988"/>
      <c r="AH77" s="988"/>
      <c r="AI77" s="988"/>
      <c r="AJ77" s="991"/>
    </row>
    <row r="78" spans="1:36" customFormat="1" ht="30">
      <c r="A78" s="996"/>
      <c r="B78" s="999"/>
      <c r="C78" s="1002"/>
      <c r="D78" s="629" t="s">
        <v>262</v>
      </c>
      <c r="E78" s="630" t="s">
        <v>440</v>
      </c>
      <c r="F78" s="631"/>
      <c r="G78" s="632"/>
      <c r="H78" s="632"/>
      <c r="I78" s="632"/>
      <c r="J78" s="633"/>
      <c r="K78" s="631"/>
      <c r="L78" s="632"/>
      <c r="M78" s="632"/>
      <c r="N78" s="633"/>
      <c r="O78" s="631"/>
      <c r="P78" s="633"/>
      <c r="Q78" s="631"/>
      <c r="R78" s="632"/>
      <c r="S78" s="632"/>
      <c r="T78" s="632"/>
      <c r="U78" s="632"/>
      <c r="V78" s="632"/>
      <c r="W78" s="633"/>
      <c r="X78" s="1013"/>
      <c r="Y78" s="988"/>
      <c r="Z78" s="988"/>
      <c r="AA78" s="991"/>
      <c r="AB78" s="1013"/>
      <c r="AC78" s="991"/>
      <c r="AD78" s="1013"/>
      <c r="AE78" s="988"/>
      <c r="AF78" s="988"/>
      <c r="AG78" s="988"/>
      <c r="AH78" s="988"/>
      <c r="AI78" s="988"/>
      <c r="AJ78" s="991"/>
    </row>
    <row r="79" spans="1:36" customFormat="1" ht="15.75" thickBot="1">
      <c r="A79" s="997"/>
      <c r="B79" s="1000"/>
      <c r="C79" s="1003"/>
      <c r="D79" s="634" t="s">
        <v>264</v>
      </c>
      <c r="E79" s="230" t="s">
        <v>445</v>
      </c>
      <c r="F79" s="635"/>
      <c r="G79" s="636"/>
      <c r="H79" s="636"/>
      <c r="I79" s="636"/>
      <c r="J79" s="637"/>
      <c r="K79" s="635"/>
      <c r="L79" s="636"/>
      <c r="M79" s="636"/>
      <c r="N79" s="637"/>
      <c r="O79" s="635"/>
      <c r="P79" s="637"/>
      <c r="Q79" s="635"/>
      <c r="R79" s="636"/>
      <c r="S79" s="636"/>
      <c r="T79" s="636"/>
      <c r="U79" s="636"/>
      <c r="V79" s="636"/>
      <c r="W79" s="637"/>
      <c r="X79" s="1014"/>
      <c r="Y79" s="989"/>
      <c r="Z79" s="989"/>
      <c r="AA79" s="992"/>
      <c r="AB79" s="1014"/>
      <c r="AC79" s="992"/>
      <c r="AD79" s="1014"/>
      <c r="AE79" s="989"/>
      <c r="AF79" s="989"/>
      <c r="AG79" s="989"/>
      <c r="AH79" s="989"/>
      <c r="AI79" s="989"/>
      <c r="AJ79" s="992"/>
    </row>
    <row r="80" spans="1:36" ht="14.45" customHeight="1">
      <c r="A80" s="993"/>
      <c r="B80" s="993"/>
      <c r="C80" s="993"/>
      <c r="D80" s="994"/>
      <c r="E80" s="89"/>
      <c r="F80" s="3">
        <f t="shared" ref="F80:W80" si="6">SUM(F65:F79)</f>
        <v>0</v>
      </c>
      <c r="G80" s="3">
        <f t="shared" si="6"/>
        <v>0</v>
      </c>
      <c r="H80" s="3">
        <f t="shared" si="6"/>
        <v>0</v>
      </c>
      <c r="I80" s="3">
        <f t="shared" si="6"/>
        <v>0</v>
      </c>
      <c r="J80" s="3">
        <f t="shared" si="6"/>
        <v>0</v>
      </c>
      <c r="K80" s="3">
        <f t="shared" si="6"/>
        <v>0</v>
      </c>
      <c r="L80" s="3">
        <f t="shared" si="6"/>
        <v>0</v>
      </c>
      <c r="M80" s="3">
        <f t="shared" si="6"/>
        <v>0</v>
      </c>
      <c r="N80" s="3">
        <f t="shared" si="6"/>
        <v>0</v>
      </c>
      <c r="O80" s="3">
        <f t="shared" si="6"/>
        <v>0</v>
      </c>
      <c r="P80" s="3">
        <f t="shared" si="6"/>
        <v>0</v>
      </c>
      <c r="Q80" s="3">
        <f t="shared" si="6"/>
        <v>0</v>
      </c>
      <c r="R80" s="3">
        <f t="shared" si="6"/>
        <v>0</v>
      </c>
      <c r="S80" s="3">
        <f t="shared" si="6"/>
        <v>0</v>
      </c>
      <c r="T80" s="3">
        <f t="shared" si="6"/>
        <v>0</v>
      </c>
      <c r="U80" s="3">
        <f t="shared" si="6"/>
        <v>0</v>
      </c>
      <c r="V80" s="3">
        <f t="shared" si="6"/>
        <v>0</v>
      </c>
      <c r="W80" s="3">
        <f t="shared" si="6"/>
        <v>0</v>
      </c>
      <c r="X80" s="77">
        <f t="shared" ref="X80:AJ80" si="7">SUM(X65)</f>
        <v>0</v>
      </c>
      <c r="Y80" s="77">
        <f t="shared" si="7"/>
        <v>0</v>
      </c>
      <c r="Z80" s="77">
        <f t="shared" si="7"/>
        <v>0</v>
      </c>
      <c r="AA80" s="77">
        <f t="shared" si="7"/>
        <v>0</v>
      </c>
      <c r="AB80" s="77">
        <f t="shared" si="7"/>
        <v>0</v>
      </c>
      <c r="AC80" s="77">
        <f t="shared" si="7"/>
        <v>0</v>
      </c>
      <c r="AD80" s="77">
        <f t="shared" si="7"/>
        <v>0</v>
      </c>
      <c r="AE80" s="77">
        <f t="shared" si="7"/>
        <v>0</v>
      </c>
      <c r="AF80" s="77">
        <f t="shared" si="7"/>
        <v>0</v>
      </c>
      <c r="AG80" s="77">
        <f t="shared" si="7"/>
        <v>0</v>
      </c>
      <c r="AH80" s="77">
        <f t="shared" si="7"/>
        <v>0</v>
      </c>
      <c r="AI80" s="77">
        <f t="shared" si="7"/>
        <v>0</v>
      </c>
      <c r="AJ80" s="77">
        <f t="shared" si="7"/>
        <v>0</v>
      </c>
    </row>
    <row r="81" spans="1:36" customFormat="1" ht="15.75" thickBot="1">
      <c r="D81" s="216"/>
      <c r="E81" s="216"/>
    </row>
    <row r="82" spans="1:36" customFormat="1" ht="30">
      <c r="A82" s="1019" t="s">
        <v>48</v>
      </c>
      <c r="B82" s="1022" t="s">
        <v>1564</v>
      </c>
      <c r="C82" s="1025" t="s">
        <v>196</v>
      </c>
      <c r="D82" s="605" t="s">
        <v>252</v>
      </c>
      <c r="E82" s="606" t="s">
        <v>433</v>
      </c>
      <c r="F82" s="607"/>
      <c r="G82" s="608"/>
      <c r="H82" s="608"/>
      <c r="I82" s="608"/>
      <c r="J82" s="609"/>
      <c r="K82" s="607"/>
      <c r="L82" s="608"/>
      <c r="M82" s="608"/>
      <c r="N82" s="609"/>
      <c r="O82" s="607"/>
      <c r="P82" s="609"/>
      <c r="Q82" s="607"/>
      <c r="R82" s="608"/>
      <c r="S82" s="608"/>
      <c r="T82" s="608"/>
      <c r="U82" s="608"/>
      <c r="V82" s="608"/>
      <c r="W82" s="609"/>
      <c r="X82" s="975"/>
      <c r="Y82" s="979"/>
      <c r="Z82" s="979"/>
      <c r="AA82" s="983"/>
      <c r="AB82" s="975"/>
      <c r="AC82" s="983"/>
      <c r="AD82" s="975"/>
      <c r="AE82" s="979"/>
      <c r="AF82" s="979"/>
      <c r="AG82" s="979"/>
      <c r="AH82" s="979"/>
      <c r="AI82" s="979"/>
      <c r="AJ82" s="983"/>
    </row>
    <row r="83" spans="1:36" customFormat="1">
      <c r="A83" s="1020"/>
      <c r="B83" s="1023"/>
      <c r="C83" s="1026"/>
      <c r="D83" s="474" t="s">
        <v>1152</v>
      </c>
      <c r="E83" s="610" t="s">
        <v>1153</v>
      </c>
      <c r="F83" s="228"/>
      <c r="G83" s="611"/>
      <c r="H83" s="611"/>
      <c r="I83" s="611"/>
      <c r="J83" s="612"/>
      <c r="K83" s="228"/>
      <c r="L83" s="611"/>
      <c r="M83" s="611"/>
      <c r="N83" s="612"/>
      <c r="O83" s="228"/>
      <c r="P83" s="612"/>
      <c r="Q83" s="228"/>
      <c r="R83" s="611"/>
      <c r="S83" s="611"/>
      <c r="T83" s="611"/>
      <c r="U83" s="611"/>
      <c r="V83" s="611"/>
      <c r="W83" s="612"/>
      <c r="X83" s="976"/>
      <c r="Y83" s="980"/>
      <c r="Z83" s="980"/>
      <c r="AA83" s="984"/>
      <c r="AB83" s="976"/>
      <c r="AC83" s="984"/>
      <c r="AD83" s="976"/>
      <c r="AE83" s="980"/>
      <c r="AF83" s="980"/>
      <c r="AG83" s="980"/>
      <c r="AH83" s="980"/>
      <c r="AI83" s="980"/>
      <c r="AJ83" s="984"/>
    </row>
    <row r="84" spans="1:36" customFormat="1">
      <c r="A84" s="1020"/>
      <c r="B84" s="1023"/>
      <c r="C84" s="1026"/>
      <c r="D84" s="474" t="s">
        <v>1154</v>
      </c>
      <c r="E84" s="610" t="s">
        <v>1155</v>
      </c>
      <c r="F84" s="228"/>
      <c r="G84" s="611"/>
      <c r="H84" s="611"/>
      <c r="I84" s="611"/>
      <c r="J84" s="612"/>
      <c r="K84" s="228"/>
      <c r="L84" s="611"/>
      <c r="M84" s="611"/>
      <c r="N84" s="612"/>
      <c r="O84" s="228"/>
      <c r="P84" s="612"/>
      <c r="Q84" s="228"/>
      <c r="R84" s="611"/>
      <c r="S84" s="611"/>
      <c r="T84" s="611"/>
      <c r="U84" s="611"/>
      <c r="V84" s="611"/>
      <c r="W84" s="612"/>
      <c r="X84" s="976"/>
      <c r="Y84" s="980"/>
      <c r="Z84" s="980"/>
      <c r="AA84" s="984"/>
      <c r="AB84" s="976"/>
      <c r="AC84" s="984"/>
      <c r="AD84" s="976"/>
      <c r="AE84" s="980"/>
      <c r="AF84" s="980"/>
      <c r="AG84" s="980"/>
      <c r="AH84" s="980"/>
      <c r="AI84" s="980"/>
      <c r="AJ84" s="984"/>
    </row>
    <row r="85" spans="1:36" customFormat="1">
      <c r="A85" s="1020"/>
      <c r="B85" s="1023"/>
      <c r="C85" s="1026"/>
      <c r="D85" s="474" t="s">
        <v>1156</v>
      </c>
      <c r="E85" s="610" t="s">
        <v>1157</v>
      </c>
      <c r="F85" s="228"/>
      <c r="G85" s="611"/>
      <c r="H85" s="611"/>
      <c r="I85" s="611"/>
      <c r="J85" s="612"/>
      <c r="K85" s="228"/>
      <c r="L85" s="611"/>
      <c r="M85" s="611"/>
      <c r="N85" s="612"/>
      <c r="O85" s="228"/>
      <c r="P85" s="612"/>
      <c r="Q85" s="228"/>
      <c r="R85" s="611"/>
      <c r="S85" s="611"/>
      <c r="T85" s="611"/>
      <c r="U85" s="611"/>
      <c r="V85" s="611"/>
      <c r="W85" s="612"/>
      <c r="X85" s="976"/>
      <c r="Y85" s="980"/>
      <c r="Z85" s="980"/>
      <c r="AA85" s="984"/>
      <c r="AB85" s="976"/>
      <c r="AC85" s="984"/>
      <c r="AD85" s="976"/>
      <c r="AE85" s="980"/>
      <c r="AF85" s="980"/>
      <c r="AG85" s="980"/>
      <c r="AH85" s="980"/>
      <c r="AI85" s="980"/>
      <c r="AJ85" s="984"/>
    </row>
    <row r="86" spans="1:36" customFormat="1">
      <c r="A86" s="1020"/>
      <c r="B86" s="1023"/>
      <c r="C86" s="1026"/>
      <c r="D86" s="474" t="s">
        <v>254</v>
      </c>
      <c r="E86" s="610" t="s">
        <v>434</v>
      </c>
      <c r="F86" s="228"/>
      <c r="G86" s="611"/>
      <c r="H86" s="611"/>
      <c r="I86" s="611"/>
      <c r="J86" s="612"/>
      <c r="K86" s="228"/>
      <c r="L86" s="611"/>
      <c r="M86" s="611"/>
      <c r="N86" s="612"/>
      <c r="O86" s="228"/>
      <c r="P86" s="612"/>
      <c r="Q86" s="228"/>
      <c r="R86" s="611"/>
      <c r="S86" s="611"/>
      <c r="T86" s="611"/>
      <c r="U86" s="611"/>
      <c r="V86" s="611"/>
      <c r="W86" s="612"/>
      <c r="X86" s="976"/>
      <c r="Y86" s="980"/>
      <c r="Z86" s="980"/>
      <c r="AA86" s="984"/>
      <c r="AB86" s="976"/>
      <c r="AC86" s="984"/>
      <c r="AD86" s="976"/>
      <c r="AE86" s="980"/>
      <c r="AF86" s="980"/>
      <c r="AG86" s="980"/>
      <c r="AH86" s="980"/>
      <c r="AI86" s="980"/>
      <c r="AJ86" s="984"/>
    </row>
    <row r="87" spans="1:36" customFormat="1">
      <c r="A87" s="1020"/>
      <c r="B87" s="1023"/>
      <c r="C87" s="1026"/>
      <c r="D87" s="474" t="s">
        <v>256</v>
      </c>
      <c r="E87" s="610" t="s">
        <v>435</v>
      </c>
      <c r="F87" s="228"/>
      <c r="G87" s="611"/>
      <c r="H87" s="611"/>
      <c r="I87" s="611"/>
      <c r="J87" s="612"/>
      <c r="K87" s="228"/>
      <c r="L87" s="611"/>
      <c r="M87" s="611"/>
      <c r="N87" s="612"/>
      <c r="O87" s="228"/>
      <c r="P87" s="612"/>
      <c r="Q87" s="228"/>
      <c r="R87" s="611"/>
      <c r="S87" s="611"/>
      <c r="T87" s="611"/>
      <c r="U87" s="611"/>
      <c r="V87" s="611"/>
      <c r="W87" s="612"/>
      <c r="X87" s="976"/>
      <c r="Y87" s="980"/>
      <c r="Z87" s="980"/>
      <c r="AA87" s="984"/>
      <c r="AB87" s="976"/>
      <c r="AC87" s="984"/>
      <c r="AD87" s="976"/>
      <c r="AE87" s="980"/>
      <c r="AF87" s="980"/>
      <c r="AG87" s="980"/>
      <c r="AH87" s="980"/>
      <c r="AI87" s="980"/>
      <c r="AJ87" s="984"/>
    </row>
    <row r="88" spans="1:36" customFormat="1">
      <c r="A88" s="1020"/>
      <c r="B88" s="1023"/>
      <c r="C88" s="1026"/>
      <c r="D88" s="474" t="s">
        <v>258</v>
      </c>
      <c r="E88" s="610" t="s">
        <v>436</v>
      </c>
      <c r="F88" s="228"/>
      <c r="G88" s="611"/>
      <c r="H88" s="611"/>
      <c r="I88" s="611"/>
      <c r="J88" s="612"/>
      <c r="K88" s="228"/>
      <c r="L88" s="611"/>
      <c r="M88" s="611"/>
      <c r="N88" s="612"/>
      <c r="O88" s="228"/>
      <c r="P88" s="612"/>
      <c r="Q88" s="228"/>
      <c r="R88" s="611"/>
      <c r="S88" s="611"/>
      <c r="T88" s="611"/>
      <c r="U88" s="611"/>
      <c r="V88" s="611"/>
      <c r="W88" s="612"/>
      <c r="X88" s="976"/>
      <c r="Y88" s="980"/>
      <c r="Z88" s="980"/>
      <c r="AA88" s="984"/>
      <c r="AB88" s="976"/>
      <c r="AC88" s="984"/>
      <c r="AD88" s="976"/>
      <c r="AE88" s="980"/>
      <c r="AF88" s="980"/>
      <c r="AG88" s="980"/>
      <c r="AH88" s="980"/>
      <c r="AI88" s="980"/>
      <c r="AJ88" s="984"/>
    </row>
    <row r="89" spans="1:36" customFormat="1">
      <c r="A89" s="1020"/>
      <c r="B89" s="1023"/>
      <c r="C89" s="1026"/>
      <c r="D89" s="474" t="s">
        <v>1158</v>
      </c>
      <c r="E89" s="610" t="s">
        <v>1159</v>
      </c>
      <c r="F89" s="228"/>
      <c r="G89" s="611"/>
      <c r="H89" s="611"/>
      <c r="I89" s="611"/>
      <c r="J89" s="612"/>
      <c r="K89" s="228"/>
      <c r="L89" s="611"/>
      <c r="M89" s="611"/>
      <c r="N89" s="612"/>
      <c r="O89" s="228"/>
      <c r="P89" s="612"/>
      <c r="Q89" s="228"/>
      <c r="R89" s="611"/>
      <c r="S89" s="611"/>
      <c r="T89" s="611"/>
      <c r="U89" s="611"/>
      <c r="V89" s="611"/>
      <c r="W89" s="612"/>
      <c r="X89" s="976"/>
      <c r="Y89" s="980"/>
      <c r="Z89" s="980"/>
      <c r="AA89" s="984"/>
      <c r="AB89" s="976"/>
      <c r="AC89" s="984"/>
      <c r="AD89" s="976"/>
      <c r="AE89" s="980"/>
      <c r="AF89" s="980"/>
      <c r="AG89" s="980"/>
      <c r="AH89" s="980"/>
      <c r="AI89" s="980"/>
      <c r="AJ89" s="984"/>
    </row>
    <row r="90" spans="1:36" customFormat="1">
      <c r="A90" s="1020"/>
      <c r="B90" s="1023"/>
      <c r="C90" s="1026"/>
      <c r="D90" s="474" t="s">
        <v>1160</v>
      </c>
      <c r="E90" s="610" t="s">
        <v>1161</v>
      </c>
      <c r="F90" s="228"/>
      <c r="G90" s="611"/>
      <c r="H90" s="611"/>
      <c r="I90" s="611"/>
      <c r="J90" s="612"/>
      <c r="K90" s="228"/>
      <c r="L90" s="611"/>
      <c r="M90" s="611"/>
      <c r="N90" s="612"/>
      <c r="O90" s="228"/>
      <c r="P90" s="612"/>
      <c r="Q90" s="228"/>
      <c r="R90" s="611"/>
      <c r="S90" s="611"/>
      <c r="T90" s="611"/>
      <c r="U90" s="611"/>
      <c r="V90" s="611"/>
      <c r="W90" s="612"/>
      <c r="X90" s="976"/>
      <c r="Y90" s="980"/>
      <c r="Z90" s="980"/>
      <c r="AA90" s="984"/>
      <c r="AB90" s="976"/>
      <c r="AC90" s="984"/>
      <c r="AD90" s="976"/>
      <c r="AE90" s="980"/>
      <c r="AF90" s="980"/>
      <c r="AG90" s="980"/>
      <c r="AH90" s="980"/>
      <c r="AI90" s="980"/>
      <c r="AJ90" s="984"/>
    </row>
    <row r="91" spans="1:36" customFormat="1">
      <c r="A91" s="1020"/>
      <c r="B91" s="1023"/>
      <c r="C91" s="1026"/>
      <c r="D91" s="474" t="s">
        <v>176</v>
      </c>
      <c r="E91" s="610" t="s">
        <v>1162</v>
      </c>
      <c r="F91" s="228"/>
      <c r="G91" s="611"/>
      <c r="H91" s="611"/>
      <c r="I91" s="611"/>
      <c r="J91" s="612"/>
      <c r="K91" s="228"/>
      <c r="L91" s="611"/>
      <c r="M91" s="611"/>
      <c r="N91" s="612"/>
      <c r="O91" s="228"/>
      <c r="P91" s="612"/>
      <c r="Q91" s="228"/>
      <c r="R91" s="611"/>
      <c r="S91" s="611"/>
      <c r="T91" s="611"/>
      <c r="U91" s="611"/>
      <c r="V91" s="611"/>
      <c r="W91" s="612"/>
      <c r="X91" s="976"/>
      <c r="Y91" s="980"/>
      <c r="Z91" s="980"/>
      <c r="AA91" s="984"/>
      <c r="AB91" s="976"/>
      <c r="AC91" s="984"/>
      <c r="AD91" s="976"/>
      <c r="AE91" s="980"/>
      <c r="AF91" s="980"/>
      <c r="AG91" s="980"/>
      <c r="AH91" s="980"/>
      <c r="AI91" s="980"/>
      <c r="AJ91" s="984"/>
    </row>
    <row r="92" spans="1:36" customFormat="1">
      <c r="A92" s="1020"/>
      <c r="B92" s="1023"/>
      <c r="C92" s="1026"/>
      <c r="D92" s="474" t="s">
        <v>1163</v>
      </c>
      <c r="E92" s="610" t="s">
        <v>1164</v>
      </c>
      <c r="F92" s="228"/>
      <c r="G92" s="611"/>
      <c r="H92" s="611"/>
      <c r="I92" s="611"/>
      <c r="J92" s="612"/>
      <c r="K92" s="228"/>
      <c r="L92" s="611"/>
      <c r="M92" s="611"/>
      <c r="N92" s="612"/>
      <c r="O92" s="228"/>
      <c r="P92" s="612"/>
      <c r="Q92" s="228"/>
      <c r="R92" s="611"/>
      <c r="S92" s="611"/>
      <c r="T92" s="611"/>
      <c r="U92" s="611"/>
      <c r="V92" s="611"/>
      <c r="W92" s="612"/>
      <c r="X92" s="977"/>
      <c r="Y92" s="981"/>
      <c r="Z92" s="981"/>
      <c r="AA92" s="985"/>
      <c r="AB92" s="977"/>
      <c r="AC92" s="985"/>
      <c r="AD92" s="977"/>
      <c r="AE92" s="981"/>
      <c r="AF92" s="981"/>
      <c r="AG92" s="981"/>
      <c r="AH92" s="981"/>
      <c r="AI92" s="981"/>
      <c r="AJ92" s="985"/>
    </row>
    <row r="93" spans="1:36" customFormat="1">
      <c r="A93" s="1020"/>
      <c r="B93" s="1023"/>
      <c r="C93" s="1026"/>
      <c r="D93" s="474" t="s">
        <v>259</v>
      </c>
      <c r="E93" s="610" t="s">
        <v>437</v>
      </c>
      <c r="F93" s="228"/>
      <c r="G93" s="611"/>
      <c r="H93" s="611"/>
      <c r="I93" s="611"/>
      <c r="J93" s="612"/>
      <c r="K93" s="228"/>
      <c r="L93" s="611"/>
      <c r="M93" s="611"/>
      <c r="N93" s="612"/>
      <c r="O93" s="228"/>
      <c r="P93" s="612"/>
      <c r="Q93" s="228"/>
      <c r="R93" s="611"/>
      <c r="S93" s="611"/>
      <c r="T93" s="611"/>
      <c r="U93" s="611"/>
      <c r="V93" s="611"/>
      <c r="W93" s="612"/>
      <c r="X93" s="977"/>
      <c r="Y93" s="981"/>
      <c r="Z93" s="981"/>
      <c r="AA93" s="985"/>
      <c r="AB93" s="977"/>
      <c r="AC93" s="985"/>
      <c r="AD93" s="977"/>
      <c r="AE93" s="981"/>
      <c r="AF93" s="981"/>
      <c r="AG93" s="981"/>
      <c r="AH93" s="981"/>
      <c r="AI93" s="981"/>
      <c r="AJ93" s="985"/>
    </row>
    <row r="94" spans="1:36" customFormat="1" ht="30">
      <c r="A94" s="1020"/>
      <c r="B94" s="1023"/>
      <c r="C94" s="1026"/>
      <c r="D94" s="474" t="s">
        <v>260</v>
      </c>
      <c r="E94" s="610" t="s">
        <v>438</v>
      </c>
      <c r="F94" s="228"/>
      <c r="G94" s="611"/>
      <c r="H94" s="611"/>
      <c r="I94" s="611"/>
      <c r="J94" s="612"/>
      <c r="K94" s="228"/>
      <c r="L94" s="611"/>
      <c r="M94" s="611"/>
      <c r="N94" s="612"/>
      <c r="O94" s="228"/>
      <c r="P94" s="612"/>
      <c r="Q94" s="228"/>
      <c r="R94" s="611"/>
      <c r="S94" s="611"/>
      <c r="T94" s="611"/>
      <c r="U94" s="611"/>
      <c r="V94" s="611"/>
      <c r="W94" s="612"/>
      <c r="X94" s="977"/>
      <c r="Y94" s="981"/>
      <c r="Z94" s="981"/>
      <c r="AA94" s="985"/>
      <c r="AB94" s="977"/>
      <c r="AC94" s="985"/>
      <c r="AD94" s="977"/>
      <c r="AE94" s="981"/>
      <c r="AF94" s="981"/>
      <c r="AG94" s="981"/>
      <c r="AH94" s="981"/>
      <c r="AI94" s="981"/>
      <c r="AJ94" s="985"/>
    </row>
    <row r="95" spans="1:36" customFormat="1" ht="30">
      <c r="A95" s="1020"/>
      <c r="B95" s="1023"/>
      <c r="C95" s="1026"/>
      <c r="D95" s="474" t="s">
        <v>261</v>
      </c>
      <c r="E95" s="610" t="s">
        <v>439</v>
      </c>
      <c r="F95" s="228"/>
      <c r="G95" s="611"/>
      <c r="H95" s="611"/>
      <c r="I95" s="611"/>
      <c r="J95" s="612"/>
      <c r="K95" s="228"/>
      <c r="L95" s="611"/>
      <c r="M95" s="611"/>
      <c r="N95" s="612"/>
      <c r="O95" s="228"/>
      <c r="P95" s="612"/>
      <c r="Q95" s="228"/>
      <c r="R95" s="611"/>
      <c r="S95" s="611"/>
      <c r="T95" s="611"/>
      <c r="U95" s="611"/>
      <c r="V95" s="611"/>
      <c r="W95" s="612"/>
      <c r="X95" s="977"/>
      <c r="Y95" s="981"/>
      <c r="Z95" s="981"/>
      <c r="AA95" s="985"/>
      <c r="AB95" s="977"/>
      <c r="AC95" s="985"/>
      <c r="AD95" s="977"/>
      <c r="AE95" s="981"/>
      <c r="AF95" s="981"/>
      <c r="AG95" s="981"/>
      <c r="AH95" s="981"/>
      <c r="AI95" s="981"/>
      <c r="AJ95" s="985"/>
    </row>
    <row r="96" spans="1:36" customFormat="1" ht="30">
      <c r="A96" s="1020"/>
      <c r="B96" s="1023"/>
      <c r="C96" s="1026"/>
      <c r="D96" s="474" t="s">
        <v>262</v>
      </c>
      <c r="E96" s="610" t="s">
        <v>440</v>
      </c>
      <c r="F96" s="228"/>
      <c r="G96" s="611"/>
      <c r="H96" s="611"/>
      <c r="I96" s="611"/>
      <c r="J96" s="612"/>
      <c r="K96" s="228"/>
      <c r="L96" s="611"/>
      <c r="M96" s="611"/>
      <c r="N96" s="612"/>
      <c r="O96" s="228"/>
      <c r="P96" s="612"/>
      <c r="Q96" s="228"/>
      <c r="R96" s="611"/>
      <c r="S96" s="611"/>
      <c r="T96" s="611"/>
      <c r="U96" s="611"/>
      <c r="V96" s="611"/>
      <c r="W96" s="612"/>
      <c r="X96" s="977"/>
      <c r="Y96" s="981"/>
      <c r="Z96" s="981"/>
      <c r="AA96" s="985"/>
      <c r="AB96" s="977"/>
      <c r="AC96" s="985"/>
      <c r="AD96" s="977"/>
      <c r="AE96" s="981"/>
      <c r="AF96" s="981"/>
      <c r="AG96" s="981"/>
      <c r="AH96" s="981"/>
      <c r="AI96" s="981"/>
      <c r="AJ96" s="985"/>
    </row>
    <row r="97" spans="1:36" customFormat="1" ht="19.5" customHeight="1">
      <c r="A97" s="1020"/>
      <c r="B97" s="1023"/>
      <c r="C97" s="1026"/>
      <c r="D97" s="474" t="s">
        <v>1165</v>
      </c>
      <c r="E97" s="610" t="s">
        <v>1166</v>
      </c>
      <c r="F97" s="228"/>
      <c r="G97" s="611"/>
      <c r="H97" s="611"/>
      <c r="I97" s="611"/>
      <c r="J97" s="612"/>
      <c r="K97" s="228"/>
      <c r="L97" s="611"/>
      <c r="M97" s="611"/>
      <c r="N97" s="612"/>
      <c r="O97" s="228"/>
      <c r="P97" s="612"/>
      <c r="Q97" s="228"/>
      <c r="R97" s="611"/>
      <c r="S97" s="611"/>
      <c r="T97" s="611"/>
      <c r="U97" s="611"/>
      <c r="V97" s="611"/>
      <c r="W97" s="612"/>
      <c r="X97" s="977"/>
      <c r="Y97" s="981"/>
      <c r="Z97" s="981"/>
      <c r="AA97" s="985"/>
      <c r="AB97" s="977"/>
      <c r="AC97" s="985"/>
      <c r="AD97" s="977"/>
      <c r="AE97" s="981"/>
      <c r="AF97" s="981"/>
      <c r="AG97" s="981"/>
      <c r="AH97" s="981"/>
      <c r="AI97" s="981"/>
      <c r="AJ97" s="985"/>
    </row>
    <row r="98" spans="1:36" customFormat="1" ht="18.75" customHeight="1">
      <c r="A98" s="1020"/>
      <c r="B98" s="1023"/>
      <c r="C98" s="1026"/>
      <c r="D98" s="474" t="s">
        <v>1167</v>
      </c>
      <c r="E98" s="610" t="s">
        <v>1168</v>
      </c>
      <c r="F98" s="228"/>
      <c r="G98" s="611"/>
      <c r="H98" s="611"/>
      <c r="I98" s="611"/>
      <c r="J98" s="612"/>
      <c r="K98" s="228"/>
      <c r="L98" s="611"/>
      <c r="M98" s="611"/>
      <c r="N98" s="612"/>
      <c r="O98" s="228"/>
      <c r="P98" s="612"/>
      <c r="Q98" s="228"/>
      <c r="R98" s="611"/>
      <c r="S98" s="611"/>
      <c r="T98" s="611"/>
      <c r="U98" s="611"/>
      <c r="V98" s="611"/>
      <c r="W98" s="612"/>
      <c r="X98" s="977"/>
      <c r="Y98" s="981"/>
      <c r="Z98" s="981"/>
      <c r="AA98" s="985"/>
      <c r="AB98" s="977"/>
      <c r="AC98" s="985"/>
      <c r="AD98" s="977"/>
      <c r="AE98" s="981"/>
      <c r="AF98" s="981"/>
      <c r="AG98" s="981"/>
      <c r="AH98" s="981"/>
      <c r="AI98" s="981"/>
      <c r="AJ98" s="985"/>
    </row>
    <row r="99" spans="1:36" customFormat="1" ht="18.75" customHeight="1">
      <c r="A99" s="1020"/>
      <c r="B99" s="1023"/>
      <c r="C99" s="1026"/>
      <c r="D99" s="474" t="s">
        <v>1169</v>
      </c>
      <c r="E99" s="610" t="s">
        <v>1170</v>
      </c>
      <c r="F99" s="228"/>
      <c r="G99" s="611"/>
      <c r="H99" s="611"/>
      <c r="I99" s="611"/>
      <c r="J99" s="612"/>
      <c r="K99" s="228"/>
      <c r="L99" s="611"/>
      <c r="M99" s="611"/>
      <c r="N99" s="612"/>
      <c r="O99" s="228"/>
      <c r="P99" s="612"/>
      <c r="Q99" s="228"/>
      <c r="R99" s="611"/>
      <c r="S99" s="611"/>
      <c r="T99" s="611"/>
      <c r="U99" s="611"/>
      <c r="V99" s="611"/>
      <c r="W99" s="612"/>
      <c r="X99" s="977"/>
      <c r="Y99" s="981"/>
      <c r="Z99" s="981"/>
      <c r="AA99" s="985"/>
      <c r="AB99" s="977"/>
      <c r="AC99" s="985"/>
      <c r="AD99" s="977"/>
      <c r="AE99" s="981"/>
      <c r="AF99" s="981"/>
      <c r="AG99" s="981"/>
      <c r="AH99" s="981"/>
      <c r="AI99" s="981"/>
      <c r="AJ99" s="985"/>
    </row>
    <row r="100" spans="1:36" customFormat="1" ht="18.75" customHeight="1">
      <c r="A100" s="1020"/>
      <c r="B100" s="1023"/>
      <c r="C100" s="1026"/>
      <c r="D100" s="474" t="s">
        <v>1171</v>
      </c>
      <c r="E100" s="610" t="s">
        <v>1172</v>
      </c>
      <c r="F100" s="228"/>
      <c r="G100" s="611"/>
      <c r="H100" s="611"/>
      <c r="I100" s="611"/>
      <c r="J100" s="612"/>
      <c r="K100" s="228"/>
      <c r="L100" s="611"/>
      <c r="M100" s="611"/>
      <c r="N100" s="612"/>
      <c r="O100" s="228"/>
      <c r="P100" s="612"/>
      <c r="Q100" s="228"/>
      <c r="R100" s="611"/>
      <c r="S100" s="611"/>
      <c r="T100" s="611"/>
      <c r="U100" s="611"/>
      <c r="V100" s="611"/>
      <c r="W100" s="612"/>
      <c r="X100" s="977"/>
      <c r="Y100" s="981"/>
      <c r="Z100" s="981"/>
      <c r="AA100" s="985"/>
      <c r="AB100" s="977"/>
      <c r="AC100" s="985"/>
      <c r="AD100" s="977"/>
      <c r="AE100" s="981"/>
      <c r="AF100" s="981"/>
      <c r="AG100" s="981"/>
      <c r="AH100" s="981"/>
      <c r="AI100" s="981"/>
      <c r="AJ100" s="985"/>
    </row>
    <row r="101" spans="1:36" customFormat="1" ht="15.75" thickBot="1">
      <c r="A101" s="1021"/>
      <c r="B101" s="1024"/>
      <c r="C101" s="1027"/>
      <c r="D101" s="475" t="s">
        <v>264</v>
      </c>
      <c r="E101" s="232" t="s">
        <v>445</v>
      </c>
      <c r="F101" s="613"/>
      <c r="G101" s="614"/>
      <c r="H101" s="614"/>
      <c r="I101" s="614"/>
      <c r="J101" s="615"/>
      <c r="K101" s="613"/>
      <c r="L101" s="614"/>
      <c r="M101" s="614"/>
      <c r="N101" s="615"/>
      <c r="O101" s="613"/>
      <c r="P101" s="615"/>
      <c r="Q101" s="613"/>
      <c r="R101" s="614"/>
      <c r="S101" s="614"/>
      <c r="T101" s="614"/>
      <c r="U101" s="614"/>
      <c r="V101" s="614"/>
      <c r="W101" s="615"/>
      <c r="X101" s="978"/>
      <c r="Y101" s="982"/>
      <c r="Z101" s="982"/>
      <c r="AA101" s="986"/>
      <c r="AB101" s="978"/>
      <c r="AC101" s="986"/>
      <c r="AD101" s="978"/>
      <c r="AE101" s="982"/>
      <c r="AF101" s="982"/>
      <c r="AG101" s="982"/>
      <c r="AH101" s="982"/>
      <c r="AI101" s="982"/>
      <c r="AJ101" s="986"/>
    </row>
    <row r="102" spans="1:36" ht="14.45" customHeight="1">
      <c r="A102" s="993"/>
      <c r="B102" s="993"/>
      <c r="C102" s="993"/>
      <c r="D102" s="994"/>
      <c r="E102" s="89"/>
      <c r="F102" s="3">
        <f t="shared" ref="F102:W102" si="8">SUM(F82:F101)</f>
        <v>0</v>
      </c>
      <c r="G102" s="3">
        <f t="shared" si="8"/>
        <v>0</v>
      </c>
      <c r="H102" s="3">
        <f t="shared" si="8"/>
        <v>0</v>
      </c>
      <c r="I102" s="3">
        <f t="shared" si="8"/>
        <v>0</v>
      </c>
      <c r="J102" s="3">
        <f t="shared" si="8"/>
        <v>0</v>
      </c>
      <c r="K102" s="3">
        <f t="shared" si="8"/>
        <v>0</v>
      </c>
      <c r="L102" s="3">
        <f t="shared" si="8"/>
        <v>0</v>
      </c>
      <c r="M102" s="3">
        <f t="shared" si="8"/>
        <v>0</v>
      </c>
      <c r="N102" s="3">
        <f t="shared" si="8"/>
        <v>0</v>
      </c>
      <c r="O102" s="3">
        <f t="shared" si="8"/>
        <v>0</v>
      </c>
      <c r="P102" s="3">
        <f t="shared" si="8"/>
        <v>0</v>
      </c>
      <c r="Q102" s="3">
        <f t="shared" si="8"/>
        <v>0</v>
      </c>
      <c r="R102" s="3">
        <f t="shared" si="8"/>
        <v>0</v>
      </c>
      <c r="S102" s="3">
        <f t="shared" si="8"/>
        <v>0</v>
      </c>
      <c r="T102" s="3">
        <f t="shared" si="8"/>
        <v>0</v>
      </c>
      <c r="U102" s="3">
        <f t="shared" si="8"/>
        <v>0</v>
      </c>
      <c r="V102" s="3">
        <f t="shared" si="8"/>
        <v>0</v>
      </c>
      <c r="W102" s="3">
        <f t="shared" si="8"/>
        <v>0</v>
      </c>
      <c r="X102" s="77">
        <f t="shared" ref="X102:AJ102" si="9">SUM(X82)</f>
        <v>0</v>
      </c>
      <c r="Y102" s="77">
        <f t="shared" si="9"/>
        <v>0</v>
      </c>
      <c r="Z102" s="77">
        <f t="shared" si="9"/>
        <v>0</v>
      </c>
      <c r="AA102" s="77">
        <f t="shared" si="9"/>
        <v>0</v>
      </c>
      <c r="AB102" s="77">
        <f t="shared" si="9"/>
        <v>0</v>
      </c>
      <c r="AC102" s="77">
        <f t="shared" si="9"/>
        <v>0</v>
      </c>
      <c r="AD102" s="77">
        <f t="shared" si="9"/>
        <v>0</v>
      </c>
      <c r="AE102" s="77">
        <f t="shared" si="9"/>
        <v>0</v>
      </c>
      <c r="AF102" s="77">
        <f t="shared" si="9"/>
        <v>0</v>
      </c>
      <c r="AG102" s="77">
        <f t="shared" si="9"/>
        <v>0</v>
      </c>
      <c r="AH102" s="77">
        <f t="shared" si="9"/>
        <v>0</v>
      </c>
      <c r="AI102" s="77">
        <f t="shared" si="9"/>
        <v>0</v>
      </c>
      <c r="AJ102" s="77">
        <f t="shared" si="9"/>
        <v>0</v>
      </c>
    </row>
    <row r="103" spans="1:36" customFormat="1" ht="15.75" thickBot="1">
      <c r="D103" s="216"/>
      <c r="E103" s="216"/>
    </row>
    <row r="104" spans="1:36" customFormat="1" ht="30">
      <c r="A104" s="1019" t="s">
        <v>177</v>
      </c>
      <c r="B104" s="1022" t="s">
        <v>1566</v>
      </c>
      <c r="C104" s="1025" t="s">
        <v>197</v>
      </c>
      <c r="D104" s="605" t="s">
        <v>252</v>
      </c>
      <c r="E104" s="606" t="s">
        <v>433</v>
      </c>
      <c r="F104" s="607"/>
      <c r="G104" s="608"/>
      <c r="H104" s="608"/>
      <c r="I104" s="608"/>
      <c r="J104" s="609"/>
      <c r="K104" s="607"/>
      <c r="L104" s="608"/>
      <c r="M104" s="608"/>
      <c r="N104" s="609"/>
      <c r="O104" s="607"/>
      <c r="P104" s="609"/>
      <c r="Q104" s="607"/>
      <c r="R104" s="608"/>
      <c r="S104" s="608"/>
      <c r="T104" s="608"/>
      <c r="U104" s="608"/>
      <c r="V104" s="608"/>
      <c r="W104" s="609"/>
      <c r="X104" s="975"/>
      <c r="Y104" s="979"/>
      <c r="Z104" s="979"/>
      <c r="AA104" s="983"/>
      <c r="AB104" s="975"/>
      <c r="AC104" s="983"/>
      <c r="AD104" s="975"/>
      <c r="AE104" s="979"/>
      <c r="AF104" s="979"/>
      <c r="AG104" s="979"/>
      <c r="AH104" s="979"/>
      <c r="AI104" s="979"/>
      <c r="AJ104" s="983"/>
    </row>
    <row r="105" spans="1:36" customFormat="1" ht="30">
      <c r="A105" s="1020"/>
      <c r="B105" s="1023"/>
      <c r="C105" s="1026"/>
      <c r="D105" s="474" t="s">
        <v>1242</v>
      </c>
      <c r="E105" s="610" t="s">
        <v>1243</v>
      </c>
      <c r="F105" s="228"/>
      <c r="G105" s="611"/>
      <c r="H105" s="611"/>
      <c r="I105" s="611"/>
      <c r="J105" s="612"/>
      <c r="K105" s="228"/>
      <c r="L105" s="611"/>
      <c r="M105" s="611"/>
      <c r="N105" s="612"/>
      <c r="O105" s="228"/>
      <c r="P105" s="612"/>
      <c r="Q105" s="228"/>
      <c r="R105" s="611"/>
      <c r="S105" s="611"/>
      <c r="T105" s="611"/>
      <c r="U105" s="611"/>
      <c r="V105" s="611"/>
      <c r="W105" s="612"/>
      <c r="X105" s="976"/>
      <c r="Y105" s="980"/>
      <c r="Z105" s="980"/>
      <c r="AA105" s="984"/>
      <c r="AB105" s="976"/>
      <c r="AC105" s="984"/>
      <c r="AD105" s="976"/>
      <c r="AE105" s="980"/>
      <c r="AF105" s="980"/>
      <c r="AG105" s="980"/>
      <c r="AH105" s="980"/>
      <c r="AI105" s="980"/>
      <c r="AJ105" s="984"/>
    </row>
    <row r="106" spans="1:36" customFormat="1">
      <c r="A106" s="1020"/>
      <c r="B106" s="1023"/>
      <c r="C106" s="1026"/>
      <c r="D106" s="474" t="s">
        <v>1244</v>
      </c>
      <c r="E106" s="610" t="s">
        <v>1245</v>
      </c>
      <c r="F106" s="228"/>
      <c r="G106" s="611"/>
      <c r="H106" s="611"/>
      <c r="I106" s="611"/>
      <c r="J106" s="612"/>
      <c r="K106" s="228"/>
      <c r="L106" s="611"/>
      <c r="M106" s="611"/>
      <c r="N106" s="612"/>
      <c r="O106" s="228"/>
      <c r="P106" s="612"/>
      <c r="Q106" s="228"/>
      <c r="R106" s="611"/>
      <c r="S106" s="611"/>
      <c r="T106" s="611"/>
      <c r="U106" s="611"/>
      <c r="V106" s="611"/>
      <c r="W106" s="612"/>
      <c r="X106" s="976"/>
      <c r="Y106" s="980"/>
      <c r="Z106" s="980"/>
      <c r="AA106" s="984"/>
      <c r="AB106" s="976"/>
      <c r="AC106" s="984"/>
      <c r="AD106" s="976"/>
      <c r="AE106" s="980"/>
      <c r="AF106" s="980"/>
      <c r="AG106" s="980"/>
      <c r="AH106" s="980"/>
      <c r="AI106" s="980"/>
      <c r="AJ106" s="984"/>
    </row>
    <row r="107" spans="1:36" customFormat="1">
      <c r="A107" s="1020"/>
      <c r="B107" s="1023"/>
      <c r="C107" s="1026"/>
      <c r="D107" s="474" t="s">
        <v>254</v>
      </c>
      <c r="E107" s="610" t="s">
        <v>434</v>
      </c>
      <c r="F107" s="228"/>
      <c r="G107" s="611"/>
      <c r="H107" s="611"/>
      <c r="I107" s="611"/>
      <c r="J107" s="612"/>
      <c r="K107" s="228"/>
      <c r="L107" s="611"/>
      <c r="M107" s="611"/>
      <c r="N107" s="612"/>
      <c r="O107" s="228"/>
      <c r="P107" s="612"/>
      <c r="Q107" s="228"/>
      <c r="R107" s="611"/>
      <c r="S107" s="611"/>
      <c r="T107" s="611"/>
      <c r="U107" s="611"/>
      <c r="V107" s="611"/>
      <c r="W107" s="612"/>
      <c r="X107" s="976"/>
      <c r="Y107" s="980"/>
      <c r="Z107" s="980"/>
      <c r="AA107" s="984"/>
      <c r="AB107" s="976"/>
      <c r="AC107" s="984"/>
      <c r="AD107" s="976"/>
      <c r="AE107" s="980"/>
      <c r="AF107" s="980"/>
      <c r="AG107" s="980"/>
      <c r="AH107" s="980"/>
      <c r="AI107" s="980"/>
      <c r="AJ107" s="984"/>
    </row>
    <row r="108" spans="1:36" customFormat="1">
      <c r="A108" s="1020"/>
      <c r="B108" s="1023"/>
      <c r="C108" s="1026"/>
      <c r="D108" s="474" t="s">
        <v>256</v>
      </c>
      <c r="E108" s="610" t="s">
        <v>435</v>
      </c>
      <c r="F108" s="228"/>
      <c r="G108" s="611"/>
      <c r="H108" s="611"/>
      <c r="I108" s="611"/>
      <c r="J108" s="612"/>
      <c r="K108" s="228"/>
      <c r="L108" s="611"/>
      <c r="M108" s="611"/>
      <c r="N108" s="612"/>
      <c r="O108" s="228"/>
      <c r="P108" s="612"/>
      <c r="Q108" s="228"/>
      <c r="R108" s="611"/>
      <c r="S108" s="611"/>
      <c r="T108" s="611"/>
      <c r="U108" s="611"/>
      <c r="V108" s="611"/>
      <c r="W108" s="612"/>
      <c r="X108" s="976"/>
      <c r="Y108" s="980"/>
      <c r="Z108" s="980"/>
      <c r="AA108" s="984"/>
      <c r="AB108" s="976"/>
      <c r="AC108" s="984"/>
      <c r="AD108" s="976"/>
      <c r="AE108" s="980"/>
      <c r="AF108" s="980"/>
      <c r="AG108" s="980"/>
      <c r="AH108" s="980"/>
      <c r="AI108" s="980"/>
      <c r="AJ108" s="984"/>
    </row>
    <row r="109" spans="1:36" customFormat="1">
      <c r="A109" s="1020"/>
      <c r="B109" s="1023"/>
      <c r="C109" s="1026"/>
      <c r="D109" s="474" t="s">
        <v>258</v>
      </c>
      <c r="E109" s="610" t="s">
        <v>436</v>
      </c>
      <c r="F109" s="228"/>
      <c r="G109" s="611"/>
      <c r="H109" s="611"/>
      <c r="I109" s="611"/>
      <c r="J109" s="612"/>
      <c r="K109" s="228"/>
      <c r="L109" s="611"/>
      <c r="M109" s="611"/>
      <c r="N109" s="612"/>
      <c r="O109" s="228"/>
      <c r="P109" s="612"/>
      <c r="Q109" s="228"/>
      <c r="R109" s="611"/>
      <c r="S109" s="611"/>
      <c r="T109" s="611"/>
      <c r="U109" s="611"/>
      <c r="V109" s="611"/>
      <c r="W109" s="612"/>
      <c r="X109" s="976"/>
      <c r="Y109" s="980"/>
      <c r="Z109" s="980"/>
      <c r="AA109" s="984"/>
      <c r="AB109" s="976"/>
      <c r="AC109" s="984"/>
      <c r="AD109" s="976"/>
      <c r="AE109" s="980"/>
      <c r="AF109" s="980"/>
      <c r="AG109" s="980"/>
      <c r="AH109" s="980"/>
      <c r="AI109" s="980"/>
      <c r="AJ109" s="984"/>
    </row>
    <row r="110" spans="1:36" customFormat="1">
      <c r="A110" s="1020"/>
      <c r="B110" s="1023"/>
      <c r="C110" s="1026"/>
      <c r="D110" s="474" t="s">
        <v>1246</v>
      </c>
      <c r="E110" s="610" t="s">
        <v>1247</v>
      </c>
      <c r="F110" s="228"/>
      <c r="G110" s="611"/>
      <c r="H110" s="611"/>
      <c r="I110" s="611"/>
      <c r="J110" s="612"/>
      <c r="K110" s="228"/>
      <c r="L110" s="611"/>
      <c r="M110" s="611"/>
      <c r="N110" s="612"/>
      <c r="O110" s="228"/>
      <c r="P110" s="612"/>
      <c r="Q110" s="228"/>
      <c r="R110" s="611"/>
      <c r="S110" s="611"/>
      <c r="T110" s="611"/>
      <c r="U110" s="611"/>
      <c r="V110" s="611"/>
      <c r="W110" s="612"/>
      <c r="X110" s="976"/>
      <c r="Y110" s="980"/>
      <c r="Z110" s="980"/>
      <c r="AA110" s="984"/>
      <c r="AB110" s="976"/>
      <c r="AC110" s="984"/>
      <c r="AD110" s="976"/>
      <c r="AE110" s="980"/>
      <c r="AF110" s="980"/>
      <c r="AG110" s="980"/>
      <c r="AH110" s="980"/>
      <c r="AI110" s="980"/>
      <c r="AJ110" s="984"/>
    </row>
    <row r="111" spans="1:36" customFormat="1">
      <c r="A111" s="1020"/>
      <c r="B111" s="1023"/>
      <c r="C111" s="1026"/>
      <c r="D111" s="474" t="s">
        <v>1248</v>
      </c>
      <c r="E111" s="610" t="s">
        <v>1249</v>
      </c>
      <c r="F111" s="228"/>
      <c r="G111" s="611"/>
      <c r="H111" s="611"/>
      <c r="I111" s="611"/>
      <c r="J111" s="612"/>
      <c r="K111" s="228"/>
      <c r="L111" s="611"/>
      <c r="M111" s="611"/>
      <c r="N111" s="612"/>
      <c r="O111" s="228"/>
      <c r="P111" s="612"/>
      <c r="Q111" s="228"/>
      <c r="R111" s="611"/>
      <c r="S111" s="611"/>
      <c r="T111" s="611"/>
      <c r="U111" s="611"/>
      <c r="V111" s="611"/>
      <c r="W111" s="612"/>
      <c r="X111" s="976"/>
      <c r="Y111" s="980"/>
      <c r="Z111" s="980"/>
      <c r="AA111" s="984"/>
      <c r="AB111" s="976"/>
      <c r="AC111" s="984"/>
      <c r="AD111" s="976"/>
      <c r="AE111" s="980"/>
      <c r="AF111" s="980"/>
      <c r="AG111" s="980"/>
      <c r="AH111" s="980"/>
      <c r="AI111" s="980"/>
      <c r="AJ111" s="984"/>
    </row>
    <row r="112" spans="1:36" customFormat="1">
      <c r="A112" s="1020"/>
      <c r="B112" s="1023"/>
      <c r="C112" s="1026"/>
      <c r="D112" s="474" t="s">
        <v>259</v>
      </c>
      <c r="E112" s="610" t="s">
        <v>437</v>
      </c>
      <c r="F112" s="228"/>
      <c r="G112" s="611"/>
      <c r="H112" s="611"/>
      <c r="I112" s="611"/>
      <c r="J112" s="612"/>
      <c r="K112" s="228"/>
      <c r="L112" s="611"/>
      <c r="M112" s="611"/>
      <c r="N112" s="612"/>
      <c r="O112" s="228"/>
      <c r="P112" s="612"/>
      <c r="Q112" s="228"/>
      <c r="R112" s="611"/>
      <c r="S112" s="611"/>
      <c r="T112" s="611"/>
      <c r="U112" s="611"/>
      <c r="V112" s="611"/>
      <c r="W112" s="612"/>
      <c r="X112" s="976"/>
      <c r="Y112" s="980"/>
      <c r="Z112" s="980"/>
      <c r="AA112" s="984"/>
      <c r="AB112" s="976"/>
      <c r="AC112" s="984"/>
      <c r="AD112" s="976"/>
      <c r="AE112" s="980"/>
      <c r="AF112" s="980"/>
      <c r="AG112" s="980"/>
      <c r="AH112" s="980"/>
      <c r="AI112" s="980"/>
      <c r="AJ112" s="984"/>
    </row>
    <row r="113" spans="1:36" customFormat="1" ht="30">
      <c r="A113" s="1020"/>
      <c r="B113" s="1023"/>
      <c r="C113" s="1026"/>
      <c r="D113" s="474" t="s">
        <v>260</v>
      </c>
      <c r="E113" s="610" t="s">
        <v>438</v>
      </c>
      <c r="F113" s="228"/>
      <c r="G113" s="611"/>
      <c r="H113" s="611"/>
      <c r="I113" s="611"/>
      <c r="J113" s="612"/>
      <c r="K113" s="228"/>
      <c r="L113" s="611"/>
      <c r="M113" s="611"/>
      <c r="N113" s="612"/>
      <c r="O113" s="228"/>
      <c r="P113" s="612"/>
      <c r="Q113" s="228"/>
      <c r="R113" s="611"/>
      <c r="S113" s="611"/>
      <c r="T113" s="611"/>
      <c r="U113" s="611"/>
      <c r="V113" s="611"/>
      <c r="W113" s="612"/>
      <c r="X113" s="976"/>
      <c r="Y113" s="980"/>
      <c r="Z113" s="980"/>
      <c r="AA113" s="984"/>
      <c r="AB113" s="976"/>
      <c r="AC113" s="984"/>
      <c r="AD113" s="976"/>
      <c r="AE113" s="980"/>
      <c r="AF113" s="980"/>
      <c r="AG113" s="980"/>
      <c r="AH113" s="980"/>
      <c r="AI113" s="980"/>
      <c r="AJ113" s="984"/>
    </row>
    <row r="114" spans="1:36" customFormat="1" ht="30">
      <c r="A114" s="1020"/>
      <c r="B114" s="1023"/>
      <c r="C114" s="1026"/>
      <c r="D114" s="474" t="s">
        <v>261</v>
      </c>
      <c r="E114" s="610" t="s">
        <v>439</v>
      </c>
      <c r="F114" s="228"/>
      <c r="G114" s="611"/>
      <c r="H114" s="611"/>
      <c r="I114" s="611"/>
      <c r="J114" s="612"/>
      <c r="K114" s="228"/>
      <c r="L114" s="611"/>
      <c r="M114" s="611"/>
      <c r="N114" s="612"/>
      <c r="O114" s="228"/>
      <c r="P114" s="612"/>
      <c r="Q114" s="228"/>
      <c r="R114" s="611"/>
      <c r="S114" s="611"/>
      <c r="T114" s="611"/>
      <c r="U114" s="611"/>
      <c r="V114" s="611"/>
      <c r="W114" s="612"/>
      <c r="X114" s="977"/>
      <c r="Y114" s="981"/>
      <c r="Z114" s="981"/>
      <c r="AA114" s="985"/>
      <c r="AB114" s="977"/>
      <c r="AC114" s="985"/>
      <c r="AD114" s="977"/>
      <c r="AE114" s="981"/>
      <c r="AF114" s="981"/>
      <c r="AG114" s="981"/>
      <c r="AH114" s="981"/>
      <c r="AI114" s="981"/>
      <c r="AJ114" s="985"/>
    </row>
    <row r="115" spans="1:36" customFormat="1" ht="30">
      <c r="A115" s="1020"/>
      <c r="B115" s="1023"/>
      <c r="C115" s="1026"/>
      <c r="D115" s="474" t="s">
        <v>262</v>
      </c>
      <c r="E115" s="610" t="s">
        <v>440</v>
      </c>
      <c r="F115" s="228"/>
      <c r="G115" s="611"/>
      <c r="H115" s="611"/>
      <c r="I115" s="611"/>
      <c r="J115" s="612"/>
      <c r="K115" s="228"/>
      <c r="L115" s="611"/>
      <c r="M115" s="611"/>
      <c r="N115" s="612"/>
      <c r="O115" s="228"/>
      <c r="P115" s="612"/>
      <c r="Q115" s="228"/>
      <c r="R115" s="611"/>
      <c r="S115" s="611"/>
      <c r="T115" s="611"/>
      <c r="U115" s="611"/>
      <c r="V115" s="611"/>
      <c r="W115" s="612"/>
      <c r="X115" s="977"/>
      <c r="Y115" s="981"/>
      <c r="Z115" s="981"/>
      <c r="AA115" s="985"/>
      <c r="AB115" s="977"/>
      <c r="AC115" s="985"/>
      <c r="AD115" s="977"/>
      <c r="AE115" s="981"/>
      <c r="AF115" s="981"/>
      <c r="AG115" s="981"/>
      <c r="AH115" s="981"/>
      <c r="AI115" s="981"/>
      <c r="AJ115" s="985"/>
    </row>
    <row r="116" spans="1:36" customFormat="1">
      <c r="A116" s="1020"/>
      <c r="B116" s="1023"/>
      <c r="C116" s="1026"/>
      <c r="D116" s="474" t="s">
        <v>1250</v>
      </c>
      <c r="E116" s="610" t="s">
        <v>1251</v>
      </c>
      <c r="F116" s="228"/>
      <c r="G116" s="611"/>
      <c r="H116" s="611"/>
      <c r="I116" s="611"/>
      <c r="J116" s="612"/>
      <c r="K116" s="228"/>
      <c r="L116" s="611"/>
      <c r="M116" s="611"/>
      <c r="N116" s="612"/>
      <c r="O116" s="228"/>
      <c r="P116" s="612"/>
      <c r="Q116" s="228"/>
      <c r="R116" s="611"/>
      <c r="S116" s="611"/>
      <c r="T116" s="611"/>
      <c r="U116" s="611"/>
      <c r="V116" s="611"/>
      <c r="W116" s="612"/>
      <c r="X116" s="977"/>
      <c r="Y116" s="981"/>
      <c r="Z116" s="981"/>
      <c r="AA116" s="985"/>
      <c r="AB116" s="977"/>
      <c r="AC116" s="985"/>
      <c r="AD116" s="977"/>
      <c r="AE116" s="981"/>
      <c r="AF116" s="981"/>
      <c r="AG116" s="981"/>
      <c r="AH116" s="981"/>
      <c r="AI116" s="981"/>
      <c r="AJ116" s="985"/>
    </row>
    <row r="117" spans="1:36" customFormat="1" ht="15.75" thickBot="1">
      <c r="A117" s="1021"/>
      <c r="B117" s="1024"/>
      <c r="C117" s="1027"/>
      <c r="D117" s="475" t="s">
        <v>264</v>
      </c>
      <c r="E117" s="232" t="s">
        <v>445</v>
      </c>
      <c r="F117" s="613"/>
      <c r="G117" s="614"/>
      <c r="H117" s="614"/>
      <c r="I117" s="614"/>
      <c r="J117" s="615"/>
      <c r="K117" s="613"/>
      <c r="L117" s="614"/>
      <c r="M117" s="614"/>
      <c r="N117" s="615"/>
      <c r="O117" s="613"/>
      <c r="P117" s="615"/>
      <c r="Q117" s="613"/>
      <c r="R117" s="614"/>
      <c r="S117" s="614"/>
      <c r="T117" s="614"/>
      <c r="U117" s="614"/>
      <c r="V117" s="614"/>
      <c r="W117" s="615"/>
      <c r="X117" s="978"/>
      <c r="Y117" s="982"/>
      <c r="Z117" s="982"/>
      <c r="AA117" s="986"/>
      <c r="AB117" s="978"/>
      <c r="AC117" s="986"/>
      <c r="AD117" s="978"/>
      <c r="AE117" s="982"/>
      <c r="AF117" s="982"/>
      <c r="AG117" s="982"/>
      <c r="AH117" s="982"/>
      <c r="AI117" s="982"/>
      <c r="AJ117" s="986"/>
    </row>
    <row r="118" spans="1:36" ht="14.45" customHeight="1">
      <c r="A118" s="993"/>
      <c r="B118" s="993"/>
      <c r="C118" s="993"/>
      <c r="D118" s="994"/>
      <c r="E118" s="89"/>
      <c r="F118" s="3">
        <f t="shared" ref="F118:W118" si="10">SUM(F104:F117)</f>
        <v>0</v>
      </c>
      <c r="G118" s="3">
        <f t="shared" si="10"/>
        <v>0</v>
      </c>
      <c r="H118" s="3">
        <f t="shared" si="10"/>
        <v>0</v>
      </c>
      <c r="I118" s="3">
        <f t="shared" si="10"/>
        <v>0</v>
      </c>
      <c r="J118" s="3">
        <f t="shared" si="10"/>
        <v>0</v>
      </c>
      <c r="K118" s="3">
        <f t="shared" si="10"/>
        <v>0</v>
      </c>
      <c r="L118" s="3">
        <f t="shared" si="10"/>
        <v>0</v>
      </c>
      <c r="M118" s="3">
        <f t="shared" si="10"/>
        <v>0</v>
      </c>
      <c r="N118" s="3">
        <f t="shared" si="10"/>
        <v>0</v>
      </c>
      <c r="O118" s="3">
        <f t="shared" si="10"/>
        <v>0</v>
      </c>
      <c r="P118" s="3">
        <f t="shared" si="10"/>
        <v>0</v>
      </c>
      <c r="Q118" s="3">
        <f t="shared" si="10"/>
        <v>0</v>
      </c>
      <c r="R118" s="3">
        <f t="shared" si="10"/>
        <v>0</v>
      </c>
      <c r="S118" s="3">
        <f t="shared" si="10"/>
        <v>0</v>
      </c>
      <c r="T118" s="3">
        <f t="shared" si="10"/>
        <v>0</v>
      </c>
      <c r="U118" s="3">
        <f t="shared" si="10"/>
        <v>0</v>
      </c>
      <c r="V118" s="3">
        <f t="shared" si="10"/>
        <v>0</v>
      </c>
      <c r="W118" s="3">
        <f t="shared" si="10"/>
        <v>0</v>
      </c>
      <c r="X118" s="77">
        <f t="shared" ref="X118:AJ118" si="11">SUM(X104)</f>
        <v>0</v>
      </c>
      <c r="Y118" s="77">
        <f t="shared" si="11"/>
        <v>0</v>
      </c>
      <c r="Z118" s="77">
        <f t="shared" si="11"/>
        <v>0</v>
      </c>
      <c r="AA118" s="77">
        <f t="shared" si="11"/>
        <v>0</v>
      </c>
      <c r="AB118" s="77">
        <f t="shared" si="11"/>
        <v>0</v>
      </c>
      <c r="AC118" s="77">
        <f t="shared" si="11"/>
        <v>0</v>
      </c>
      <c r="AD118" s="77">
        <f t="shared" si="11"/>
        <v>0</v>
      </c>
      <c r="AE118" s="77">
        <f t="shared" si="11"/>
        <v>0</v>
      </c>
      <c r="AF118" s="77">
        <f t="shared" si="11"/>
        <v>0</v>
      </c>
      <c r="AG118" s="77">
        <f t="shared" si="11"/>
        <v>0</v>
      </c>
      <c r="AH118" s="77">
        <f t="shared" si="11"/>
        <v>0</v>
      </c>
      <c r="AI118" s="77">
        <f t="shared" si="11"/>
        <v>0</v>
      </c>
      <c r="AJ118" s="77">
        <f t="shared" si="11"/>
        <v>0</v>
      </c>
    </row>
    <row r="119" spans="1:36" customFormat="1" ht="15.75" thickBot="1">
      <c r="D119" s="216"/>
      <c r="E119" s="216"/>
    </row>
    <row r="120" spans="1:36" customFormat="1" ht="30">
      <c r="A120" s="995" t="s">
        <v>46</v>
      </c>
      <c r="B120" s="998" t="s">
        <v>125</v>
      </c>
      <c r="C120" s="1001" t="s">
        <v>1307</v>
      </c>
      <c r="D120" s="624" t="s">
        <v>252</v>
      </c>
      <c r="E120" s="625" t="s">
        <v>433</v>
      </c>
      <c r="F120" s="626"/>
      <c r="G120" s="627"/>
      <c r="H120" s="627"/>
      <c r="I120" s="627"/>
      <c r="J120" s="628"/>
      <c r="K120" s="626"/>
      <c r="L120" s="627"/>
      <c r="M120" s="627"/>
      <c r="N120" s="628"/>
      <c r="O120" s="626"/>
      <c r="P120" s="628"/>
      <c r="Q120" s="626"/>
      <c r="R120" s="627"/>
      <c r="S120" s="627"/>
      <c r="T120" s="627"/>
      <c r="U120" s="627"/>
      <c r="V120" s="627"/>
      <c r="W120" s="628"/>
      <c r="X120" s="1012"/>
      <c r="Y120" s="987"/>
      <c r="Z120" s="987"/>
      <c r="AA120" s="990"/>
      <c r="AB120" s="1012"/>
      <c r="AC120" s="990"/>
      <c r="AD120" s="1012"/>
      <c r="AE120" s="987"/>
      <c r="AF120" s="987"/>
      <c r="AG120" s="987"/>
      <c r="AH120" s="987"/>
      <c r="AI120" s="987"/>
      <c r="AJ120" s="990"/>
    </row>
    <row r="121" spans="1:36" customFormat="1">
      <c r="A121" s="996"/>
      <c r="B121" s="999"/>
      <c r="C121" s="1002"/>
      <c r="D121" s="629" t="s">
        <v>254</v>
      </c>
      <c r="E121" s="630" t="s">
        <v>434</v>
      </c>
      <c r="F121" s="631"/>
      <c r="G121" s="632"/>
      <c r="H121" s="632"/>
      <c r="I121" s="632"/>
      <c r="J121" s="633"/>
      <c r="K121" s="631"/>
      <c r="L121" s="632"/>
      <c r="M121" s="632"/>
      <c r="N121" s="633"/>
      <c r="O121" s="631"/>
      <c r="P121" s="633"/>
      <c r="Q121" s="631"/>
      <c r="R121" s="632"/>
      <c r="S121" s="632"/>
      <c r="T121" s="632"/>
      <c r="U121" s="632"/>
      <c r="V121" s="632"/>
      <c r="W121" s="633"/>
      <c r="X121" s="1042"/>
      <c r="Y121" s="1043"/>
      <c r="Z121" s="1043"/>
      <c r="AA121" s="1041"/>
      <c r="AB121" s="1042"/>
      <c r="AC121" s="1041"/>
      <c r="AD121" s="1042"/>
      <c r="AE121" s="1043"/>
      <c r="AF121" s="1043"/>
      <c r="AG121" s="1043"/>
      <c r="AH121" s="1043"/>
      <c r="AI121" s="1043"/>
      <c r="AJ121" s="1041"/>
    </row>
    <row r="122" spans="1:36" customFormat="1">
      <c r="A122" s="996"/>
      <c r="B122" s="999"/>
      <c r="C122" s="1002"/>
      <c r="D122" s="629" t="s">
        <v>256</v>
      </c>
      <c r="E122" s="630" t="s">
        <v>435</v>
      </c>
      <c r="F122" s="631"/>
      <c r="G122" s="632"/>
      <c r="H122" s="632"/>
      <c r="I122" s="632"/>
      <c r="J122" s="633"/>
      <c r="K122" s="631"/>
      <c r="L122" s="632"/>
      <c r="M122" s="632"/>
      <c r="N122" s="633"/>
      <c r="O122" s="631"/>
      <c r="P122" s="633"/>
      <c r="Q122" s="631"/>
      <c r="R122" s="632"/>
      <c r="S122" s="632"/>
      <c r="T122" s="632"/>
      <c r="U122" s="632"/>
      <c r="V122" s="632"/>
      <c r="W122" s="633"/>
      <c r="X122" s="1042"/>
      <c r="Y122" s="1043"/>
      <c r="Z122" s="1043"/>
      <c r="AA122" s="1041"/>
      <c r="AB122" s="1042"/>
      <c r="AC122" s="1041"/>
      <c r="AD122" s="1042"/>
      <c r="AE122" s="1043"/>
      <c r="AF122" s="1043"/>
      <c r="AG122" s="1043"/>
      <c r="AH122" s="1043"/>
      <c r="AI122" s="1043"/>
      <c r="AJ122" s="1041"/>
    </row>
    <row r="123" spans="1:36" customFormat="1">
      <c r="A123" s="996"/>
      <c r="B123" s="999"/>
      <c r="C123" s="1002"/>
      <c r="D123" s="629" t="s">
        <v>258</v>
      </c>
      <c r="E123" s="630" t="s">
        <v>436</v>
      </c>
      <c r="F123" s="631"/>
      <c r="G123" s="632"/>
      <c r="H123" s="632"/>
      <c r="I123" s="632"/>
      <c r="J123" s="633"/>
      <c r="K123" s="631"/>
      <c r="L123" s="632"/>
      <c r="M123" s="632"/>
      <c r="N123" s="633"/>
      <c r="O123" s="631"/>
      <c r="P123" s="633"/>
      <c r="Q123" s="631"/>
      <c r="R123" s="632"/>
      <c r="S123" s="632"/>
      <c r="T123" s="632"/>
      <c r="U123" s="632"/>
      <c r="V123" s="632"/>
      <c r="W123" s="633"/>
      <c r="X123" s="1042"/>
      <c r="Y123" s="1043"/>
      <c r="Z123" s="1043"/>
      <c r="AA123" s="1041"/>
      <c r="AB123" s="1042"/>
      <c r="AC123" s="1041"/>
      <c r="AD123" s="1042"/>
      <c r="AE123" s="1043"/>
      <c r="AF123" s="1043"/>
      <c r="AG123" s="1043"/>
      <c r="AH123" s="1043"/>
      <c r="AI123" s="1043"/>
      <c r="AJ123" s="1041"/>
    </row>
    <row r="124" spans="1:36" customFormat="1">
      <c r="A124" s="996"/>
      <c r="B124" s="999"/>
      <c r="C124" s="1002"/>
      <c r="D124" s="629" t="s">
        <v>1308</v>
      </c>
      <c r="E124" s="630" t="s">
        <v>1309</v>
      </c>
      <c r="F124" s="631"/>
      <c r="G124" s="632"/>
      <c r="H124" s="632"/>
      <c r="I124" s="632"/>
      <c r="J124" s="633"/>
      <c r="K124" s="631"/>
      <c r="L124" s="632"/>
      <c r="M124" s="632"/>
      <c r="N124" s="633"/>
      <c r="O124" s="631"/>
      <c r="P124" s="633"/>
      <c r="Q124" s="631"/>
      <c r="R124" s="632"/>
      <c r="S124" s="632"/>
      <c r="T124" s="632"/>
      <c r="U124" s="632"/>
      <c r="V124" s="632"/>
      <c r="W124" s="633"/>
      <c r="X124" s="1042"/>
      <c r="Y124" s="1043"/>
      <c r="Z124" s="1043"/>
      <c r="AA124" s="1041"/>
      <c r="AB124" s="1042"/>
      <c r="AC124" s="1041"/>
      <c r="AD124" s="1042"/>
      <c r="AE124" s="1043"/>
      <c r="AF124" s="1043"/>
      <c r="AG124" s="1043"/>
      <c r="AH124" s="1043"/>
      <c r="AI124" s="1043"/>
      <c r="AJ124" s="1041"/>
    </row>
    <row r="125" spans="1:36" customFormat="1">
      <c r="A125" s="996"/>
      <c r="B125" s="999"/>
      <c r="C125" s="1002"/>
      <c r="D125" s="629" t="s">
        <v>1310</v>
      </c>
      <c r="E125" s="630" t="s">
        <v>1311</v>
      </c>
      <c r="F125" s="631"/>
      <c r="G125" s="632"/>
      <c r="H125" s="632"/>
      <c r="I125" s="632"/>
      <c r="J125" s="633"/>
      <c r="K125" s="631"/>
      <c r="L125" s="632"/>
      <c r="M125" s="632"/>
      <c r="N125" s="633"/>
      <c r="O125" s="631"/>
      <c r="P125" s="633"/>
      <c r="Q125" s="631"/>
      <c r="R125" s="632"/>
      <c r="S125" s="632"/>
      <c r="T125" s="632"/>
      <c r="U125" s="632"/>
      <c r="V125" s="632"/>
      <c r="W125" s="633"/>
      <c r="X125" s="1042"/>
      <c r="Y125" s="1043"/>
      <c r="Z125" s="1043"/>
      <c r="AA125" s="1041"/>
      <c r="AB125" s="1042"/>
      <c r="AC125" s="1041"/>
      <c r="AD125" s="1042"/>
      <c r="AE125" s="1043"/>
      <c r="AF125" s="1043"/>
      <c r="AG125" s="1043"/>
      <c r="AH125" s="1043"/>
      <c r="AI125" s="1043"/>
      <c r="AJ125" s="1041"/>
    </row>
    <row r="126" spans="1:36" customFormat="1">
      <c r="A126" s="996"/>
      <c r="B126" s="999"/>
      <c r="C126" s="1002"/>
      <c r="D126" s="629" t="s">
        <v>1312</v>
      </c>
      <c r="E126" s="630" t="s">
        <v>1313</v>
      </c>
      <c r="F126" s="631"/>
      <c r="G126" s="632"/>
      <c r="H126" s="632"/>
      <c r="I126" s="632"/>
      <c r="J126" s="633"/>
      <c r="K126" s="631"/>
      <c r="L126" s="632"/>
      <c r="M126" s="632"/>
      <c r="N126" s="633"/>
      <c r="O126" s="631"/>
      <c r="P126" s="633"/>
      <c r="Q126" s="631"/>
      <c r="R126" s="632"/>
      <c r="S126" s="632"/>
      <c r="T126" s="632"/>
      <c r="U126" s="632"/>
      <c r="V126" s="632"/>
      <c r="W126" s="633"/>
      <c r="X126" s="1042"/>
      <c r="Y126" s="1043"/>
      <c r="Z126" s="1043"/>
      <c r="AA126" s="1041"/>
      <c r="AB126" s="1042"/>
      <c r="AC126" s="1041"/>
      <c r="AD126" s="1042"/>
      <c r="AE126" s="1043"/>
      <c r="AF126" s="1043"/>
      <c r="AG126" s="1043"/>
      <c r="AH126" s="1043"/>
      <c r="AI126" s="1043"/>
      <c r="AJ126" s="1041"/>
    </row>
    <row r="127" spans="1:36" customFormat="1">
      <c r="A127" s="996"/>
      <c r="B127" s="999"/>
      <c r="C127" s="1002"/>
      <c r="D127" s="629" t="s">
        <v>259</v>
      </c>
      <c r="E127" s="630" t="s">
        <v>437</v>
      </c>
      <c r="F127" s="631"/>
      <c r="G127" s="632"/>
      <c r="H127" s="632"/>
      <c r="I127" s="632"/>
      <c r="J127" s="633"/>
      <c r="K127" s="631"/>
      <c r="L127" s="632"/>
      <c r="M127" s="632"/>
      <c r="N127" s="633"/>
      <c r="O127" s="631"/>
      <c r="P127" s="633"/>
      <c r="Q127" s="631"/>
      <c r="R127" s="632"/>
      <c r="S127" s="632"/>
      <c r="T127" s="632"/>
      <c r="U127" s="632"/>
      <c r="V127" s="632"/>
      <c r="W127" s="633"/>
      <c r="X127" s="1042"/>
      <c r="Y127" s="1043"/>
      <c r="Z127" s="1043"/>
      <c r="AA127" s="1041"/>
      <c r="AB127" s="1042"/>
      <c r="AC127" s="1041"/>
      <c r="AD127" s="1042"/>
      <c r="AE127" s="1043"/>
      <c r="AF127" s="1043"/>
      <c r="AG127" s="1043"/>
      <c r="AH127" s="1043"/>
      <c r="AI127" s="1043"/>
      <c r="AJ127" s="1041"/>
    </row>
    <row r="128" spans="1:36" customFormat="1" ht="30">
      <c r="A128" s="996"/>
      <c r="B128" s="999"/>
      <c r="C128" s="1002"/>
      <c r="D128" s="629" t="s">
        <v>260</v>
      </c>
      <c r="E128" s="630" t="s">
        <v>438</v>
      </c>
      <c r="F128" s="631"/>
      <c r="G128" s="632"/>
      <c r="H128" s="632"/>
      <c r="I128" s="632"/>
      <c r="J128" s="633"/>
      <c r="K128" s="631"/>
      <c r="L128" s="632"/>
      <c r="M128" s="632"/>
      <c r="N128" s="633"/>
      <c r="O128" s="631"/>
      <c r="P128" s="633"/>
      <c r="Q128" s="631"/>
      <c r="R128" s="632"/>
      <c r="S128" s="632"/>
      <c r="T128" s="632"/>
      <c r="U128" s="632"/>
      <c r="V128" s="632"/>
      <c r="W128" s="633"/>
      <c r="X128" s="1042"/>
      <c r="Y128" s="1043"/>
      <c r="Z128" s="1043"/>
      <c r="AA128" s="1041"/>
      <c r="AB128" s="1042"/>
      <c r="AC128" s="1041"/>
      <c r="AD128" s="1042"/>
      <c r="AE128" s="1043"/>
      <c r="AF128" s="1043"/>
      <c r="AG128" s="1043"/>
      <c r="AH128" s="1043"/>
      <c r="AI128" s="1043"/>
      <c r="AJ128" s="1041"/>
    </row>
    <row r="129" spans="1:36" customFormat="1" ht="30">
      <c r="A129" s="996"/>
      <c r="B129" s="999"/>
      <c r="C129" s="1002"/>
      <c r="D129" s="629" t="s">
        <v>261</v>
      </c>
      <c r="E129" s="630" t="s">
        <v>439</v>
      </c>
      <c r="F129" s="631"/>
      <c r="G129" s="632"/>
      <c r="H129" s="632"/>
      <c r="I129" s="632"/>
      <c r="J129" s="633"/>
      <c r="K129" s="631"/>
      <c r="L129" s="632"/>
      <c r="M129" s="632"/>
      <c r="N129" s="633"/>
      <c r="O129" s="631"/>
      <c r="P129" s="633"/>
      <c r="Q129" s="631"/>
      <c r="R129" s="632"/>
      <c r="S129" s="632"/>
      <c r="T129" s="632"/>
      <c r="U129" s="632"/>
      <c r="V129" s="632"/>
      <c r="W129" s="633"/>
      <c r="X129" s="1042"/>
      <c r="Y129" s="1043"/>
      <c r="Z129" s="1043"/>
      <c r="AA129" s="1041"/>
      <c r="AB129" s="1042"/>
      <c r="AC129" s="1041"/>
      <c r="AD129" s="1042"/>
      <c r="AE129" s="1043"/>
      <c r="AF129" s="1043"/>
      <c r="AG129" s="1043"/>
      <c r="AH129" s="1043"/>
      <c r="AI129" s="1043"/>
      <c r="AJ129" s="1041"/>
    </row>
    <row r="130" spans="1:36" customFormat="1" ht="30">
      <c r="A130" s="996"/>
      <c r="B130" s="999"/>
      <c r="C130" s="1002"/>
      <c r="D130" s="629" t="s">
        <v>262</v>
      </c>
      <c r="E130" s="630" t="s">
        <v>440</v>
      </c>
      <c r="F130" s="631"/>
      <c r="G130" s="632"/>
      <c r="H130" s="632"/>
      <c r="I130" s="632"/>
      <c r="J130" s="633"/>
      <c r="K130" s="631"/>
      <c r="L130" s="632"/>
      <c r="M130" s="632"/>
      <c r="N130" s="633"/>
      <c r="O130" s="631"/>
      <c r="P130" s="633"/>
      <c r="Q130" s="631"/>
      <c r="R130" s="632"/>
      <c r="S130" s="632"/>
      <c r="T130" s="632"/>
      <c r="U130" s="632"/>
      <c r="V130" s="632"/>
      <c r="W130" s="633"/>
      <c r="X130" s="1013"/>
      <c r="Y130" s="988"/>
      <c r="Z130" s="988"/>
      <c r="AA130" s="991"/>
      <c r="AB130" s="1013"/>
      <c r="AC130" s="991"/>
      <c r="AD130" s="1013"/>
      <c r="AE130" s="988"/>
      <c r="AF130" s="988"/>
      <c r="AG130" s="988"/>
      <c r="AH130" s="988"/>
      <c r="AI130" s="988"/>
      <c r="AJ130" s="991"/>
    </row>
    <row r="131" spans="1:36" customFormat="1" ht="15.75" thickBot="1">
      <c r="A131" s="997"/>
      <c r="B131" s="1000"/>
      <c r="C131" s="1003"/>
      <c r="D131" s="634" t="s">
        <v>264</v>
      </c>
      <c r="E131" s="230" t="s">
        <v>445</v>
      </c>
      <c r="F131" s="635"/>
      <c r="G131" s="636"/>
      <c r="H131" s="636"/>
      <c r="I131" s="636"/>
      <c r="J131" s="637"/>
      <c r="K131" s="635"/>
      <c r="L131" s="636"/>
      <c r="M131" s="636"/>
      <c r="N131" s="637"/>
      <c r="O131" s="635"/>
      <c r="P131" s="637"/>
      <c r="Q131" s="635"/>
      <c r="R131" s="636"/>
      <c r="S131" s="636"/>
      <c r="T131" s="636"/>
      <c r="U131" s="636"/>
      <c r="V131" s="636"/>
      <c r="W131" s="637"/>
      <c r="X131" s="1014"/>
      <c r="Y131" s="989"/>
      <c r="Z131" s="989"/>
      <c r="AA131" s="992"/>
      <c r="AB131" s="1014"/>
      <c r="AC131" s="992"/>
      <c r="AD131" s="1014"/>
      <c r="AE131" s="989"/>
      <c r="AF131" s="989"/>
      <c r="AG131" s="989"/>
      <c r="AH131" s="989"/>
      <c r="AI131" s="989"/>
      <c r="AJ131" s="992"/>
    </row>
    <row r="132" spans="1:36" ht="14.45" customHeight="1">
      <c r="A132" s="993"/>
      <c r="B132" s="993"/>
      <c r="C132" s="993"/>
      <c r="D132" s="994"/>
      <c r="E132" s="89"/>
      <c r="F132" s="3">
        <f t="shared" ref="F132:W132" si="12">SUM(F120:F131)</f>
        <v>0</v>
      </c>
      <c r="G132" s="3">
        <f t="shared" si="12"/>
        <v>0</v>
      </c>
      <c r="H132" s="3">
        <f t="shared" si="12"/>
        <v>0</v>
      </c>
      <c r="I132" s="3">
        <f t="shared" si="12"/>
        <v>0</v>
      </c>
      <c r="J132" s="3">
        <f t="shared" si="12"/>
        <v>0</v>
      </c>
      <c r="K132" s="3">
        <f t="shared" si="12"/>
        <v>0</v>
      </c>
      <c r="L132" s="3">
        <f t="shared" si="12"/>
        <v>0</v>
      </c>
      <c r="M132" s="3">
        <f t="shared" si="12"/>
        <v>0</v>
      </c>
      <c r="N132" s="3">
        <f t="shared" si="12"/>
        <v>0</v>
      </c>
      <c r="O132" s="3">
        <f t="shared" si="12"/>
        <v>0</v>
      </c>
      <c r="P132" s="3">
        <f t="shared" si="12"/>
        <v>0</v>
      </c>
      <c r="Q132" s="3">
        <f t="shared" si="12"/>
        <v>0</v>
      </c>
      <c r="R132" s="3">
        <f t="shared" si="12"/>
        <v>0</v>
      </c>
      <c r="S132" s="3">
        <f t="shared" si="12"/>
        <v>0</v>
      </c>
      <c r="T132" s="3">
        <f t="shared" si="12"/>
        <v>0</v>
      </c>
      <c r="U132" s="3">
        <f t="shared" si="12"/>
        <v>0</v>
      </c>
      <c r="V132" s="3">
        <f t="shared" si="12"/>
        <v>0</v>
      </c>
      <c r="W132" s="3">
        <f t="shared" si="12"/>
        <v>0</v>
      </c>
      <c r="X132" s="77">
        <f t="shared" ref="X132:AJ132" si="13">SUM(X120)</f>
        <v>0</v>
      </c>
      <c r="Y132" s="77">
        <f t="shared" si="13"/>
        <v>0</v>
      </c>
      <c r="Z132" s="77">
        <f t="shared" si="13"/>
        <v>0</v>
      </c>
      <c r="AA132" s="77">
        <f t="shared" si="13"/>
        <v>0</v>
      </c>
      <c r="AB132" s="77">
        <f t="shared" si="13"/>
        <v>0</v>
      </c>
      <c r="AC132" s="77">
        <f t="shared" si="13"/>
        <v>0</v>
      </c>
      <c r="AD132" s="77">
        <f t="shared" si="13"/>
        <v>0</v>
      </c>
      <c r="AE132" s="77">
        <f t="shared" si="13"/>
        <v>0</v>
      </c>
      <c r="AF132" s="77">
        <f t="shared" si="13"/>
        <v>0</v>
      </c>
      <c r="AG132" s="77">
        <f t="shared" si="13"/>
        <v>0</v>
      </c>
      <c r="AH132" s="77">
        <f t="shared" si="13"/>
        <v>0</v>
      </c>
      <c r="AI132" s="77">
        <f t="shared" si="13"/>
        <v>0</v>
      </c>
      <c r="AJ132" s="77">
        <f t="shared" si="13"/>
        <v>0</v>
      </c>
    </row>
    <row r="133" spans="1:36" customFormat="1" ht="15.75" thickBot="1">
      <c r="D133" s="216"/>
      <c r="E133" s="216"/>
    </row>
    <row r="134" spans="1:36" customFormat="1" ht="30">
      <c r="A134" s="1019" t="s">
        <v>46</v>
      </c>
      <c r="B134" s="1022" t="s">
        <v>1565</v>
      </c>
      <c r="C134" s="1025" t="s">
        <v>198</v>
      </c>
      <c r="D134" s="605" t="s">
        <v>252</v>
      </c>
      <c r="E134" s="606" t="s">
        <v>433</v>
      </c>
      <c r="F134" s="607"/>
      <c r="G134" s="608"/>
      <c r="H134" s="608"/>
      <c r="I134" s="608"/>
      <c r="J134" s="609"/>
      <c r="K134" s="607"/>
      <c r="L134" s="608"/>
      <c r="M134" s="608"/>
      <c r="N134" s="609"/>
      <c r="O134" s="607"/>
      <c r="P134" s="609"/>
      <c r="Q134" s="607"/>
      <c r="R134" s="608"/>
      <c r="S134" s="608"/>
      <c r="T134" s="608"/>
      <c r="U134" s="608"/>
      <c r="V134" s="608"/>
      <c r="W134" s="609"/>
      <c r="X134" s="975"/>
      <c r="Y134" s="979"/>
      <c r="Z134" s="979"/>
      <c r="AA134" s="983"/>
      <c r="AB134" s="975"/>
      <c r="AC134" s="983"/>
      <c r="AD134" s="975"/>
      <c r="AE134" s="979"/>
      <c r="AF134" s="979"/>
      <c r="AG134" s="979"/>
      <c r="AH134" s="979"/>
      <c r="AI134" s="979"/>
      <c r="AJ134" s="983"/>
    </row>
    <row r="135" spans="1:36" customFormat="1">
      <c r="A135" s="1020"/>
      <c r="B135" s="1023"/>
      <c r="C135" s="1026"/>
      <c r="D135" s="474" t="s">
        <v>254</v>
      </c>
      <c r="E135" s="610" t="s">
        <v>434</v>
      </c>
      <c r="F135" s="228"/>
      <c r="G135" s="611"/>
      <c r="H135" s="611"/>
      <c r="I135" s="611"/>
      <c r="J135" s="612"/>
      <c r="K135" s="228"/>
      <c r="L135" s="611"/>
      <c r="M135" s="611"/>
      <c r="N135" s="612"/>
      <c r="O135" s="228"/>
      <c r="P135" s="612"/>
      <c r="Q135" s="228"/>
      <c r="R135" s="611"/>
      <c r="S135" s="611"/>
      <c r="T135" s="611"/>
      <c r="U135" s="611"/>
      <c r="V135" s="611"/>
      <c r="W135" s="612"/>
      <c r="X135" s="976"/>
      <c r="Y135" s="980"/>
      <c r="Z135" s="980"/>
      <c r="AA135" s="984"/>
      <c r="AB135" s="976"/>
      <c r="AC135" s="984"/>
      <c r="AD135" s="976"/>
      <c r="AE135" s="980"/>
      <c r="AF135" s="980"/>
      <c r="AG135" s="980"/>
      <c r="AH135" s="980"/>
      <c r="AI135" s="980"/>
      <c r="AJ135" s="984"/>
    </row>
    <row r="136" spans="1:36" customFormat="1">
      <c r="A136" s="1020"/>
      <c r="B136" s="1023"/>
      <c r="C136" s="1026"/>
      <c r="D136" s="474" t="s">
        <v>256</v>
      </c>
      <c r="E136" s="610" t="s">
        <v>435</v>
      </c>
      <c r="F136" s="228"/>
      <c r="G136" s="611"/>
      <c r="H136" s="611"/>
      <c r="I136" s="611"/>
      <c r="J136" s="612"/>
      <c r="K136" s="228"/>
      <c r="L136" s="611"/>
      <c r="M136" s="611"/>
      <c r="N136" s="612"/>
      <c r="O136" s="228"/>
      <c r="P136" s="612"/>
      <c r="Q136" s="228"/>
      <c r="R136" s="611"/>
      <c r="S136" s="611"/>
      <c r="T136" s="611"/>
      <c r="U136" s="611"/>
      <c r="V136" s="611"/>
      <c r="W136" s="612"/>
      <c r="X136" s="976"/>
      <c r="Y136" s="980"/>
      <c r="Z136" s="980"/>
      <c r="AA136" s="984"/>
      <c r="AB136" s="976"/>
      <c r="AC136" s="984"/>
      <c r="AD136" s="976"/>
      <c r="AE136" s="980"/>
      <c r="AF136" s="980"/>
      <c r="AG136" s="980"/>
      <c r="AH136" s="980"/>
      <c r="AI136" s="980"/>
      <c r="AJ136" s="984"/>
    </row>
    <row r="137" spans="1:36" customFormat="1">
      <c r="A137" s="1020"/>
      <c r="B137" s="1023"/>
      <c r="C137" s="1026"/>
      <c r="D137" s="474" t="s">
        <v>258</v>
      </c>
      <c r="E137" s="610" t="s">
        <v>436</v>
      </c>
      <c r="F137" s="228"/>
      <c r="G137" s="611"/>
      <c r="H137" s="611"/>
      <c r="I137" s="611"/>
      <c r="J137" s="612"/>
      <c r="K137" s="228"/>
      <c r="L137" s="611"/>
      <c r="M137" s="611"/>
      <c r="N137" s="612"/>
      <c r="O137" s="228"/>
      <c r="P137" s="612"/>
      <c r="Q137" s="228"/>
      <c r="R137" s="611"/>
      <c r="S137" s="611"/>
      <c r="T137" s="611"/>
      <c r="U137" s="611"/>
      <c r="V137" s="611"/>
      <c r="W137" s="612"/>
      <c r="X137" s="976"/>
      <c r="Y137" s="980"/>
      <c r="Z137" s="980"/>
      <c r="AA137" s="984"/>
      <c r="AB137" s="976"/>
      <c r="AC137" s="984"/>
      <c r="AD137" s="976"/>
      <c r="AE137" s="980"/>
      <c r="AF137" s="980"/>
      <c r="AG137" s="980"/>
      <c r="AH137" s="980"/>
      <c r="AI137" s="980"/>
      <c r="AJ137" s="984"/>
    </row>
    <row r="138" spans="1:36" customFormat="1">
      <c r="A138" s="1020"/>
      <c r="B138" s="1023"/>
      <c r="C138" s="1026"/>
      <c r="D138" s="474" t="s">
        <v>1285</v>
      </c>
      <c r="E138" s="610" t="s">
        <v>1286</v>
      </c>
      <c r="F138" s="228"/>
      <c r="G138" s="611"/>
      <c r="H138" s="611"/>
      <c r="I138" s="611"/>
      <c r="J138" s="612"/>
      <c r="K138" s="228"/>
      <c r="L138" s="611"/>
      <c r="M138" s="611"/>
      <c r="N138" s="612"/>
      <c r="O138" s="228"/>
      <c r="P138" s="612"/>
      <c r="Q138" s="228"/>
      <c r="R138" s="611"/>
      <c r="S138" s="611"/>
      <c r="T138" s="611"/>
      <c r="U138" s="611"/>
      <c r="V138" s="611"/>
      <c r="W138" s="612"/>
      <c r="X138" s="976"/>
      <c r="Y138" s="980"/>
      <c r="Z138" s="980"/>
      <c r="AA138" s="984"/>
      <c r="AB138" s="976"/>
      <c r="AC138" s="984"/>
      <c r="AD138" s="976"/>
      <c r="AE138" s="980"/>
      <c r="AF138" s="980"/>
      <c r="AG138" s="980"/>
      <c r="AH138" s="980"/>
      <c r="AI138" s="980"/>
      <c r="AJ138" s="984"/>
    </row>
    <row r="139" spans="1:36" customFormat="1">
      <c r="A139" s="1020"/>
      <c r="B139" s="1023"/>
      <c r="C139" s="1026"/>
      <c r="D139" s="474" t="s">
        <v>1287</v>
      </c>
      <c r="E139" s="610" t="s">
        <v>1288</v>
      </c>
      <c r="F139" s="228"/>
      <c r="G139" s="611"/>
      <c r="H139" s="611"/>
      <c r="I139" s="611"/>
      <c r="J139" s="612"/>
      <c r="K139" s="228"/>
      <c r="L139" s="611"/>
      <c r="M139" s="611"/>
      <c r="N139" s="612"/>
      <c r="O139" s="228"/>
      <c r="P139" s="612"/>
      <c r="Q139" s="228"/>
      <c r="R139" s="611"/>
      <c r="S139" s="611"/>
      <c r="T139" s="611"/>
      <c r="U139" s="611"/>
      <c r="V139" s="611"/>
      <c r="W139" s="612"/>
      <c r="X139" s="976"/>
      <c r="Y139" s="980"/>
      <c r="Z139" s="980"/>
      <c r="AA139" s="984"/>
      <c r="AB139" s="976"/>
      <c r="AC139" s="984"/>
      <c r="AD139" s="976"/>
      <c r="AE139" s="980"/>
      <c r="AF139" s="980"/>
      <c r="AG139" s="980"/>
      <c r="AH139" s="980"/>
      <c r="AI139" s="980"/>
      <c r="AJ139" s="984"/>
    </row>
    <row r="140" spans="1:36" customFormat="1">
      <c r="A140" s="1020"/>
      <c r="B140" s="1023"/>
      <c r="C140" s="1026"/>
      <c r="D140" s="474" t="s">
        <v>1289</v>
      </c>
      <c r="E140" s="610" t="s">
        <v>1290</v>
      </c>
      <c r="F140" s="228"/>
      <c r="G140" s="611"/>
      <c r="H140" s="611"/>
      <c r="I140" s="611"/>
      <c r="J140" s="612"/>
      <c r="K140" s="228"/>
      <c r="L140" s="611"/>
      <c r="M140" s="611"/>
      <c r="N140" s="612"/>
      <c r="O140" s="228"/>
      <c r="P140" s="612"/>
      <c r="Q140" s="228"/>
      <c r="R140" s="611"/>
      <c r="S140" s="611"/>
      <c r="T140" s="611"/>
      <c r="U140" s="611"/>
      <c r="V140" s="611"/>
      <c r="W140" s="612"/>
      <c r="X140" s="976"/>
      <c r="Y140" s="980"/>
      <c r="Z140" s="980"/>
      <c r="AA140" s="984"/>
      <c r="AB140" s="976"/>
      <c r="AC140" s="984"/>
      <c r="AD140" s="976"/>
      <c r="AE140" s="980"/>
      <c r="AF140" s="980"/>
      <c r="AG140" s="980"/>
      <c r="AH140" s="980"/>
      <c r="AI140" s="980"/>
      <c r="AJ140" s="984"/>
    </row>
    <row r="141" spans="1:36" customFormat="1">
      <c r="A141" s="1020"/>
      <c r="B141" s="1023"/>
      <c r="C141" s="1026"/>
      <c r="D141" s="474" t="s">
        <v>1291</v>
      </c>
      <c r="E141" s="610" t="s">
        <v>1292</v>
      </c>
      <c r="F141" s="228"/>
      <c r="G141" s="611"/>
      <c r="H141" s="611"/>
      <c r="I141" s="611"/>
      <c r="J141" s="612"/>
      <c r="K141" s="228"/>
      <c r="L141" s="611"/>
      <c r="M141" s="611"/>
      <c r="N141" s="612"/>
      <c r="O141" s="228"/>
      <c r="P141" s="612"/>
      <c r="Q141" s="228"/>
      <c r="R141" s="611"/>
      <c r="S141" s="611"/>
      <c r="T141" s="611"/>
      <c r="U141" s="611"/>
      <c r="V141" s="611"/>
      <c r="W141" s="612"/>
      <c r="X141" s="976"/>
      <c r="Y141" s="980"/>
      <c r="Z141" s="980"/>
      <c r="AA141" s="984"/>
      <c r="AB141" s="976"/>
      <c r="AC141" s="984"/>
      <c r="AD141" s="976"/>
      <c r="AE141" s="980"/>
      <c r="AF141" s="980"/>
      <c r="AG141" s="980"/>
      <c r="AH141" s="980"/>
      <c r="AI141" s="980"/>
      <c r="AJ141" s="984"/>
    </row>
    <row r="142" spans="1:36" customFormat="1">
      <c r="A142" s="1020"/>
      <c r="B142" s="1023"/>
      <c r="C142" s="1026"/>
      <c r="D142" s="474" t="s">
        <v>1293</v>
      </c>
      <c r="E142" s="610" t="s">
        <v>1294</v>
      </c>
      <c r="F142" s="228"/>
      <c r="G142" s="611"/>
      <c r="H142" s="611"/>
      <c r="I142" s="611"/>
      <c r="J142" s="612"/>
      <c r="K142" s="228"/>
      <c r="L142" s="611"/>
      <c r="M142" s="611"/>
      <c r="N142" s="612"/>
      <c r="O142" s="228"/>
      <c r="P142" s="612"/>
      <c r="Q142" s="228"/>
      <c r="R142" s="611"/>
      <c r="S142" s="611"/>
      <c r="T142" s="611"/>
      <c r="U142" s="611"/>
      <c r="V142" s="611"/>
      <c r="W142" s="612"/>
      <c r="X142" s="976"/>
      <c r="Y142" s="980"/>
      <c r="Z142" s="980"/>
      <c r="AA142" s="984"/>
      <c r="AB142" s="976"/>
      <c r="AC142" s="984"/>
      <c r="AD142" s="976"/>
      <c r="AE142" s="980"/>
      <c r="AF142" s="980"/>
      <c r="AG142" s="980"/>
      <c r="AH142" s="980"/>
      <c r="AI142" s="980"/>
      <c r="AJ142" s="984"/>
    </row>
    <row r="143" spans="1:36" customFormat="1">
      <c r="A143" s="1020"/>
      <c r="B143" s="1023"/>
      <c r="C143" s="1026"/>
      <c r="D143" s="474" t="s">
        <v>259</v>
      </c>
      <c r="E143" s="610" t="s">
        <v>437</v>
      </c>
      <c r="F143" s="228"/>
      <c r="G143" s="611"/>
      <c r="H143" s="611"/>
      <c r="I143" s="611"/>
      <c r="J143" s="612"/>
      <c r="K143" s="228"/>
      <c r="L143" s="611"/>
      <c r="M143" s="611"/>
      <c r="N143" s="612"/>
      <c r="O143" s="228"/>
      <c r="P143" s="612"/>
      <c r="Q143" s="228"/>
      <c r="R143" s="611"/>
      <c r="S143" s="611"/>
      <c r="T143" s="611"/>
      <c r="U143" s="611"/>
      <c r="V143" s="611"/>
      <c r="W143" s="612"/>
      <c r="X143" s="976"/>
      <c r="Y143" s="980"/>
      <c r="Z143" s="980"/>
      <c r="AA143" s="984"/>
      <c r="AB143" s="976"/>
      <c r="AC143" s="984"/>
      <c r="AD143" s="976"/>
      <c r="AE143" s="980"/>
      <c r="AF143" s="980"/>
      <c r="AG143" s="980"/>
      <c r="AH143" s="980"/>
      <c r="AI143" s="980"/>
      <c r="AJ143" s="984"/>
    </row>
    <row r="144" spans="1:36" customFormat="1" ht="30">
      <c r="A144" s="1020"/>
      <c r="B144" s="1023"/>
      <c r="C144" s="1026"/>
      <c r="D144" s="474" t="s">
        <v>260</v>
      </c>
      <c r="E144" s="610" t="s">
        <v>438</v>
      </c>
      <c r="F144" s="228"/>
      <c r="G144" s="611"/>
      <c r="H144" s="611"/>
      <c r="I144" s="611"/>
      <c r="J144" s="612"/>
      <c r="K144" s="228"/>
      <c r="L144" s="611"/>
      <c r="M144" s="611"/>
      <c r="N144" s="612"/>
      <c r="O144" s="228"/>
      <c r="P144" s="612"/>
      <c r="Q144" s="228"/>
      <c r="R144" s="611"/>
      <c r="S144" s="611"/>
      <c r="T144" s="611"/>
      <c r="U144" s="611"/>
      <c r="V144" s="611"/>
      <c r="W144" s="612"/>
      <c r="X144" s="977"/>
      <c r="Y144" s="981"/>
      <c r="Z144" s="981"/>
      <c r="AA144" s="985"/>
      <c r="AB144" s="977"/>
      <c r="AC144" s="985"/>
      <c r="AD144" s="977"/>
      <c r="AE144" s="981"/>
      <c r="AF144" s="981"/>
      <c r="AG144" s="981"/>
      <c r="AH144" s="981"/>
      <c r="AI144" s="981"/>
      <c r="AJ144" s="985"/>
    </row>
    <row r="145" spans="1:36" customFormat="1" ht="30">
      <c r="A145" s="1020"/>
      <c r="B145" s="1023"/>
      <c r="C145" s="1026"/>
      <c r="D145" s="474" t="s">
        <v>261</v>
      </c>
      <c r="E145" s="610" t="s">
        <v>439</v>
      </c>
      <c r="F145" s="228"/>
      <c r="G145" s="611"/>
      <c r="H145" s="611"/>
      <c r="I145" s="611"/>
      <c r="J145" s="612"/>
      <c r="K145" s="228"/>
      <c r="L145" s="611"/>
      <c r="M145" s="611"/>
      <c r="N145" s="612"/>
      <c r="O145" s="228"/>
      <c r="P145" s="612"/>
      <c r="Q145" s="228"/>
      <c r="R145" s="611"/>
      <c r="S145" s="611"/>
      <c r="T145" s="611"/>
      <c r="U145" s="611"/>
      <c r="V145" s="611"/>
      <c r="W145" s="612"/>
      <c r="X145" s="977"/>
      <c r="Y145" s="981"/>
      <c r="Z145" s="981"/>
      <c r="AA145" s="985"/>
      <c r="AB145" s="977"/>
      <c r="AC145" s="985"/>
      <c r="AD145" s="977"/>
      <c r="AE145" s="981"/>
      <c r="AF145" s="981"/>
      <c r="AG145" s="981"/>
      <c r="AH145" s="981"/>
      <c r="AI145" s="981"/>
      <c r="AJ145" s="985"/>
    </row>
    <row r="146" spans="1:36" customFormat="1" ht="30">
      <c r="A146" s="1020"/>
      <c r="B146" s="1023"/>
      <c r="C146" s="1026"/>
      <c r="D146" s="474" t="s">
        <v>262</v>
      </c>
      <c r="E146" s="610" t="s">
        <v>440</v>
      </c>
      <c r="F146" s="228"/>
      <c r="G146" s="611"/>
      <c r="H146" s="611"/>
      <c r="I146" s="611"/>
      <c r="J146" s="612"/>
      <c r="K146" s="228"/>
      <c r="L146" s="611"/>
      <c r="M146" s="611"/>
      <c r="N146" s="612"/>
      <c r="O146" s="228"/>
      <c r="P146" s="612"/>
      <c r="Q146" s="228"/>
      <c r="R146" s="611"/>
      <c r="S146" s="611"/>
      <c r="T146" s="611"/>
      <c r="U146" s="611"/>
      <c r="V146" s="611"/>
      <c r="W146" s="612"/>
      <c r="X146" s="977"/>
      <c r="Y146" s="981"/>
      <c r="Z146" s="981"/>
      <c r="AA146" s="985"/>
      <c r="AB146" s="977"/>
      <c r="AC146" s="985"/>
      <c r="AD146" s="977"/>
      <c r="AE146" s="981"/>
      <c r="AF146" s="981"/>
      <c r="AG146" s="981"/>
      <c r="AH146" s="981"/>
      <c r="AI146" s="981"/>
      <c r="AJ146" s="985"/>
    </row>
    <row r="147" spans="1:36" customFormat="1" ht="15.75" thickBot="1">
      <c r="A147" s="1021"/>
      <c r="B147" s="1024"/>
      <c r="C147" s="1027"/>
      <c r="D147" s="475" t="s">
        <v>264</v>
      </c>
      <c r="E147" s="232" t="s">
        <v>445</v>
      </c>
      <c r="F147" s="613"/>
      <c r="G147" s="614"/>
      <c r="H147" s="614"/>
      <c r="I147" s="614"/>
      <c r="J147" s="615"/>
      <c r="K147" s="613"/>
      <c r="L147" s="614"/>
      <c r="M147" s="614"/>
      <c r="N147" s="615"/>
      <c r="O147" s="613"/>
      <c r="P147" s="615"/>
      <c r="Q147" s="613"/>
      <c r="R147" s="614"/>
      <c r="S147" s="614"/>
      <c r="T147" s="614"/>
      <c r="U147" s="614"/>
      <c r="V147" s="614"/>
      <c r="W147" s="615"/>
      <c r="X147" s="978"/>
      <c r="Y147" s="982"/>
      <c r="Z147" s="982"/>
      <c r="AA147" s="986"/>
      <c r="AB147" s="978"/>
      <c r="AC147" s="986"/>
      <c r="AD147" s="978"/>
      <c r="AE147" s="982"/>
      <c r="AF147" s="982"/>
      <c r="AG147" s="982"/>
      <c r="AH147" s="982"/>
      <c r="AI147" s="982"/>
      <c r="AJ147" s="986"/>
    </row>
    <row r="148" spans="1:36" ht="14.45" customHeight="1">
      <c r="A148" s="993"/>
      <c r="B148" s="993"/>
      <c r="C148" s="993"/>
      <c r="D148" s="994"/>
      <c r="E148" s="89"/>
      <c r="F148" s="3">
        <f t="shared" ref="F148:W148" si="14">SUM(F134:F147)</f>
        <v>0</v>
      </c>
      <c r="G148" s="3">
        <f t="shared" si="14"/>
        <v>0</v>
      </c>
      <c r="H148" s="3">
        <f t="shared" si="14"/>
        <v>0</v>
      </c>
      <c r="I148" s="3">
        <f t="shared" si="14"/>
        <v>0</v>
      </c>
      <c r="J148" s="3">
        <f t="shared" si="14"/>
        <v>0</v>
      </c>
      <c r="K148" s="3">
        <f t="shared" si="14"/>
        <v>0</v>
      </c>
      <c r="L148" s="3">
        <f t="shared" si="14"/>
        <v>0</v>
      </c>
      <c r="M148" s="3">
        <f t="shared" si="14"/>
        <v>0</v>
      </c>
      <c r="N148" s="3">
        <f t="shared" si="14"/>
        <v>0</v>
      </c>
      <c r="O148" s="3">
        <f t="shared" si="14"/>
        <v>0</v>
      </c>
      <c r="P148" s="3">
        <f t="shared" si="14"/>
        <v>0</v>
      </c>
      <c r="Q148" s="3">
        <f t="shared" si="14"/>
        <v>0</v>
      </c>
      <c r="R148" s="3">
        <f t="shared" si="14"/>
        <v>0</v>
      </c>
      <c r="S148" s="3">
        <f t="shared" si="14"/>
        <v>0</v>
      </c>
      <c r="T148" s="3">
        <f t="shared" si="14"/>
        <v>0</v>
      </c>
      <c r="U148" s="3">
        <f t="shared" si="14"/>
        <v>0</v>
      </c>
      <c r="V148" s="3">
        <f t="shared" si="14"/>
        <v>0</v>
      </c>
      <c r="W148" s="3">
        <f t="shared" si="14"/>
        <v>0</v>
      </c>
      <c r="X148" s="77">
        <f t="shared" ref="X148:AJ148" si="15">SUM(X134)</f>
        <v>0</v>
      </c>
      <c r="Y148" s="77">
        <f t="shared" si="15"/>
        <v>0</v>
      </c>
      <c r="Z148" s="77">
        <f t="shared" si="15"/>
        <v>0</v>
      </c>
      <c r="AA148" s="77">
        <f t="shared" si="15"/>
        <v>0</v>
      </c>
      <c r="AB148" s="77">
        <f t="shared" si="15"/>
        <v>0</v>
      </c>
      <c r="AC148" s="77">
        <f t="shared" si="15"/>
        <v>0</v>
      </c>
      <c r="AD148" s="77">
        <f t="shared" si="15"/>
        <v>0</v>
      </c>
      <c r="AE148" s="77">
        <f t="shared" si="15"/>
        <v>0</v>
      </c>
      <c r="AF148" s="77">
        <f t="shared" si="15"/>
        <v>0</v>
      </c>
      <c r="AG148" s="77">
        <f t="shared" si="15"/>
        <v>0</v>
      </c>
      <c r="AH148" s="77">
        <f t="shared" si="15"/>
        <v>0</v>
      </c>
      <c r="AI148" s="77">
        <f t="shared" si="15"/>
        <v>0</v>
      </c>
      <c r="AJ148" s="77">
        <f t="shared" si="15"/>
        <v>0</v>
      </c>
    </row>
    <row r="149" spans="1:36" customFormat="1" ht="15.75" thickBot="1">
      <c r="D149" s="216"/>
      <c r="E149" s="216"/>
    </row>
    <row r="150" spans="1:36" customFormat="1" ht="30">
      <c r="A150" s="1019" t="s">
        <v>46</v>
      </c>
      <c r="B150" s="1022" t="s">
        <v>1569</v>
      </c>
      <c r="C150" s="1025" t="s">
        <v>206</v>
      </c>
      <c r="D150" s="605" t="s">
        <v>252</v>
      </c>
      <c r="E150" s="606" t="s">
        <v>433</v>
      </c>
      <c r="F150" s="607"/>
      <c r="G150" s="608"/>
      <c r="H150" s="608"/>
      <c r="I150" s="608"/>
      <c r="J150" s="609"/>
      <c r="K150" s="607"/>
      <c r="L150" s="608"/>
      <c r="M150" s="608"/>
      <c r="N150" s="609"/>
      <c r="O150" s="607"/>
      <c r="P150" s="609"/>
      <c r="Q150" s="607"/>
      <c r="R150" s="608"/>
      <c r="S150" s="608"/>
      <c r="T150" s="608"/>
      <c r="U150" s="608"/>
      <c r="V150" s="608"/>
      <c r="W150" s="609"/>
      <c r="X150" s="975"/>
      <c r="Y150" s="979"/>
      <c r="Z150" s="979"/>
      <c r="AA150" s="983"/>
      <c r="AB150" s="975"/>
      <c r="AC150" s="983"/>
      <c r="AD150" s="975"/>
      <c r="AE150" s="979"/>
      <c r="AF150" s="979"/>
      <c r="AG150" s="979"/>
      <c r="AH150" s="979"/>
      <c r="AI150" s="979"/>
      <c r="AJ150" s="983"/>
    </row>
    <row r="151" spans="1:36" customFormat="1">
      <c r="A151" s="1020"/>
      <c r="B151" s="1023"/>
      <c r="C151" s="1026"/>
      <c r="D151" s="474" t="s">
        <v>254</v>
      </c>
      <c r="E151" s="610" t="s">
        <v>434</v>
      </c>
      <c r="F151" s="228"/>
      <c r="G151" s="611"/>
      <c r="H151" s="611"/>
      <c r="I151" s="611"/>
      <c r="J151" s="612"/>
      <c r="K151" s="228"/>
      <c r="L151" s="611"/>
      <c r="M151" s="611"/>
      <c r="N151" s="612"/>
      <c r="O151" s="228"/>
      <c r="P151" s="612"/>
      <c r="Q151" s="228"/>
      <c r="R151" s="611"/>
      <c r="S151" s="611"/>
      <c r="T151" s="611"/>
      <c r="U151" s="611"/>
      <c r="V151" s="611"/>
      <c r="W151" s="612"/>
      <c r="X151" s="976"/>
      <c r="Y151" s="980"/>
      <c r="Z151" s="980"/>
      <c r="AA151" s="984"/>
      <c r="AB151" s="976"/>
      <c r="AC151" s="984"/>
      <c r="AD151" s="976"/>
      <c r="AE151" s="980"/>
      <c r="AF151" s="980"/>
      <c r="AG151" s="980"/>
      <c r="AH151" s="980"/>
      <c r="AI151" s="980"/>
      <c r="AJ151" s="984"/>
    </row>
    <row r="152" spans="1:36" customFormat="1">
      <c r="A152" s="1020"/>
      <c r="B152" s="1023"/>
      <c r="C152" s="1026"/>
      <c r="D152" s="474" t="s">
        <v>256</v>
      </c>
      <c r="E152" s="610" t="s">
        <v>435</v>
      </c>
      <c r="F152" s="228"/>
      <c r="G152" s="611"/>
      <c r="H152" s="611"/>
      <c r="I152" s="611"/>
      <c r="J152" s="612"/>
      <c r="K152" s="228"/>
      <c r="L152" s="611"/>
      <c r="M152" s="611"/>
      <c r="N152" s="612"/>
      <c r="O152" s="228"/>
      <c r="P152" s="612"/>
      <c r="Q152" s="228"/>
      <c r="R152" s="611"/>
      <c r="S152" s="611"/>
      <c r="T152" s="611"/>
      <c r="U152" s="611"/>
      <c r="V152" s="611"/>
      <c r="W152" s="612"/>
      <c r="X152" s="976"/>
      <c r="Y152" s="980"/>
      <c r="Z152" s="980"/>
      <c r="AA152" s="984"/>
      <c r="AB152" s="976"/>
      <c r="AC152" s="984"/>
      <c r="AD152" s="976"/>
      <c r="AE152" s="980"/>
      <c r="AF152" s="980"/>
      <c r="AG152" s="980"/>
      <c r="AH152" s="980"/>
      <c r="AI152" s="980"/>
      <c r="AJ152" s="984"/>
    </row>
    <row r="153" spans="1:36" customFormat="1">
      <c r="A153" s="1020"/>
      <c r="B153" s="1023"/>
      <c r="C153" s="1026"/>
      <c r="D153" s="474" t="s">
        <v>258</v>
      </c>
      <c r="E153" s="610" t="s">
        <v>436</v>
      </c>
      <c r="F153" s="228"/>
      <c r="G153" s="611"/>
      <c r="H153" s="611"/>
      <c r="I153" s="611"/>
      <c r="J153" s="612"/>
      <c r="K153" s="228"/>
      <c r="L153" s="611"/>
      <c r="M153" s="611"/>
      <c r="N153" s="612"/>
      <c r="O153" s="228"/>
      <c r="P153" s="612"/>
      <c r="Q153" s="228"/>
      <c r="R153" s="611"/>
      <c r="S153" s="611"/>
      <c r="T153" s="611"/>
      <c r="U153" s="611"/>
      <c r="V153" s="611"/>
      <c r="W153" s="612"/>
      <c r="X153" s="976"/>
      <c r="Y153" s="980"/>
      <c r="Z153" s="980"/>
      <c r="AA153" s="984"/>
      <c r="AB153" s="976"/>
      <c r="AC153" s="984"/>
      <c r="AD153" s="976"/>
      <c r="AE153" s="980"/>
      <c r="AF153" s="980"/>
      <c r="AG153" s="980"/>
      <c r="AH153" s="980"/>
      <c r="AI153" s="980"/>
      <c r="AJ153" s="984"/>
    </row>
    <row r="154" spans="1:36" customFormat="1">
      <c r="A154" s="1020"/>
      <c r="B154" s="1023"/>
      <c r="C154" s="1026"/>
      <c r="D154" s="474" t="s">
        <v>1295</v>
      </c>
      <c r="E154" s="610" t="s">
        <v>1296</v>
      </c>
      <c r="F154" s="228"/>
      <c r="G154" s="611"/>
      <c r="H154" s="611"/>
      <c r="I154" s="611"/>
      <c r="J154" s="612"/>
      <c r="K154" s="228"/>
      <c r="L154" s="611"/>
      <c r="M154" s="611"/>
      <c r="N154" s="612"/>
      <c r="O154" s="228"/>
      <c r="P154" s="612"/>
      <c r="Q154" s="228"/>
      <c r="R154" s="611"/>
      <c r="S154" s="611"/>
      <c r="T154" s="611"/>
      <c r="U154" s="611"/>
      <c r="V154" s="611"/>
      <c r="W154" s="612"/>
      <c r="X154" s="976"/>
      <c r="Y154" s="980"/>
      <c r="Z154" s="980"/>
      <c r="AA154" s="984"/>
      <c r="AB154" s="976"/>
      <c r="AC154" s="984"/>
      <c r="AD154" s="976"/>
      <c r="AE154" s="980"/>
      <c r="AF154" s="980"/>
      <c r="AG154" s="980"/>
      <c r="AH154" s="980"/>
      <c r="AI154" s="980"/>
      <c r="AJ154" s="984"/>
    </row>
    <row r="155" spans="1:36" customFormat="1">
      <c r="A155" s="1020"/>
      <c r="B155" s="1023"/>
      <c r="C155" s="1026"/>
      <c r="D155" s="474" t="s">
        <v>1297</v>
      </c>
      <c r="E155" s="610" t="s">
        <v>1298</v>
      </c>
      <c r="F155" s="228"/>
      <c r="G155" s="611"/>
      <c r="H155" s="611"/>
      <c r="I155" s="611"/>
      <c r="J155" s="612"/>
      <c r="K155" s="228"/>
      <c r="L155" s="611"/>
      <c r="M155" s="611"/>
      <c r="N155" s="612"/>
      <c r="O155" s="228"/>
      <c r="P155" s="612"/>
      <c r="Q155" s="228"/>
      <c r="R155" s="611"/>
      <c r="S155" s="611"/>
      <c r="T155" s="611"/>
      <c r="U155" s="611"/>
      <c r="V155" s="611"/>
      <c r="W155" s="612"/>
      <c r="X155" s="976"/>
      <c r="Y155" s="980"/>
      <c r="Z155" s="980"/>
      <c r="AA155" s="984"/>
      <c r="AB155" s="976"/>
      <c r="AC155" s="984"/>
      <c r="AD155" s="976"/>
      <c r="AE155" s="980"/>
      <c r="AF155" s="980"/>
      <c r="AG155" s="980"/>
      <c r="AH155" s="980"/>
      <c r="AI155" s="980"/>
      <c r="AJ155" s="984"/>
    </row>
    <row r="156" spans="1:36" customFormat="1">
      <c r="A156" s="1020"/>
      <c r="B156" s="1023"/>
      <c r="C156" s="1026"/>
      <c r="D156" s="474" t="s">
        <v>1299</v>
      </c>
      <c r="E156" s="610" t="s">
        <v>1300</v>
      </c>
      <c r="F156" s="228"/>
      <c r="G156" s="611"/>
      <c r="H156" s="611"/>
      <c r="I156" s="611"/>
      <c r="J156" s="612"/>
      <c r="K156" s="228"/>
      <c r="L156" s="611"/>
      <c r="M156" s="611"/>
      <c r="N156" s="612"/>
      <c r="O156" s="228"/>
      <c r="P156" s="612"/>
      <c r="Q156" s="228"/>
      <c r="R156" s="611"/>
      <c r="S156" s="611"/>
      <c r="T156" s="611"/>
      <c r="U156" s="611"/>
      <c r="V156" s="611"/>
      <c r="W156" s="612"/>
      <c r="X156" s="976"/>
      <c r="Y156" s="980"/>
      <c r="Z156" s="980"/>
      <c r="AA156" s="984"/>
      <c r="AB156" s="976"/>
      <c r="AC156" s="984"/>
      <c r="AD156" s="976"/>
      <c r="AE156" s="980"/>
      <c r="AF156" s="980"/>
      <c r="AG156" s="980"/>
      <c r="AH156" s="980"/>
      <c r="AI156" s="980"/>
      <c r="AJ156" s="984"/>
    </row>
    <row r="157" spans="1:36" customFormat="1">
      <c r="A157" s="1020"/>
      <c r="B157" s="1023"/>
      <c r="C157" s="1026"/>
      <c r="D157" s="474" t="s">
        <v>259</v>
      </c>
      <c r="E157" s="610" t="s">
        <v>437</v>
      </c>
      <c r="F157" s="228"/>
      <c r="G157" s="611"/>
      <c r="H157" s="611"/>
      <c r="I157" s="611"/>
      <c r="J157" s="612"/>
      <c r="K157" s="228"/>
      <c r="L157" s="611"/>
      <c r="M157" s="611"/>
      <c r="N157" s="612"/>
      <c r="O157" s="228"/>
      <c r="P157" s="612"/>
      <c r="Q157" s="228"/>
      <c r="R157" s="611"/>
      <c r="S157" s="611"/>
      <c r="T157" s="611"/>
      <c r="U157" s="611"/>
      <c r="V157" s="611"/>
      <c r="W157" s="612"/>
      <c r="X157" s="976"/>
      <c r="Y157" s="980"/>
      <c r="Z157" s="980"/>
      <c r="AA157" s="984"/>
      <c r="AB157" s="976"/>
      <c r="AC157" s="984"/>
      <c r="AD157" s="976"/>
      <c r="AE157" s="980"/>
      <c r="AF157" s="980"/>
      <c r="AG157" s="980"/>
      <c r="AH157" s="980"/>
      <c r="AI157" s="980"/>
      <c r="AJ157" s="984"/>
    </row>
    <row r="158" spans="1:36" customFormat="1" ht="30">
      <c r="A158" s="1020"/>
      <c r="B158" s="1023"/>
      <c r="C158" s="1026"/>
      <c r="D158" s="474" t="s">
        <v>260</v>
      </c>
      <c r="E158" s="610" t="s">
        <v>438</v>
      </c>
      <c r="F158" s="228"/>
      <c r="G158" s="611"/>
      <c r="H158" s="611"/>
      <c r="I158" s="611"/>
      <c r="J158" s="612"/>
      <c r="K158" s="228"/>
      <c r="L158" s="611"/>
      <c r="M158" s="611"/>
      <c r="N158" s="612"/>
      <c r="O158" s="228"/>
      <c r="P158" s="612"/>
      <c r="Q158" s="228"/>
      <c r="R158" s="611"/>
      <c r="S158" s="611"/>
      <c r="T158" s="611"/>
      <c r="U158" s="611"/>
      <c r="V158" s="611"/>
      <c r="W158" s="612"/>
      <c r="X158" s="976"/>
      <c r="Y158" s="980"/>
      <c r="Z158" s="980"/>
      <c r="AA158" s="984"/>
      <c r="AB158" s="976"/>
      <c r="AC158" s="984"/>
      <c r="AD158" s="976"/>
      <c r="AE158" s="980"/>
      <c r="AF158" s="980"/>
      <c r="AG158" s="980"/>
      <c r="AH158" s="980"/>
      <c r="AI158" s="980"/>
      <c r="AJ158" s="984"/>
    </row>
    <row r="159" spans="1:36" customFormat="1" ht="30">
      <c r="A159" s="1020"/>
      <c r="B159" s="1023"/>
      <c r="C159" s="1026"/>
      <c r="D159" s="474" t="s">
        <v>261</v>
      </c>
      <c r="E159" s="610" t="s">
        <v>439</v>
      </c>
      <c r="F159" s="228"/>
      <c r="G159" s="611"/>
      <c r="H159" s="611"/>
      <c r="I159" s="611"/>
      <c r="J159" s="612"/>
      <c r="K159" s="228"/>
      <c r="L159" s="611"/>
      <c r="M159" s="611"/>
      <c r="N159" s="612"/>
      <c r="O159" s="228"/>
      <c r="P159" s="612"/>
      <c r="Q159" s="228"/>
      <c r="R159" s="611"/>
      <c r="S159" s="611"/>
      <c r="T159" s="611"/>
      <c r="U159" s="611"/>
      <c r="V159" s="611"/>
      <c r="W159" s="612"/>
      <c r="X159" s="976"/>
      <c r="Y159" s="980"/>
      <c r="Z159" s="980"/>
      <c r="AA159" s="984"/>
      <c r="AB159" s="976"/>
      <c r="AC159" s="984"/>
      <c r="AD159" s="976"/>
      <c r="AE159" s="980"/>
      <c r="AF159" s="980"/>
      <c r="AG159" s="980"/>
      <c r="AH159" s="980"/>
      <c r="AI159" s="980"/>
      <c r="AJ159" s="984"/>
    </row>
    <row r="160" spans="1:36" customFormat="1" ht="30">
      <c r="A160" s="1020"/>
      <c r="B160" s="1023"/>
      <c r="C160" s="1026"/>
      <c r="D160" s="474" t="s">
        <v>262</v>
      </c>
      <c r="E160" s="610" t="s">
        <v>440</v>
      </c>
      <c r="F160" s="228"/>
      <c r="G160" s="611"/>
      <c r="H160" s="611"/>
      <c r="I160" s="611"/>
      <c r="J160" s="612"/>
      <c r="K160" s="228"/>
      <c r="L160" s="611"/>
      <c r="M160" s="611"/>
      <c r="N160" s="612"/>
      <c r="O160" s="228"/>
      <c r="P160" s="612"/>
      <c r="Q160" s="228"/>
      <c r="R160" s="611"/>
      <c r="S160" s="611"/>
      <c r="T160" s="611"/>
      <c r="U160" s="611"/>
      <c r="V160" s="611"/>
      <c r="W160" s="612"/>
      <c r="X160" s="977"/>
      <c r="Y160" s="981"/>
      <c r="Z160" s="981"/>
      <c r="AA160" s="985"/>
      <c r="AB160" s="977"/>
      <c r="AC160" s="985"/>
      <c r="AD160" s="977"/>
      <c r="AE160" s="981"/>
      <c r="AF160" s="981"/>
      <c r="AG160" s="981"/>
      <c r="AH160" s="981"/>
      <c r="AI160" s="981"/>
      <c r="AJ160" s="985"/>
    </row>
    <row r="161" spans="1:36" customFormat="1" ht="15.75" thickBot="1">
      <c r="A161" s="1021"/>
      <c r="B161" s="1024"/>
      <c r="C161" s="1027"/>
      <c r="D161" s="475" t="s">
        <v>264</v>
      </c>
      <c r="E161" s="232" t="s">
        <v>445</v>
      </c>
      <c r="F161" s="613"/>
      <c r="G161" s="614"/>
      <c r="H161" s="614"/>
      <c r="I161" s="614"/>
      <c r="J161" s="615"/>
      <c r="K161" s="613"/>
      <c r="L161" s="614"/>
      <c r="M161" s="614"/>
      <c r="N161" s="615"/>
      <c r="O161" s="613"/>
      <c r="P161" s="615"/>
      <c r="Q161" s="613"/>
      <c r="R161" s="614"/>
      <c r="S161" s="614"/>
      <c r="T161" s="614"/>
      <c r="U161" s="614"/>
      <c r="V161" s="614"/>
      <c r="W161" s="615"/>
      <c r="X161" s="978"/>
      <c r="Y161" s="982"/>
      <c r="Z161" s="982"/>
      <c r="AA161" s="986"/>
      <c r="AB161" s="978"/>
      <c r="AC161" s="986"/>
      <c r="AD161" s="978"/>
      <c r="AE161" s="982"/>
      <c r="AF161" s="982"/>
      <c r="AG161" s="982"/>
      <c r="AH161" s="982"/>
      <c r="AI161" s="982"/>
      <c r="AJ161" s="986"/>
    </row>
    <row r="162" spans="1:36" ht="14.45" customHeight="1">
      <c r="A162" s="993"/>
      <c r="B162" s="993"/>
      <c r="C162" s="993"/>
      <c r="D162" s="994"/>
      <c r="E162" s="89"/>
      <c r="F162" s="3">
        <f t="shared" ref="F162:W162" si="16">SUM(F150:F161)</f>
        <v>0</v>
      </c>
      <c r="G162" s="3">
        <f t="shared" si="16"/>
        <v>0</v>
      </c>
      <c r="H162" s="3">
        <f t="shared" si="16"/>
        <v>0</v>
      </c>
      <c r="I162" s="3">
        <f t="shared" si="16"/>
        <v>0</v>
      </c>
      <c r="J162" s="3">
        <f t="shared" si="16"/>
        <v>0</v>
      </c>
      <c r="K162" s="3">
        <f t="shared" si="16"/>
        <v>0</v>
      </c>
      <c r="L162" s="3">
        <f t="shared" si="16"/>
        <v>0</v>
      </c>
      <c r="M162" s="3">
        <f t="shared" si="16"/>
        <v>0</v>
      </c>
      <c r="N162" s="3">
        <f t="shared" si="16"/>
        <v>0</v>
      </c>
      <c r="O162" s="3">
        <f t="shared" si="16"/>
        <v>0</v>
      </c>
      <c r="P162" s="3">
        <f t="shared" si="16"/>
        <v>0</v>
      </c>
      <c r="Q162" s="3">
        <f t="shared" si="16"/>
        <v>0</v>
      </c>
      <c r="R162" s="3">
        <f t="shared" si="16"/>
        <v>0</v>
      </c>
      <c r="S162" s="3">
        <f t="shared" si="16"/>
        <v>0</v>
      </c>
      <c r="T162" s="3">
        <f t="shared" si="16"/>
        <v>0</v>
      </c>
      <c r="U162" s="3">
        <f t="shared" si="16"/>
        <v>0</v>
      </c>
      <c r="V162" s="3">
        <f t="shared" si="16"/>
        <v>0</v>
      </c>
      <c r="W162" s="3">
        <f t="shared" si="16"/>
        <v>0</v>
      </c>
      <c r="X162" s="77">
        <f t="shared" ref="X162:AJ162" si="17">SUM(X150)</f>
        <v>0</v>
      </c>
      <c r="Y162" s="77">
        <f t="shared" si="17"/>
        <v>0</v>
      </c>
      <c r="Z162" s="77">
        <f t="shared" si="17"/>
        <v>0</v>
      </c>
      <c r="AA162" s="77">
        <f t="shared" si="17"/>
        <v>0</v>
      </c>
      <c r="AB162" s="77">
        <f t="shared" si="17"/>
        <v>0</v>
      </c>
      <c r="AC162" s="77">
        <f t="shared" si="17"/>
        <v>0</v>
      </c>
      <c r="AD162" s="77">
        <f t="shared" si="17"/>
        <v>0</v>
      </c>
      <c r="AE162" s="77">
        <f t="shared" si="17"/>
        <v>0</v>
      </c>
      <c r="AF162" s="77">
        <f t="shared" si="17"/>
        <v>0</v>
      </c>
      <c r="AG162" s="77">
        <f t="shared" si="17"/>
        <v>0</v>
      </c>
      <c r="AH162" s="77">
        <f t="shared" si="17"/>
        <v>0</v>
      </c>
      <c r="AI162" s="77">
        <f t="shared" si="17"/>
        <v>0</v>
      </c>
      <c r="AJ162" s="77">
        <f t="shared" si="17"/>
        <v>0</v>
      </c>
    </row>
    <row r="163" spans="1:36" customFormat="1" ht="15.75" thickBot="1">
      <c r="D163" s="216"/>
      <c r="E163" s="216"/>
    </row>
    <row r="164" spans="1:36" customFormat="1" ht="30">
      <c r="A164" s="1019" t="s">
        <v>184</v>
      </c>
      <c r="B164" s="1022" t="s">
        <v>1570</v>
      </c>
      <c r="C164" s="1025" t="s">
        <v>207</v>
      </c>
      <c r="D164" s="605" t="s">
        <v>252</v>
      </c>
      <c r="E164" s="606" t="s">
        <v>433</v>
      </c>
      <c r="F164" s="607"/>
      <c r="G164" s="608"/>
      <c r="H164" s="608"/>
      <c r="I164" s="608"/>
      <c r="J164" s="609"/>
      <c r="K164" s="607"/>
      <c r="L164" s="608"/>
      <c r="M164" s="608"/>
      <c r="N164" s="609"/>
      <c r="O164" s="607"/>
      <c r="P164" s="609"/>
      <c r="Q164" s="607"/>
      <c r="R164" s="608"/>
      <c r="S164" s="608"/>
      <c r="T164" s="608"/>
      <c r="U164" s="608"/>
      <c r="V164" s="608"/>
      <c r="W164" s="609"/>
      <c r="X164" s="975"/>
      <c r="Y164" s="979"/>
      <c r="Z164" s="979"/>
      <c r="AA164" s="983"/>
      <c r="AB164" s="975"/>
      <c r="AC164" s="983"/>
      <c r="AD164" s="975"/>
      <c r="AE164" s="979"/>
      <c r="AF164" s="979"/>
      <c r="AG164" s="979"/>
      <c r="AH164" s="979"/>
      <c r="AI164" s="979"/>
      <c r="AJ164" s="983"/>
    </row>
    <row r="165" spans="1:36" customFormat="1">
      <c r="A165" s="1020"/>
      <c r="B165" s="1023"/>
      <c r="C165" s="1026"/>
      <c r="D165" s="474" t="s">
        <v>1428</v>
      </c>
      <c r="E165" s="610" t="s">
        <v>1429</v>
      </c>
      <c r="F165" s="228"/>
      <c r="G165" s="611"/>
      <c r="H165" s="611"/>
      <c r="I165" s="611"/>
      <c r="J165" s="612"/>
      <c r="K165" s="228"/>
      <c r="L165" s="611"/>
      <c r="M165" s="611"/>
      <c r="N165" s="612"/>
      <c r="O165" s="228"/>
      <c r="P165" s="612"/>
      <c r="Q165" s="228"/>
      <c r="R165" s="611"/>
      <c r="S165" s="611"/>
      <c r="T165" s="611"/>
      <c r="U165" s="611"/>
      <c r="V165" s="611"/>
      <c r="W165" s="612"/>
      <c r="X165" s="976"/>
      <c r="Y165" s="980"/>
      <c r="Z165" s="980"/>
      <c r="AA165" s="984"/>
      <c r="AB165" s="976"/>
      <c r="AC165" s="984"/>
      <c r="AD165" s="976"/>
      <c r="AE165" s="980"/>
      <c r="AF165" s="980"/>
      <c r="AG165" s="980"/>
      <c r="AH165" s="980"/>
      <c r="AI165" s="980"/>
      <c r="AJ165" s="984"/>
    </row>
    <row r="166" spans="1:36" customFormat="1">
      <c r="A166" s="1020"/>
      <c r="B166" s="1023"/>
      <c r="C166" s="1026"/>
      <c r="D166" s="474" t="s">
        <v>1430</v>
      </c>
      <c r="E166" s="610" t="s">
        <v>1431</v>
      </c>
      <c r="F166" s="228"/>
      <c r="G166" s="611"/>
      <c r="H166" s="611"/>
      <c r="I166" s="611"/>
      <c r="J166" s="612"/>
      <c r="K166" s="228"/>
      <c r="L166" s="611"/>
      <c r="M166" s="611"/>
      <c r="N166" s="612"/>
      <c r="O166" s="228"/>
      <c r="P166" s="612"/>
      <c r="Q166" s="228"/>
      <c r="R166" s="611"/>
      <c r="S166" s="611"/>
      <c r="T166" s="611"/>
      <c r="U166" s="611"/>
      <c r="V166" s="611"/>
      <c r="W166" s="612"/>
      <c r="X166" s="976"/>
      <c r="Y166" s="980"/>
      <c r="Z166" s="980"/>
      <c r="AA166" s="984"/>
      <c r="AB166" s="976"/>
      <c r="AC166" s="984"/>
      <c r="AD166" s="976"/>
      <c r="AE166" s="980"/>
      <c r="AF166" s="980"/>
      <c r="AG166" s="980"/>
      <c r="AH166" s="980"/>
      <c r="AI166" s="980"/>
      <c r="AJ166" s="984"/>
    </row>
    <row r="167" spans="1:36" customFormat="1">
      <c r="A167" s="1020"/>
      <c r="B167" s="1023"/>
      <c r="C167" s="1026"/>
      <c r="D167" s="474" t="s">
        <v>254</v>
      </c>
      <c r="E167" s="610" t="s">
        <v>434</v>
      </c>
      <c r="F167" s="228"/>
      <c r="G167" s="611"/>
      <c r="H167" s="611"/>
      <c r="I167" s="611"/>
      <c r="J167" s="612"/>
      <c r="K167" s="228"/>
      <c r="L167" s="611"/>
      <c r="M167" s="611"/>
      <c r="N167" s="612"/>
      <c r="O167" s="228"/>
      <c r="P167" s="612"/>
      <c r="Q167" s="228"/>
      <c r="R167" s="611"/>
      <c r="S167" s="611"/>
      <c r="T167" s="611"/>
      <c r="U167" s="611"/>
      <c r="V167" s="611"/>
      <c r="W167" s="612"/>
      <c r="X167" s="976"/>
      <c r="Y167" s="980"/>
      <c r="Z167" s="980"/>
      <c r="AA167" s="984"/>
      <c r="AB167" s="976"/>
      <c r="AC167" s="984"/>
      <c r="AD167" s="976"/>
      <c r="AE167" s="980"/>
      <c r="AF167" s="980"/>
      <c r="AG167" s="980"/>
      <c r="AH167" s="980"/>
      <c r="AI167" s="980"/>
      <c r="AJ167" s="984"/>
    </row>
    <row r="168" spans="1:36" customFormat="1">
      <c r="A168" s="1020"/>
      <c r="B168" s="1023"/>
      <c r="C168" s="1026"/>
      <c r="D168" s="474" t="s">
        <v>256</v>
      </c>
      <c r="E168" s="610" t="s">
        <v>435</v>
      </c>
      <c r="F168" s="228"/>
      <c r="G168" s="611"/>
      <c r="H168" s="611"/>
      <c r="I168" s="611"/>
      <c r="J168" s="612"/>
      <c r="K168" s="228"/>
      <c r="L168" s="611"/>
      <c r="M168" s="611"/>
      <c r="N168" s="612"/>
      <c r="O168" s="228"/>
      <c r="P168" s="612"/>
      <c r="Q168" s="228"/>
      <c r="R168" s="611"/>
      <c r="S168" s="611"/>
      <c r="T168" s="611"/>
      <c r="U168" s="611"/>
      <c r="V168" s="611"/>
      <c r="W168" s="612"/>
      <c r="X168" s="976"/>
      <c r="Y168" s="980"/>
      <c r="Z168" s="980"/>
      <c r="AA168" s="984"/>
      <c r="AB168" s="976"/>
      <c r="AC168" s="984"/>
      <c r="AD168" s="976"/>
      <c r="AE168" s="980"/>
      <c r="AF168" s="980"/>
      <c r="AG168" s="980"/>
      <c r="AH168" s="980"/>
      <c r="AI168" s="980"/>
      <c r="AJ168" s="984"/>
    </row>
    <row r="169" spans="1:36" customFormat="1" ht="45">
      <c r="A169" s="1020"/>
      <c r="B169" s="1023"/>
      <c r="C169" s="1026"/>
      <c r="D169" s="474" t="s">
        <v>404</v>
      </c>
      <c r="E169" s="610" t="s">
        <v>1432</v>
      </c>
      <c r="F169" s="228"/>
      <c r="G169" s="611"/>
      <c r="H169" s="611"/>
      <c r="I169" s="611"/>
      <c r="J169" s="612"/>
      <c r="K169" s="228"/>
      <c r="L169" s="611"/>
      <c r="M169" s="611"/>
      <c r="N169" s="612"/>
      <c r="O169" s="228"/>
      <c r="P169" s="612"/>
      <c r="Q169" s="228"/>
      <c r="R169" s="611"/>
      <c r="S169" s="611"/>
      <c r="T169" s="611"/>
      <c r="U169" s="611"/>
      <c r="V169" s="611"/>
      <c r="W169" s="612"/>
      <c r="X169" s="976"/>
      <c r="Y169" s="980"/>
      <c r="Z169" s="980"/>
      <c r="AA169" s="984"/>
      <c r="AB169" s="976"/>
      <c r="AC169" s="984"/>
      <c r="AD169" s="976"/>
      <c r="AE169" s="980"/>
      <c r="AF169" s="980"/>
      <c r="AG169" s="980"/>
      <c r="AH169" s="980"/>
      <c r="AI169" s="980"/>
      <c r="AJ169" s="984"/>
    </row>
    <row r="170" spans="1:36" customFormat="1">
      <c r="A170" s="1020"/>
      <c r="B170" s="1023"/>
      <c r="C170" s="1026"/>
      <c r="D170" s="474" t="s">
        <v>258</v>
      </c>
      <c r="E170" s="610" t="s">
        <v>436</v>
      </c>
      <c r="F170" s="228"/>
      <c r="G170" s="611"/>
      <c r="H170" s="611"/>
      <c r="I170" s="611"/>
      <c r="J170" s="612"/>
      <c r="K170" s="228"/>
      <c r="L170" s="611"/>
      <c r="M170" s="611"/>
      <c r="N170" s="612"/>
      <c r="O170" s="228"/>
      <c r="P170" s="612"/>
      <c r="Q170" s="228"/>
      <c r="R170" s="611"/>
      <c r="S170" s="611"/>
      <c r="T170" s="611"/>
      <c r="U170" s="611"/>
      <c r="V170" s="611"/>
      <c r="W170" s="612"/>
      <c r="X170" s="976"/>
      <c r="Y170" s="980"/>
      <c r="Z170" s="980"/>
      <c r="AA170" s="984"/>
      <c r="AB170" s="976"/>
      <c r="AC170" s="984"/>
      <c r="AD170" s="976"/>
      <c r="AE170" s="980"/>
      <c r="AF170" s="980"/>
      <c r="AG170" s="980"/>
      <c r="AH170" s="980"/>
      <c r="AI170" s="980"/>
      <c r="AJ170" s="984"/>
    </row>
    <row r="171" spans="1:36" customFormat="1">
      <c r="A171" s="1020"/>
      <c r="B171" s="1023"/>
      <c r="C171" s="1026"/>
      <c r="D171" s="474" t="s">
        <v>1433</v>
      </c>
      <c r="E171" s="610" t="s">
        <v>1434</v>
      </c>
      <c r="F171" s="228"/>
      <c r="G171" s="611"/>
      <c r="H171" s="611"/>
      <c r="I171" s="611"/>
      <c r="J171" s="612"/>
      <c r="K171" s="228"/>
      <c r="L171" s="611"/>
      <c r="M171" s="611"/>
      <c r="N171" s="612"/>
      <c r="O171" s="228"/>
      <c r="P171" s="612"/>
      <c r="Q171" s="228"/>
      <c r="R171" s="611"/>
      <c r="S171" s="611"/>
      <c r="T171" s="611"/>
      <c r="U171" s="611"/>
      <c r="V171" s="611"/>
      <c r="W171" s="612"/>
      <c r="X171" s="976"/>
      <c r="Y171" s="980"/>
      <c r="Z171" s="980"/>
      <c r="AA171" s="984"/>
      <c r="AB171" s="976"/>
      <c r="AC171" s="984"/>
      <c r="AD171" s="976"/>
      <c r="AE171" s="980"/>
      <c r="AF171" s="980"/>
      <c r="AG171" s="980"/>
      <c r="AH171" s="980"/>
      <c r="AI171" s="980"/>
      <c r="AJ171" s="984"/>
    </row>
    <row r="172" spans="1:36" customFormat="1" ht="30">
      <c r="A172" s="1020"/>
      <c r="B172" s="1023"/>
      <c r="C172" s="1026"/>
      <c r="D172" s="474" t="s">
        <v>1435</v>
      </c>
      <c r="E172" s="610" t="s">
        <v>1436</v>
      </c>
      <c r="F172" s="228"/>
      <c r="G172" s="611"/>
      <c r="H172" s="611"/>
      <c r="I172" s="611"/>
      <c r="J172" s="612"/>
      <c r="K172" s="228"/>
      <c r="L172" s="611"/>
      <c r="M172" s="611"/>
      <c r="N172" s="612"/>
      <c r="O172" s="228"/>
      <c r="P172" s="612"/>
      <c r="Q172" s="228"/>
      <c r="R172" s="611"/>
      <c r="S172" s="611"/>
      <c r="T172" s="611"/>
      <c r="U172" s="611"/>
      <c r="V172" s="611"/>
      <c r="W172" s="612"/>
      <c r="X172" s="976"/>
      <c r="Y172" s="980"/>
      <c r="Z172" s="980"/>
      <c r="AA172" s="984"/>
      <c r="AB172" s="976"/>
      <c r="AC172" s="984"/>
      <c r="AD172" s="976"/>
      <c r="AE172" s="980"/>
      <c r="AF172" s="980"/>
      <c r="AG172" s="980"/>
      <c r="AH172" s="980"/>
      <c r="AI172" s="980"/>
      <c r="AJ172" s="984"/>
    </row>
    <row r="173" spans="1:36" customFormat="1">
      <c r="A173" s="1020"/>
      <c r="B173" s="1023"/>
      <c r="C173" s="1026"/>
      <c r="D173" s="474" t="s">
        <v>1437</v>
      </c>
      <c r="E173" s="610" t="s">
        <v>1438</v>
      </c>
      <c r="F173" s="228"/>
      <c r="G173" s="611"/>
      <c r="H173" s="611"/>
      <c r="I173" s="611"/>
      <c r="J173" s="612"/>
      <c r="K173" s="228"/>
      <c r="L173" s="611"/>
      <c r="M173" s="611"/>
      <c r="N173" s="612"/>
      <c r="O173" s="228"/>
      <c r="P173" s="612"/>
      <c r="Q173" s="228"/>
      <c r="R173" s="611"/>
      <c r="S173" s="611"/>
      <c r="T173" s="611"/>
      <c r="U173" s="611"/>
      <c r="V173" s="611"/>
      <c r="W173" s="612"/>
      <c r="X173" s="976"/>
      <c r="Y173" s="980"/>
      <c r="Z173" s="980"/>
      <c r="AA173" s="984"/>
      <c r="AB173" s="976"/>
      <c r="AC173" s="984"/>
      <c r="AD173" s="976"/>
      <c r="AE173" s="980"/>
      <c r="AF173" s="980"/>
      <c r="AG173" s="980"/>
      <c r="AH173" s="980"/>
      <c r="AI173" s="980"/>
      <c r="AJ173" s="984"/>
    </row>
    <row r="174" spans="1:36" customFormat="1">
      <c r="A174" s="1020"/>
      <c r="B174" s="1023"/>
      <c r="C174" s="1026"/>
      <c r="D174" s="474" t="s">
        <v>1439</v>
      </c>
      <c r="E174" s="610" t="s">
        <v>1440</v>
      </c>
      <c r="F174" s="228"/>
      <c r="G174" s="611"/>
      <c r="H174" s="611"/>
      <c r="I174" s="611"/>
      <c r="J174" s="612"/>
      <c r="K174" s="228"/>
      <c r="L174" s="611"/>
      <c r="M174" s="611"/>
      <c r="N174" s="612"/>
      <c r="O174" s="228"/>
      <c r="P174" s="612"/>
      <c r="Q174" s="228"/>
      <c r="R174" s="611"/>
      <c r="S174" s="611"/>
      <c r="T174" s="611"/>
      <c r="U174" s="611"/>
      <c r="V174" s="611"/>
      <c r="W174" s="612"/>
      <c r="X174" s="976"/>
      <c r="Y174" s="980"/>
      <c r="Z174" s="980"/>
      <c r="AA174" s="984"/>
      <c r="AB174" s="976"/>
      <c r="AC174" s="984"/>
      <c r="AD174" s="976"/>
      <c r="AE174" s="980"/>
      <c r="AF174" s="980"/>
      <c r="AG174" s="980"/>
      <c r="AH174" s="980"/>
      <c r="AI174" s="980"/>
      <c r="AJ174" s="984"/>
    </row>
    <row r="175" spans="1:36" customFormat="1">
      <c r="A175" s="1020"/>
      <c r="B175" s="1023"/>
      <c r="C175" s="1026"/>
      <c r="D175" s="474" t="s">
        <v>259</v>
      </c>
      <c r="E175" s="610" t="s">
        <v>437</v>
      </c>
      <c r="F175" s="228"/>
      <c r="G175" s="611"/>
      <c r="H175" s="611"/>
      <c r="I175" s="611"/>
      <c r="J175" s="612"/>
      <c r="K175" s="228"/>
      <c r="L175" s="611"/>
      <c r="M175" s="611"/>
      <c r="N175" s="612"/>
      <c r="O175" s="228"/>
      <c r="P175" s="612"/>
      <c r="Q175" s="228"/>
      <c r="R175" s="611"/>
      <c r="S175" s="611"/>
      <c r="T175" s="611"/>
      <c r="U175" s="611"/>
      <c r="V175" s="611"/>
      <c r="W175" s="612"/>
      <c r="X175" s="977"/>
      <c r="Y175" s="981"/>
      <c r="Z175" s="981"/>
      <c r="AA175" s="985"/>
      <c r="AB175" s="977"/>
      <c r="AC175" s="985"/>
      <c r="AD175" s="977"/>
      <c r="AE175" s="981"/>
      <c r="AF175" s="981"/>
      <c r="AG175" s="981"/>
      <c r="AH175" s="981"/>
      <c r="AI175" s="981"/>
      <c r="AJ175" s="985"/>
    </row>
    <row r="176" spans="1:36" customFormat="1" ht="30">
      <c r="A176" s="1020"/>
      <c r="B176" s="1023"/>
      <c r="C176" s="1026"/>
      <c r="D176" s="474" t="s">
        <v>260</v>
      </c>
      <c r="E176" s="610" t="s">
        <v>438</v>
      </c>
      <c r="F176" s="228"/>
      <c r="G176" s="611"/>
      <c r="H176" s="611"/>
      <c r="I176" s="611"/>
      <c r="J176" s="612"/>
      <c r="K176" s="228"/>
      <c r="L176" s="611"/>
      <c r="M176" s="611"/>
      <c r="N176" s="612"/>
      <c r="O176" s="228"/>
      <c r="P176" s="612"/>
      <c r="Q176" s="228"/>
      <c r="R176" s="611"/>
      <c r="S176" s="611"/>
      <c r="T176" s="611"/>
      <c r="U176" s="611"/>
      <c r="V176" s="611"/>
      <c r="W176" s="612"/>
      <c r="X176" s="977"/>
      <c r="Y176" s="981"/>
      <c r="Z176" s="981"/>
      <c r="AA176" s="985"/>
      <c r="AB176" s="977"/>
      <c r="AC176" s="985"/>
      <c r="AD176" s="977"/>
      <c r="AE176" s="981"/>
      <c r="AF176" s="981"/>
      <c r="AG176" s="981"/>
      <c r="AH176" s="981"/>
      <c r="AI176" s="981"/>
      <c r="AJ176" s="985"/>
    </row>
    <row r="177" spans="1:36" customFormat="1" ht="30">
      <c r="A177" s="1020"/>
      <c r="B177" s="1023"/>
      <c r="C177" s="1026"/>
      <c r="D177" s="474" t="s">
        <v>261</v>
      </c>
      <c r="E177" s="610" t="s">
        <v>439</v>
      </c>
      <c r="F177" s="228"/>
      <c r="G177" s="611"/>
      <c r="H177" s="611"/>
      <c r="I177" s="611"/>
      <c r="J177" s="612"/>
      <c r="K177" s="228"/>
      <c r="L177" s="611"/>
      <c r="M177" s="611"/>
      <c r="N177" s="612"/>
      <c r="O177" s="228"/>
      <c r="P177" s="612"/>
      <c r="Q177" s="228"/>
      <c r="R177" s="611"/>
      <c r="S177" s="611"/>
      <c r="T177" s="611"/>
      <c r="U177" s="611"/>
      <c r="V177" s="611"/>
      <c r="W177" s="612"/>
      <c r="X177" s="977"/>
      <c r="Y177" s="981"/>
      <c r="Z177" s="981"/>
      <c r="AA177" s="985"/>
      <c r="AB177" s="977"/>
      <c r="AC177" s="985"/>
      <c r="AD177" s="977"/>
      <c r="AE177" s="981"/>
      <c r="AF177" s="981"/>
      <c r="AG177" s="981"/>
      <c r="AH177" s="981"/>
      <c r="AI177" s="981"/>
      <c r="AJ177" s="985"/>
    </row>
    <row r="178" spans="1:36" customFormat="1" ht="30">
      <c r="A178" s="1020"/>
      <c r="B178" s="1023"/>
      <c r="C178" s="1026"/>
      <c r="D178" s="474" t="s">
        <v>262</v>
      </c>
      <c r="E178" s="610" t="s">
        <v>440</v>
      </c>
      <c r="F178" s="228"/>
      <c r="G178" s="611"/>
      <c r="H178" s="611"/>
      <c r="I178" s="611"/>
      <c r="J178" s="612"/>
      <c r="K178" s="228"/>
      <c r="L178" s="611"/>
      <c r="M178" s="611"/>
      <c r="N178" s="612"/>
      <c r="O178" s="228"/>
      <c r="P178" s="612"/>
      <c r="Q178" s="228"/>
      <c r="R178" s="611"/>
      <c r="S178" s="611"/>
      <c r="T178" s="611"/>
      <c r="U178" s="611"/>
      <c r="V178" s="611"/>
      <c r="W178" s="612"/>
      <c r="X178" s="977"/>
      <c r="Y178" s="981"/>
      <c r="Z178" s="981"/>
      <c r="AA178" s="985"/>
      <c r="AB178" s="977"/>
      <c r="AC178" s="985"/>
      <c r="AD178" s="977"/>
      <c r="AE178" s="981"/>
      <c r="AF178" s="981"/>
      <c r="AG178" s="981"/>
      <c r="AH178" s="981"/>
      <c r="AI178" s="981"/>
      <c r="AJ178" s="985"/>
    </row>
    <row r="179" spans="1:36" customFormat="1">
      <c r="A179" s="1020"/>
      <c r="B179" s="1023"/>
      <c r="C179" s="1026"/>
      <c r="D179" s="474" t="s">
        <v>1441</v>
      </c>
      <c r="E179" s="610" t="s">
        <v>1442</v>
      </c>
      <c r="F179" s="228"/>
      <c r="G179" s="611"/>
      <c r="H179" s="611"/>
      <c r="I179" s="611"/>
      <c r="J179" s="612"/>
      <c r="K179" s="228"/>
      <c r="L179" s="611"/>
      <c r="M179" s="611"/>
      <c r="N179" s="612"/>
      <c r="O179" s="228"/>
      <c r="P179" s="612"/>
      <c r="Q179" s="228"/>
      <c r="R179" s="611"/>
      <c r="S179" s="611"/>
      <c r="T179" s="611"/>
      <c r="U179" s="611"/>
      <c r="V179" s="611"/>
      <c r="W179" s="612"/>
      <c r="X179" s="977"/>
      <c r="Y179" s="981"/>
      <c r="Z179" s="981"/>
      <c r="AA179" s="985"/>
      <c r="AB179" s="977"/>
      <c r="AC179" s="985"/>
      <c r="AD179" s="977"/>
      <c r="AE179" s="981"/>
      <c r="AF179" s="981"/>
      <c r="AG179" s="981"/>
      <c r="AH179" s="981"/>
      <c r="AI179" s="981"/>
      <c r="AJ179" s="985"/>
    </row>
    <row r="180" spans="1:36" customFormat="1" ht="19.5" customHeight="1">
      <c r="A180" s="1020"/>
      <c r="B180" s="1023"/>
      <c r="C180" s="1026"/>
      <c r="D180" s="474" t="s">
        <v>188</v>
      </c>
      <c r="E180" s="610" t="s">
        <v>1443</v>
      </c>
      <c r="F180" s="228"/>
      <c r="G180" s="611"/>
      <c r="H180" s="611"/>
      <c r="I180" s="611"/>
      <c r="J180" s="612"/>
      <c r="K180" s="228"/>
      <c r="L180" s="611"/>
      <c r="M180" s="611"/>
      <c r="N180" s="612"/>
      <c r="O180" s="228"/>
      <c r="P180" s="612"/>
      <c r="Q180" s="228"/>
      <c r="R180" s="611"/>
      <c r="S180" s="611"/>
      <c r="T180" s="611"/>
      <c r="U180" s="611"/>
      <c r="V180" s="611"/>
      <c r="W180" s="612"/>
      <c r="X180" s="977"/>
      <c r="Y180" s="981"/>
      <c r="Z180" s="981"/>
      <c r="AA180" s="985"/>
      <c r="AB180" s="977"/>
      <c r="AC180" s="985"/>
      <c r="AD180" s="977"/>
      <c r="AE180" s="981"/>
      <c r="AF180" s="981"/>
      <c r="AG180" s="981"/>
      <c r="AH180" s="981"/>
      <c r="AI180" s="981"/>
      <c r="AJ180" s="985"/>
    </row>
    <row r="181" spans="1:36" customFormat="1" ht="18.75" customHeight="1">
      <c r="A181" s="1020"/>
      <c r="B181" s="1023"/>
      <c r="C181" s="1026"/>
      <c r="D181" s="474" t="s">
        <v>1444</v>
      </c>
      <c r="E181" s="610" t="s">
        <v>1445</v>
      </c>
      <c r="F181" s="228"/>
      <c r="G181" s="611"/>
      <c r="H181" s="611"/>
      <c r="I181" s="611"/>
      <c r="J181" s="612"/>
      <c r="K181" s="228"/>
      <c r="L181" s="611"/>
      <c r="M181" s="611"/>
      <c r="N181" s="612"/>
      <c r="O181" s="228"/>
      <c r="P181" s="612"/>
      <c r="Q181" s="228"/>
      <c r="R181" s="611"/>
      <c r="S181" s="611"/>
      <c r="T181" s="611"/>
      <c r="U181" s="611"/>
      <c r="V181" s="611"/>
      <c r="W181" s="612"/>
      <c r="X181" s="977"/>
      <c r="Y181" s="981"/>
      <c r="Z181" s="981"/>
      <c r="AA181" s="985"/>
      <c r="AB181" s="977"/>
      <c r="AC181" s="985"/>
      <c r="AD181" s="977"/>
      <c r="AE181" s="981"/>
      <c r="AF181" s="981"/>
      <c r="AG181" s="981"/>
      <c r="AH181" s="981"/>
      <c r="AI181" s="981"/>
      <c r="AJ181" s="985"/>
    </row>
    <row r="182" spans="1:36" customFormat="1">
      <c r="A182" s="1020"/>
      <c r="B182" s="1023"/>
      <c r="C182" s="1026"/>
      <c r="D182" s="474" t="s">
        <v>1446</v>
      </c>
      <c r="E182" s="610" t="s">
        <v>1447</v>
      </c>
      <c r="F182" s="228"/>
      <c r="G182" s="611"/>
      <c r="H182" s="611"/>
      <c r="I182" s="611"/>
      <c r="J182" s="612"/>
      <c r="K182" s="228"/>
      <c r="L182" s="611"/>
      <c r="M182" s="611"/>
      <c r="N182" s="612"/>
      <c r="O182" s="228"/>
      <c r="P182" s="612"/>
      <c r="Q182" s="228"/>
      <c r="R182" s="611"/>
      <c r="S182" s="611"/>
      <c r="T182" s="611"/>
      <c r="U182" s="611"/>
      <c r="V182" s="611"/>
      <c r="W182" s="612"/>
      <c r="X182" s="977"/>
      <c r="Y182" s="981"/>
      <c r="Z182" s="981"/>
      <c r="AA182" s="985"/>
      <c r="AB182" s="977"/>
      <c r="AC182" s="985"/>
      <c r="AD182" s="977"/>
      <c r="AE182" s="981"/>
      <c r="AF182" s="981"/>
      <c r="AG182" s="981"/>
      <c r="AH182" s="981"/>
      <c r="AI182" s="981"/>
      <c r="AJ182" s="985"/>
    </row>
    <row r="183" spans="1:36" customFormat="1" ht="15.75" thickBot="1">
      <c r="A183" s="1021"/>
      <c r="B183" s="1024"/>
      <c r="C183" s="1027"/>
      <c r="D183" s="475" t="s">
        <v>264</v>
      </c>
      <c r="E183" s="232" t="s">
        <v>445</v>
      </c>
      <c r="F183" s="613"/>
      <c r="G183" s="614"/>
      <c r="H183" s="614"/>
      <c r="I183" s="614"/>
      <c r="J183" s="615"/>
      <c r="K183" s="613"/>
      <c r="L183" s="614"/>
      <c r="M183" s="614"/>
      <c r="N183" s="615"/>
      <c r="O183" s="613"/>
      <c r="P183" s="615"/>
      <c r="Q183" s="613"/>
      <c r="R183" s="614"/>
      <c r="S183" s="614"/>
      <c r="T183" s="614"/>
      <c r="U183" s="614"/>
      <c r="V183" s="614"/>
      <c r="W183" s="615"/>
      <c r="X183" s="978"/>
      <c r="Y183" s="982"/>
      <c r="Z183" s="982"/>
      <c r="AA183" s="986"/>
      <c r="AB183" s="978"/>
      <c r="AC183" s="986"/>
      <c r="AD183" s="978"/>
      <c r="AE183" s="982"/>
      <c r="AF183" s="982"/>
      <c r="AG183" s="982"/>
      <c r="AH183" s="982"/>
      <c r="AI183" s="982"/>
      <c r="AJ183" s="986"/>
    </row>
    <row r="184" spans="1:36" ht="14.45" customHeight="1">
      <c r="A184" s="993"/>
      <c r="B184" s="993"/>
      <c r="C184" s="993"/>
      <c r="D184" s="994"/>
      <c r="E184" s="89"/>
      <c r="F184" s="3">
        <f t="shared" ref="F184:W184" si="18">SUM(F164:F183)</f>
        <v>0</v>
      </c>
      <c r="G184" s="3">
        <f t="shared" si="18"/>
        <v>0</v>
      </c>
      <c r="H184" s="3">
        <f t="shared" si="18"/>
        <v>0</v>
      </c>
      <c r="I184" s="3">
        <f t="shared" si="18"/>
        <v>0</v>
      </c>
      <c r="J184" s="3">
        <f t="shared" si="18"/>
        <v>0</v>
      </c>
      <c r="K184" s="3">
        <f t="shared" si="18"/>
        <v>0</v>
      </c>
      <c r="L184" s="3">
        <f t="shared" si="18"/>
        <v>0</v>
      </c>
      <c r="M184" s="3">
        <f t="shared" si="18"/>
        <v>0</v>
      </c>
      <c r="N184" s="3">
        <f t="shared" si="18"/>
        <v>0</v>
      </c>
      <c r="O184" s="3">
        <f t="shared" si="18"/>
        <v>0</v>
      </c>
      <c r="P184" s="3">
        <f t="shared" si="18"/>
        <v>0</v>
      </c>
      <c r="Q184" s="3">
        <f t="shared" si="18"/>
        <v>0</v>
      </c>
      <c r="R184" s="3">
        <f t="shared" si="18"/>
        <v>0</v>
      </c>
      <c r="S184" s="3">
        <f t="shared" si="18"/>
        <v>0</v>
      </c>
      <c r="T184" s="3">
        <f t="shared" si="18"/>
        <v>0</v>
      </c>
      <c r="U184" s="3">
        <f t="shared" si="18"/>
        <v>0</v>
      </c>
      <c r="V184" s="3">
        <f t="shared" si="18"/>
        <v>0</v>
      </c>
      <c r="W184" s="3">
        <f t="shared" si="18"/>
        <v>0</v>
      </c>
      <c r="X184" s="77">
        <f t="shared" ref="X184:AJ184" si="19">SUM(X164)</f>
        <v>0</v>
      </c>
      <c r="Y184" s="77">
        <f t="shared" si="19"/>
        <v>0</v>
      </c>
      <c r="Z184" s="77">
        <f t="shared" si="19"/>
        <v>0</v>
      </c>
      <c r="AA184" s="77">
        <f t="shared" si="19"/>
        <v>0</v>
      </c>
      <c r="AB184" s="77">
        <f t="shared" si="19"/>
        <v>0</v>
      </c>
      <c r="AC184" s="77">
        <f t="shared" si="19"/>
        <v>0</v>
      </c>
      <c r="AD184" s="77">
        <f t="shared" si="19"/>
        <v>0</v>
      </c>
      <c r="AE184" s="77">
        <f t="shared" si="19"/>
        <v>0</v>
      </c>
      <c r="AF184" s="77">
        <f t="shared" si="19"/>
        <v>0</v>
      </c>
      <c r="AG184" s="77">
        <f t="shared" si="19"/>
        <v>0</v>
      </c>
      <c r="AH184" s="77">
        <f t="shared" si="19"/>
        <v>0</v>
      </c>
      <c r="AI184" s="77">
        <f t="shared" si="19"/>
        <v>0</v>
      </c>
      <c r="AJ184" s="77">
        <f t="shared" si="19"/>
        <v>0</v>
      </c>
    </row>
    <row r="185" spans="1:36" customFormat="1" ht="15.75" thickBot="1">
      <c r="D185" s="216"/>
      <c r="E185" s="216"/>
    </row>
    <row r="186" spans="1:36" customFormat="1" ht="30">
      <c r="A186" s="1019" t="s">
        <v>184</v>
      </c>
      <c r="B186" s="1022" t="s">
        <v>1571</v>
      </c>
      <c r="C186" s="1025" t="s">
        <v>208</v>
      </c>
      <c r="D186" s="605" t="s">
        <v>252</v>
      </c>
      <c r="E186" s="606" t="s">
        <v>433</v>
      </c>
      <c r="F186" s="607"/>
      <c r="G186" s="608"/>
      <c r="H186" s="608"/>
      <c r="I186" s="608"/>
      <c r="J186" s="609"/>
      <c r="K186" s="607"/>
      <c r="L186" s="608"/>
      <c r="M186" s="608"/>
      <c r="N186" s="609"/>
      <c r="O186" s="607"/>
      <c r="P186" s="609"/>
      <c r="Q186" s="607"/>
      <c r="R186" s="608"/>
      <c r="S186" s="608"/>
      <c r="T186" s="608"/>
      <c r="U186" s="608"/>
      <c r="V186" s="608"/>
      <c r="W186" s="609"/>
      <c r="X186" s="975"/>
      <c r="Y186" s="979"/>
      <c r="Z186" s="979"/>
      <c r="AA186" s="983"/>
      <c r="AB186" s="975"/>
      <c r="AC186" s="983"/>
      <c r="AD186" s="975"/>
      <c r="AE186" s="979"/>
      <c r="AF186" s="979"/>
      <c r="AG186" s="979"/>
      <c r="AH186" s="979"/>
      <c r="AI186" s="979"/>
      <c r="AJ186" s="983"/>
    </row>
    <row r="187" spans="1:36" customFormat="1">
      <c r="A187" s="1020"/>
      <c r="B187" s="1023"/>
      <c r="C187" s="1026"/>
      <c r="D187" s="474" t="s">
        <v>186</v>
      </c>
      <c r="E187" s="610" t="s">
        <v>1448</v>
      </c>
      <c r="F187" s="228"/>
      <c r="G187" s="611"/>
      <c r="H187" s="611"/>
      <c r="I187" s="611"/>
      <c r="J187" s="612"/>
      <c r="K187" s="228"/>
      <c r="L187" s="611"/>
      <c r="M187" s="611"/>
      <c r="N187" s="612"/>
      <c r="O187" s="228"/>
      <c r="P187" s="612"/>
      <c r="Q187" s="228"/>
      <c r="R187" s="611"/>
      <c r="S187" s="611"/>
      <c r="T187" s="611"/>
      <c r="U187" s="611"/>
      <c r="V187" s="611"/>
      <c r="W187" s="612"/>
      <c r="X187" s="976"/>
      <c r="Y187" s="980"/>
      <c r="Z187" s="980"/>
      <c r="AA187" s="984"/>
      <c r="AB187" s="976"/>
      <c r="AC187" s="984"/>
      <c r="AD187" s="976"/>
      <c r="AE187" s="980"/>
      <c r="AF187" s="980"/>
      <c r="AG187" s="980"/>
      <c r="AH187" s="980"/>
      <c r="AI187" s="980"/>
      <c r="AJ187" s="984"/>
    </row>
    <row r="188" spans="1:36" customFormat="1">
      <c r="A188" s="1020"/>
      <c r="B188" s="1023"/>
      <c r="C188" s="1026"/>
      <c r="D188" s="474" t="s">
        <v>254</v>
      </c>
      <c r="E188" s="610" t="s">
        <v>434</v>
      </c>
      <c r="F188" s="228"/>
      <c r="G188" s="611"/>
      <c r="H188" s="611"/>
      <c r="I188" s="611"/>
      <c r="J188" s="612"/>
      <c r="K188" s="228"/>
      <c r="L188" s="611"/>
      <c r="M188" s="611"/>
      <c r="N188" s="612"/>
      <c r="O188" s="228"/>
      <c r="P188" s="612"/>
      <c r="Q188" s="228"/>
      <c r="R188" s="611"/>
      <c r="S188" s="611"/>
      <c r="T188" s="611"/>
      <c r="U188" s="611"/>
      <c r="V188" s="611"/>
      <c r="W188" s="612"/>
      <c r="X188" s="976"/>
      <c r="Y188" s="980"/>
      <c r="Z188" s="980"/>
      <c r="AA188" s="984"/>
      <c r="AB188" s="976"/>
      <c r="AC188" s="984"/>
      <c r="AD188" s="976"/>
      <c r="AE188" s="980"/>
      <c r="AF188" s="980"/>
      <c r="AG188" s="980"/>
      <c r="AH188" s="980"/>
      <c r="AI188" s="980"/>
      <c r="AJ188" s="984"/>
    </row>
    <row r="189" spans="1:36" customFormat="1">
      <c r="A189" s="1020"/>
      <c r="B189" s="1023"/>
      <c r="C189" s="1026"/>
      <c r="D189" s="474" t="s">
        <v>256</v>
      </c>
      <c r="E189" s="610" t="s">
        <v>435</v>
      </c>
      <c r="F189" s="228"/>
      <c r="G189" s="611"/>
      <c r="H189" s="611"/>
      <c r="I189" s="611"/>
      <c r="J189" s="612"/>
      <c r="K189" s="228"/>
      <c r="L189" s="611"/>
      <c r="M189" s="611"/>
      <c r="N189" s="612"/>
      <c r="O189" s="228"/>
      <c r="P189" s="612"/>
      <c r="Q189" s="228"/>
      <c r="R189" s="611"/>
      <c r="S189" s="611"/>
      <c r="T189" s="611"/>
      <c r="U189" s="611"/>
      <c r="V189" s="611"/>
      <c r="W189" s="612"/>
      <c r="X189" s="976"/>
      <c r="Y189" s="980"/>
      <c r="Z189" s="980"/>
      <c r="AA189" s="984"/>
      <c r="AB189" s="976"/>
      <c r="AC189" s="984"/>
      <c r="AD189" s="976"/>
      <c r="AE189" s="980"/>
      <c r="AF189" s="980"/>
      <c r="AG189" s="980"/>
      <c r="AH189" s="980"/>
      <c r="AI189" s="980"/>
      <c r="AJ189" s="984"/>
    </row>
    <row r="190" spans="1:36" customFormat="1" ht="45">
      <c r="A190" s="1020"/>
      <c r="B190" s="1023"/>
      <c r="C190" s="1026"/>
      <c r="D190" s="474" t="s">
        <v>404</v>
      </c>
      <c r="E190" s="610" t="s">
        <v>1432</v>
      </c>
      <c r="F190" s="228"/>
      <c r="G190" s="611"/>
      <c r="H190" s="611"/>
      <c r="I190" s="611"/>
      <c r="J190" s="612"/>
      <c r="K190" s="228"/>
      <c r="L190" s="611"/>
      <c r="M190" s="611"/>
      <c r="N190" s="612"/>
      <c r="O190" s="228"/>
      <c r="P190" s="612"/>
      <c r="Q190" s="228"/>
      <c r="R190" s="611"/>
      <c r="S190" s="611"/>
      <c r="T190" s="611"/>
      <c r="U190" s="611"/>
      <c r="V190" s="611"/>
      <c r="W190" s="612"/>
      <c r="X190" s="976"/>
      <c r="Y190" s="980"/>
      <c r="Z190" s="980"/>
      <c r="AA190" s="984"/>
      <c r="AB190" s="976"/>
      <c r="AC190" s="984"/>
      <c r="AD190" s="976"/>
      <c r="AE190" s="980"/>
      <c r="AF190" s="980"/>
      <c r="AG190" s="980"/>
      <c r="AH190" s="980"/>
      <c r="AI190" s="980"/>
      <c r="AJ190" s="984"/>
    </row>
    <row r="191" spans="1:36" customFormat="1">
      <c r="A191" s="1020"/>
      <c r="B191" s="1023"/>
      <c r="C191" s="1026"/>
      <c r="D191" s="474" t="s">
        <v>258</v>
      </c>
      <c r="E191" s="610" t="s">
        <v>436</v>
      </c>
      <c r="F191" s="228"/>
      <c r="G191" s="611"/>
      <c r="H191" s="611"/>
      <c r="I191" s="611"/>
      <c r="J191" s="612"/>
      <c r="K191" s="228"/>
      <c r="L191" s="611"/>
      <c r="M191" s="611"/>
      <c r="N191" s="612"/>
      <c r="O191" s="228"/>
      <c r="P191" s="612"/>
      <c r="Q191" s="228"/>
      <c r="R191" s="611"/>
      <c r="S191" s="611"/>
      <c r="T191" s="611"/>
      <c r="U191" s="611"/>
      <c r="V191" s="611"/>
      <c r="W191" s="612"/>
      <c r="X191" s="976"/>
      <c r="Y191" s="980"/>
      <c r="Z191" s="980"/>
      <c r="AA191" s="984"/>
      <c r="AB191" s="976"/>
      <c r="AC191" s="984"/>
      <c r="AD191" s="976"/>
      <c r="AE191" s="980"/>
      <c r="AF191" s="980"/>
      <c r="AG191" s="980"/>
      <c r="AH191" s="980"/>
      <c r="AI191" s="980"/>
      <c r="AJ191" s="984"/>
    </row>
    <row r="192" spans="1:36" customFormat="1">
      <c r="A192" s="1020"/>
      <c r="B192" s="1023"/>
      <c r="C192" s="1026"/>
      <c r="D192" s="474" t="s">
        <v>1449</v>
      </c>
      <c r="E192" s="610" t="s">
        <v>1450</v>
      </c>
      <c r="F192" s="228"/>
      <c r="G192" s="611"/>
      <c r="H192" s="611"/>
      <c r="I192" s="611"/>
      <c r="J192" s="612"/>
      <c r="K192" s="228"/>
      <c r="L192" s="611"/>
      <c r="M192" s="611"/>
      <c r="N192" s="612"/>
      <c r="O192" s="228"/>
      <c r="P192" s="612"/>
      <c r="Q192" s="228"/>
      <c r="R192" s="611"/>
      <c r="S192" s="611"/>
      <c r="T192" s="611"/>
      <c r="U192" s="611"/>
      <c r="V192" s="611"/>
      <c r="W192" s="612"/>
      <c r="X192" s="976"/>
      <c r="Y192" s="980"/>
      <c r="Z192" s="980"/>
      <c r="AA192" s="984"/>
      <c r="AB192" s="976"/>
      <c r="AC192" s="984"/>
      <c r="AD192" s="976"/>
      <c r="AE192" s="980"/>
      <c r="AF192" s="980"/>
      <c r="AG192" s="980"/>
      <c r="AH192" s="980"/>
      <c r="AI192" s="980"/>
      <c r="AJ192" s="984"/>
    </row>
    <row r="193" spans="1:36" customFormat="1">
      <c r="A193" s="1020"/>
      <c r="B193" s="1023"/>
      <c r="C193" s="1026"/>
      <c r="D193" s="474" t="s">
        <v>1451</v>
      </c>
      <c r="E193" s="610" t="s">
        <v>1452</v>
      </c>
      <c r="F193" s="228"/>
      <c r="G193" s="611"/>
      <c r="H193" s="611"/>
      <c r="I193" s="611"/>
      <c r="J193" s="612"/>
      <c r="K193" s="228"/>
      <c r="L193" s="611"/>
      <c r="M193" s="611"/>
      <c r="N193" s="612"/>
      <c r="O193" s="228"/>
      <c r="P193" s="612"/>
      <c r="Q193" s="228"/>
      <c r="R193" s="611"/>
      <c r="S193" s="611"/>
      <c r="T193" s="611"/>
      <c r="U193" s="611"/>
      <c r="V193" s="611"/>
      <c r="W193" s="612"/>
      <c r="X193" s="976"/>
      <c r="Y193" s="980"/>
      <c r="Z193" s="980"/>
      <c r="AA193" s="984"/>
      <c r="AB193" s="976"/>
      <c r="AC193" s="984"/>
      <c r="AD193" s="976"/>
      <c r="AE193" s="980"/>
      <c r="AF193" s="980"/>
      <c r="AG193" s="980"/>
      <c r="AH193" s="980"/>
      <c r="AI193" s="980"/>
      <c r="AJ193" s="984"/>
    </row>
    <row r="194" spans="1:36" customFormat="1">
      <c r="A194" s="1020"/>
      <c r="B194" s="1023"/>
      <c r="C194" s="1026"/>
      <c r="D194" s="474" t="s">
        <v>1453</v>
      </c>
      <c r="E194" s="610" t="s">
        <v>1454</v>
      </c>
      <c r="F194" s="228"/>
      <c r="G194" s="611"/>
      <c r="H194" s="611"/>
      <c r="I194" s="611"/>
      <c r="J194" s="612"/>
      <c r="K194" s="228"/>
      <c r="L194" s="611"/>
      <c r="M194" s="611"/>
      <c r="N194" s="612"/>
      <c r="O194" s="228"/>
      <c r="P194" s="612"/>
      <c r="Q194" s="228"/>
      <c r="R194" s="611"/>
      <c r="S194" s="611"/>
      <c r="T194" s="611"/>
      <c r="U194" s="611"/>
      <c r="V194" s="611"/>
      <c r="W194" s="612"/>
      <c r="X194" s="976"/>
      <c r="Y194" s="980"/>
      <c r="Z194" s="980"/>
      <c r="AA194" s="984"/>
      <c r="AB194" s="976"/>
      <c r="AC194" s="984"/>
      <c r="AD194" s="976"/>
      <c r="AE194" s="980"/>
      <c r="AF194" s="980"/>
      <c r="AG194" s="980"/>
      <c r="AH194" s="980"/>
      <c r="AI194" s="980"/>
      <c r="AJ194" s="984"/>
    </row>
    <row r="195" spans="1:36" customFormat="1">
      <c r="A195" s="1020"/>
      <c r="B195" s="1023"/>
      <c r="C195" s="1026"/>
      <c r="D195" s="474" t="s">
        <v>259</v>
      </c>
      <c r="E195" s="610" t="s">
        <v>437</v>
      </c>
      <c r="F195" s="228"/>
      <c r="G195" s="611"/>
      <c r="H195" s="611"/>
      <c r="I195" s="611"/>
      <c r="J195" s="612"/>
      <c r="K195" s="228"/>
      <c r="L195" s="611"/>
      <c r="M195" s="611"/>
      <c r="N195" s="612"/>
      <c r="O195" s="228"/>
      <c r="P195" s="612"/>
      <c r="Q195" s="228"/>
      <c r="R195" s="611"/>
      <c r="S195" s="611"/>
      <c r="T195" s="611"/>
      <c r="U195" s="611"/>
      <c r="V195" s="611"/>
      <c r="W195" s="612"/>
      <c r="X195" s="976"/>
      <c r="Y195" s="980"/>
      <c r="Z195" s="980"/>
      <c r="AA195" s="984"/>
      <c r="AB195" s="976"/>
      <c r="AC195" s="984"/>
      <c r="AD195" s="976"/>
      <c r="AE195" s="980"/>
      <c r="AF195" s="980"/>
      <c r="AG195" s="980"/>
      <c r="AH195" s="980"/>
      <c r="AI195" s="980"/>
      <c r="AJ195" s="984"/>
    </row>
    <row r="196" spans="1:36" customFormat="1" ht="30">
      <c r="A196" s="1020"/>
      <c r="B196" s="1023"/>
      <c r="C196" s="1026"/>
      <c r="D196" s="474" t="s">
        <v>260</v>
      </c>
      <c r="E196" s="610" t="s">
        <v>438</v>
      </c>
      <c r="F196" s="228"/>
      <c r="G196" s="611"/>
      <c r="H196" s="611"/>
      <c r="I196" s="611"/>
      <c r="J196" s="612"/>
      <c r="K196" s="228"/>
      <c r="L196" s="611"/>
      <c r="M196" s="611"/>
      <c r="N196" s="612"/>
      <c r="O196" s="228"/>
      <c r="P196" s="612"/>
      <c r="Q196" s="228"/>
      <c r="R196" s="611"/>
      <c r="S196" s="611"/>
      <c r="T196" s="611"/>
      <c r="U196" s="611"/>
      <c r="V196" s="611"/>
      <c r="W196" s="612"/>
      <c r="X196" s="976"/>
      <c r="Y196" s="980"/>
      <c r="Z196" s="980"/>
      <c r="AA196" s="984"/>
      <c r="AB196" s="976"/>
      <c r="AC196" s="984"/>
      <c r="AD196" s="976"/>
      <c r="AE196" s="980"/>
      <c r="AF196" s="980"/>
      <c r="AG196" s="980"/>
      <c r="AH196" s="980"/>
      <c r="AI196" s="980"/>
      <c r="AJ196" s="984"/>
    </row>
    <row r="197" spans="1:36" customFormat="1" ht="30">
      <c r="A197" s="1020"/>
      <c r="B197" s="1023"/>
      <c r="C197" s="1026"/>
      <c r="D197" s="474" t="s">
        <v>261</v>
      </c>
      <c r="E197" s="610" t="s">
        <v>439</v>
      </c>
      <c r="F197" s="228"/>
      <c r="G197" s="611"/>
      <c r="H197" s="611"/>
      <c r="I197" s="611"/>
      <c r="J197" s="612"/>
      <c r="K197" s="228"/>
      <c r="L197" s="611"/>
      <c r="M197" s="611"/>
      <c r="N197" s="612"/>
      <c r="O197" s="228"/>
      <c r="P197" s="612"/>
      <c r="Q197" s="228"/>
      <c r="R197" s="611"/>
      <c r="S197" s="611"/>
      <c r="T197" s="611"/>
      <c r="U197" s="611"/>
      <c r="V197" s="611"/>
      <c r="W197" s="612"/>
      <c r="X197" s="977"/>
      <c r="Y197" s="981"/>
      <c r="Z197" s="981"/>
      <c r="AA197" s="985"/>
      <c r="AB197" s="977"/>
      <c r="AC197" s="985"/>
      <c r="AD197" s="977"/>
      <c r="AE197" s="981"/>
      <c r="AF197" s="981"/>
      <c r="AG197" s="981"/>
      <c r="AH197" s="981"/>
      <c r="AI197" s="981"/>
      <c r="AJ197" s="985"/>
    </row>
    <row r="198" spans="1:36" customFormat="1" ht="30">
      <c r="A198" s="1020"/>
      <c r="B198" s="1023"/>
      <c r="C198" s="1026"/>
      <c r="D198" s="474" t="s">
        <v>262</v>
      </c>
      <c r="E198" s="610" t="s">
        <v>440</v>
      </c>
      <c r="F198" s="228"/>
      <c r="G198" s="611"/>
      <c r="H198" s="611"/>
      <c r="I198" s="611"/>
      <c r="J198" s="612"/>
      <c r="K198" s="228"/>
      <c r="L198" s="611"/>
      <c r="M198" s="611"/>
      <c r="N198" s="612"/>
      <c r="O198" s="228"/>
      <c r="P198" s="612"/>
      <c r="Q198" s="228"/>
      <c r="R198" s="611"/>
      <c r="S198" s="611"/>
      <c r="T198" s="611"/>
      <c r="U198" s="611"/>
      <c r="V198" s="611"/>
      <c r="W198" s="612"/>
      <c r="X198" s="977"/>
      <c r="Y198" s="981"/>
      <c r="Z198" s="981"/>
      <c r="AA198" s="985"/>
      <c r="AB198" s="977"/>
      <c r="AC198" s="985"/>
      <c r="AD198" s="977"/>
      <c r="AE198" s="981"/>
      <c r="AF198" s="981"/>
      <c r="AG198" s="981"/>
      <c r="AH198" s="981"/>
      <c r="AI198" s="981"/>
      <c r="AJ198" s="985"/>
    </row>
    <row r="199" spans="1:36" customFormat="1" ht="15.75" thickBot="1">
      <c r="A199" s="1021"/>
      <c r="B199" s="1024"/>
      <c r="C199" s="1027"/>
      <c r="D199" s="475" t="s">
        <v>264</v>
      </c>
      <c r="E199" s="232" t="s">
        <v>445</v>
      </c>
      <c r="F199" s="613"/>
      <c r="G199" s="614"/>
      <c r="H199" s="614"/>
      <c r="I199" s="614"/>
      <c r="J199" s="615"/>
      <c r="K199" s="613"/>
      <c r="L199" s="614"/>
      <c r="M199" s="614"/>
      <c r="N199" s="615"/>
      <c r="O199" s="613"/>
      <c r="P199" s="615"/>
      <c r="Q199" s="613"/>
      <c r="R199" s="614"/>
      <c r="S199" s="614"/>
      <c r="T199" s="614"/>
      <c r="U199" s="614"/>
      <c r="V199" s="614"/>
      <c r="W199" s="615"/>
      <c r="X199" s="978"/>
      <c r="Y199" s="982"/>
      <c r="Z199" s="982"/>
      <c r="AA199" s="986"/>
      <c r="AB199" s="978"/>
      <c r="AC199" s="986"/>
      <c r="AD199" s="978"/>
      <c r="AE199" s="982"/>
      <c r="AF199" s="982"/>
      <c r="AG199" s="982"/>
      <c r="AH199" s="982"/>
      <c r="AI199" s="982"/>
      <c r="AJ199" s="986"/>
    </row>
    <row r="200" spans="1:36" ht="14.45" customHeight="1">
      <c r="A200" s="993"/>
      <c r="B200" s="993"/>
      <c r="C200" s="993"/>
      <c r="D200" s="994"/>
      <c r="E200" s="89"/>
      <c r="F200" s="3">
        <f t="shared" ref="F200:W200" si="20">SUM(F186:F199)</f>
        <v>0</v>
      </c>
      <c r="G200" s="3">
        <f t="shared" si="20"/>
        <v>0</v>
      </c>
      <c r="H200" s="3">
        <f t="shared" si="20"/>
        <v>0</v>
      </c>
      <c r="I200" s="3">
        <f t="shared" si="20"/>
        <v>0</v>
      </c>
      <c r="J200" s="3">
        <f t="shared" si="20"/>
        <v>0</v>
      </c>
      <c r="K200" s="3">
        <f t="shared" si="20"/>
        <v>0</v>
      </c>
      <c r="L200" s="3">
        <f t="shared" si="20"/>
        <v>0</v>
      </c>
      <c r="M200" s="3">
        <f t="shared" si="20"/>
        <v>0</v>
      </c>
      <c r="N200" s="3">
        <f t="shared" si="20"/>
        <v>0</v>
      </c>
      <c r="O200" s="3">
        <f t="shared" si="20"/>
        <v>0</v>
      </c>
      <c r="P200" s="3">
        <f t="shared" si="20"/>
        <v>0</v>
      </c>
      <c r="Q200" s="3">
        <f t="shared" si="20"/>
        <v>0</v>
      </c>
      <c r="R200" s="3">
        <f t="shared" si="20"/>
        <v>0</v>
      </c>
      <c r="S200" s="3">
        <f t="shared" si="20"/>
        <v>0</v>
      </c>
      <c r="T200" s="3">
        <f t="shared" si="20"/>
        <v>0</v>
      </c>
      <c r="U200" s="3">
        <f t="shared" si="20"/>
        <v>0</v>
      </c>
      <c r="V200" s="3">
        <f t="shared" si="20"/>
        <v>0</v>
      </c>
      <c r="W200" s="3">
        <f t="shared" si="20"/>
        <v>0</v>
      </c>
      <c r="X200" s="77">
        <f t="shared" ref="X200:AJ200" si="21">SUM(X186)</f>
        <v>0</v>
      </c>
      <c r="Y200" s="77">
        <f t="shared" si="21"/>
        <v>0</v>
      </c>
      <c r="Z200" s="77">
        <f t="shared" si="21"/>
        <v>0</v>
      </c>
      <c r="AA200" s="77">
        <f t="shared" si="21"/>
        <v>0</v>
      </c>
      <c r="AB200" s="77">
        <f t="shared" si="21"/>
        <v>0</v>
      </c>
      <c r="AC200" s="77">
        <f t="shared" si="21"/>
        <v>0</v>
      </c>
      <c r="AD200" s="77">
        <f t="shared" si="21"/>
        <v>0</v>
      </c>
      <c r="AE200" s="77">
        <f t="shared" si="21"/>
        <v>0</v>
      </c>
      <c r="AF200" s="77">
        <f t="shared" si="21"/>
        <v>0</v>
      </c>
      <c r="AG200" s="77">
        <f t="shared" si="21"/>
        <v>0</v>
      </c>
      <c r="AH200" s="77">
        <f t="shared" si="21"/>
        <v>0</v>
      </c>
      <c r="AI200" s="77">
        <f t="shared" si="21"/>
        <v>0</v>
      </c>
      <c r="AJ200" s="77">
        <f t="shared" si="21"/>
        <v>0</v>
      </c>
    </row>
    <row r="201" spans="1:36" customFormat="1" ht="15.75" thickBot="1">
      <c r="D201" s="216"/>
      <c r="E201" s="216"/>
    </row>
    <row r="202" spans="1:36" customFormat="1" ht="30">
      <c r="A202" s="1019" t="s">
        <v>50</v>
      </c>
      <c r="B202" s="1022" t="s">
        <v>1572</v>
      </c>
      <c r="C202" s="1025" t="s">
        <v>209</v>
      </c>
      <c r="D202" s="605" t="s">
        <v>252</v>
      </c>
      <c r="E202" s="606" t="s">
        <v>433</v>
      </c>
      <c r="F202" s="607"/>
      <c r="G202" s="608"/>
      <c r="H202" s="608"/>
      <c r="I202" s="608"/>
      <c r="J202" s="609"/>
      <c r="K202" s="607"/>
      <c r="L202" s="608"/>
      <c r="M202" s="608"/>
      <c r="N202" s="609"/>
      <c r="O202" s="607"/>
      <c r="P202" s="609"/>
      <c r="Q202" s="607"/>
      <c r="R202" s="608"/>
      <c r="S202" s="608"/>
      <c r="T202" s="608"/>
      <c r="U202" s="608"/>
      <c r="V202" s="608"/>
      <c r="W202" s="609"/>
      <c r="X202" s="1044"/>
      <c r="Y202" s="1047"/>
      <c r="Z202" s="1047"/>
      <c r="AA202" s="1050"/>
      <c r="AB202" s="1044"/>
      <c r="AC202" s="1050"/>
      <c r="AD202" s="1044"/>
      <c r="AE202" s="1047"/>
      <c r="AF202" s="1047"/>
      <c r="AG202" s="1047"/>
      <c r="AH202" s="1047"/>
      <c r="AI202" s="1047"/>
      <c r="AJ202" s="1050"/>
    </row>
    <row r="203" spans="1:36" customFormat="1">
      <c r="A203" s="1020"/>
      <c r="B203" s="1023"/>
      <c r="C203" s="1026"/>
      <c r="D203" s="474" t="s">
        <v>1472</v>
      </c>
      <c r="E203" s="610" t="s">
        <v>1473</v>
      </c>
      <c r="F203" s="228"/>
      <c r="G203" s="611"/>
      <c r="H203" s="611"/>
      <c r="I203" s="611"/>
      <c r="J203" s="612"/>
      <c r="K203" s="228"/>
      <c r="L203" s="611"/>
      <c r="M203" s="611"/>
      <c r="N203" s="612"/>
      <c r="O203" s="228"/>
      <c r="P203" s="612"/>
      <c r="Q203" s="228"/>
      <c r="R203" s="611"/>
      <c r="S203" s="611"/>
      <c r="T203" s="611"/>
      <c r="U203" s="611"/>
      <c r="V203" s="611"/>
      <c r="W203" s="612"/>
      <c r="X203" s="1045"/>
      <c r="Y203" s="1048"/>
      <c r="Z203" s="1048"/>
      <c r="AA203" s="1051"/>
      <c r="AB203" s="1045"/>
      <c r="AC203" s="1051"/>
      <c r="AD203" s="1045"/>
      <c r="AE203" s="1048"/>
      <c r="AF203" s="1048"/>
      <c r="AG203" s="1048"/>
      <c r="AH203" s="1048"/>
      <c r="AI203" s="1048"/>
      <c r="AJ203" s="1051"/>
    </row>
    <row r="204" spans="1:36" customFormat="1">
      <c r="A204" s="1020"/>
      <c r="B204" s="1023"/>
      <c r="C204" s="1026"/>
      <c r="D204" s="474" t="s">
        <v>1474</v>
      </c>
      <c r="E204" s="610" t="s">
        <v>1475</v>
      </c>
      <c r="F204" s="228"/>
      <c r="G204" s="611"/>
      <c r="H204" s="611"/>
      <c r="I204" s="611"/>
      <c r="J204" s="612"/>
      <c r="K204" s="228"/>
      <c r="L204" s="611"/>
      <c r="M204" s="611"/>
      <c r="N204" s="612"/>
      <c r="O204" s="228"/>
      <c r="P204" s="612"/>
      <c r="Q204" s="228"/>
      <c r="R204" s="611"/>
      <c r="S204" s="611"/>
      <c r="T204" s="611"/>
      <c r="U204" s="611"/>
      <c r="V204" s="611"/>
      <c r="W204" s="612"/>
      <c r="X204" s="1045"/>
      <c r="Y204" s="1048"/>
      <c r="Z204" s="1048"/>
      <c r="AA204" s="1051"/>
      <c r="AB204" s="1045"/>
      <c r="AC204" s="1051"/>
      <c r="AD204" s="1045"/>
      <c r="AE204" s="1048"/>
      <c r="AF204" s="1048"/>
      <c r="AG204" s="1048"/>
      <c r="AH204" s="1048"/>
      <c r="AI204" s="1048"/>
      <c r="AJ204" s="1051"/>
    </row>
    <row r="205" spans="1:36" customFormat="1">
      <c r="A205" s="1020"/>
      <c r="B205" s="1023"/>
      <c r="C205" s="1026"/>
      <c r="D205" s="474" t="s">
        <v>1476</v>
      </c>
      <c r="E205" s="610" t="s">
        <v>1477</v>
      </c>
      <c r="F205" s="228"/>
      <c r="G205" s="611"/>
      <c r="H205" s="611"/>
      <c r="I205" s="611"/>
      <c r="J205" s="612"/>
      <c r="K205" s="228"/>
      <c r="L205" s="611"/>
      <c r="M205" s="611"/>
      <c r="N205" s="612"/>
      <c r="O205" s="228"/>
      <c r="P205" s="612"/>
      <c r="Q205" s="228"/>
      <c r="R205" s="611"/>
      <c r="S205" s="611"/>
      <c r="T205" s="611"/>
      <c r="U205" s="611"/>
      <c r="V205" s="611"/>
      <c r="W205" s="612"/>
      <c r="X205" s="1045"/>
      <c r="Y205" s="1048"/>
      <c r="Z205" s="1048"/>
      <c r="AA205" s="1051"/>
      <c r="AB205" s="1045"/>
      <c r="AC205" s="1051"/>
      <c r="AD205" s="1045"/>
      <c r="AE205" s="1048"/>
      <c r="AF205" s="1048"/>
      <c r="AG205" s="1048"/>
      <c r="AH205" s="1048"/>
      <c r="AI205" s="1048"/>
      <c r="AJ205" s="1051"/>
    </row>
    <row r="206" spans="1:36" customFormat="1">
      <c r="A206" s="1020"/>
      <c r="B206" s="1023"/>
      <c r="C206" s="1026"/>
      <c r="D206" s="474" t="s">
        <v>1478</v>
      </c>
      <c r="E206" s="610" t="s">
        <v>1479</v>
      </c>
      <c r="F206" s="228"/>
      <c r="G206" s="611"/>
      <c r="H206" s="611"/>
      <c r="I206" s="611"/>
      <c r="J206" s="612"/>
      <c r="K206" s="228"/>
      <c r="L206" s="611"/>
      <c r="M206" s="611"/>
      <c r="N206" s="612"/>
      <c r="O206" s="228"/>
      <c r="P206" s="612"/>
      <c r="Q206" s="228"/>
      <c r="R206" s="611"/>
      <c r="S206" s="611"/>
      <c r="T206" s="611"/>
      <c r="U206" s="611"/>
      <c r="V206" s="611"/>
      <c r="W206" s="612"/>
      <c r="X206" s="1045"/>
      <c r="Y206" s="1048"/>
      <c r="Z206" s="1048"/>
      <c r="AA206" s="1051"/>
      <c r="AB206" s="1045"/>
      <c r="AC206" s="1051"/>
      <c r="AD206" s="1045"/>
      <c r="AE206" s="1048"/>
      <c r="AF206" s="1048"/>
      <c r="AG206" s="1048"/>
      <c r="AH206" s="1048"/>
      <c r="AI206" s="1048"/>
      <c r="AJ206" s="1051"/>
    </row>
    <row r="207" spans="1:36" customFormat="1">
      <c r="A207" s="1020"/>
      <c r="B207" s="1023"/>
      <c r="C207" s="1026"/>
      <c r="D207" s="474" t="s">
        <v>254</v>
      </c>
      <c r="E207" s="610" t="s">
        <v>434</v>
      </c>
      <c r="F207" s="228"/>
      <c r="G207" s="611"/>
      <c r="H207" s="611"/>
      <c r="I207" s="611"/>
      <c r="J207" s="612"/>
      <c r="K207" s="228"/>
      <c r="L207" s="611"/>
      <c r="M207" s="611"/>
      <c r="N207" s="612"/>
      <c r="O207" s="228"/>
      <c r="P207" s="612"/>
      <c r="Q207" s="228"/>
      <c r="R207" s="611"/>
      <c r="S207" s="611"/>
      <c r="T207" s="611"/>
      <c r="U207" s="611"/>
      <c r="V207" s="611"/>
      <c r="W207" s="612"/>
      <c r="X207" s="1045"/>
      <c r="Y207" s="1048"/>
      <c r="Z207" s="1048"/>
      <c r="AA207" s="1051"/>
      <c r="AB207" s="1045"/>
      <c r="AC207" s="1051"/>
      <c r="AD207" s="1045"/>
      <c r="AE207" s="1048"/>
      <c r="AF207" s="1048"/>
      <c r="AG207" s="1048"/>
      <c r="AH207" s="1048"/>
      <c r="AI207" s="1048"/>
      <c r="AJ207" s="1051"/>
    </row>
    <row r="208" spans="1:36" customFormat="1">
      <c r="A208" s="1020"/>
      <c r="B208" s="1023"/>
      <c r="C208" s="1026"/>
      <c r="D208" s="474" t="s">
        <v>256</v>
      </c>
      <c r="E208" s="610" t="s">
        <v>435</v>
      </c>
      <c r="F208" s="228"/>
      <c r="G208" s="611"/>
      <c r="H208" s="611"/>
      <c r="I208" s="611"/>
      <c r="J208" s="612"/>
      <c r="K208" s="228"/>
      <c r="L208" s="611"/>
      <c r="M208" s="611"/>
      <c r="N208" s="612"/>
      <c r="O208" s="228"/>
      <c r="P208" s="612"/>
      <c r="Q208" s="228"/>
      <c r="R208" s="611"/>
      <c r="S208" s="611"/>
      <c r="T208" s="611"/>
      <c r="U208" s="611"/>
      <c r="V208" s="611"/>
      <c r="W208" s="612"/>
      <c r="X208" s="1045"/>
      <c r="Y208" s="1048"/>
      <c r="Z208" s="1048"/>
      <c r="AA208" s="1051"/>
      <c r="AB208" s="1045"/>
      <c r="AC208" s="1051"/>
      <c r="AD208" s="1045"/>
      <c r="AE208" s="1048"/>
      <c r="AF208" s="1048"/>
      <c r="AG208" s="1048"/>
      <c r="AH208" s="1048"/>
      <c r="AI208" s="1048"/>
      <c r="AJ208" s="1051"/>
    </row>
    <row r="209" spans="1:36" customFormat="1" ht="30">
      <c r="A209" s="1020"/>
      <c r="B209" s="1023"/>
      <c r="C209" s="1026"/>
      <c r="D209" s="474" t="s">
        <v>409</v>
      </c>
      <c r="E209" s="610" t="s">
        <v>1480</v>
      </c>
      <c r="F209" s="228"/>
      <c r="G209" s="611"/>
      <c r="H209" s="611"/>
      <c r="I209" s="611"/>
      <c r="J209" s="612"/>
      <c r="K209" s="228"/>
      <c r="L209" s="611"/>
      <c r="M209" s="611"/>
      <c r="N209" s="612"/>
      <c r="O209" s="228"/>
      <c r="P209" s="612"/>
      <c r="Q209" s="228"/>
      <c r="R209" s="611"/>
      <c r="S209" s="611"/>
      <c r="T209" s="611"/>
      <c r="U209" s="611"/>
      <c r="V209" s="611"/>
      <c r="W209" s="612"/>
      <c r="X209" s="1045"/>
      <c r="Y209" s="1048"/>
      <c r="Z209" s="1048"/>
      <c r="AA209" s="1051"/>
      <c r="AB209" s="1045"/>
      <c r="AC209" s="1051"/>
      <c r="AD209" s="1045"/>
      <c r="AE209" s="1048"/>
      <c r="AF209" s="1048"/>
      <c r="AG209" s="1048"/>
      <c r="AH209" s="1048"/>
      <c r="AI209" s="1048"/>
      <c r="AJ209" s="1051"/>
    </row>
    <row r="210" spans="1:36" customFormat="1">
      <c r="A210" s="1020"/>
      <c r="B210" s="1023"/>
      <c r="C210" s="1026"/>
      <c r="D210" s="474" t="s">
        <v>258</v>
      </c>
      <c r="E210" s="610" t="s">
        <v>436</v>
      </c>
      <c r="F210" s="228"/>
      <c r="G210" s="611"/>
      <c r="H210" s="611"/>
      <c r="I210" s="611"/>
      <c r="J210" s="612"/>
      <c r="K210" s="228"/>
      <c r="L210" s="611"/>
      <c r="M210" s="611"/>
      <c r="N210" s="612"/>
      <c r="O210" s="228"/>
      <c r="P210" s="612"/>
      <c r="Q210" s="228"/>
      <c r="R210" s="611"/>
      <c r="S210" s="611"/>
      <c r="T210" s="611"/>
      <c r="U210" s="611"/>
      <c r="V210" s="611"/>
      <c r="W210" s="612"/>
      <c r="X210" s="1045"/>
      <c r="Y210" s="1048"/>
      <c r="Z210" s="1048"/>
      <c r="AA210" s="1051"/>
      <c r="AB210" s="1045"/>
      <c r="AC210" s="1051"/>
      <c r="AD210" s="1045"/>
      <c r="AE210" s="1048"/>
      <c r="AF210" s="1048"/>
      <c r="AG210" s="1048"/>
      <c r="AH210" s="1048"/>
      <c r="AI210" s="1048"/>
      <c r="AJ210" s="1051"/>
    </row>
    <row r="211" spans="1:36" customFormat="1">
      <c r="A211" s="1020"/>
      <c r="B211" s="1023"/>
      <c r="C211" s="1026"/>
      <c r="D211" s="474" t="s">
        <v>1481</v>
      </c>
      <c r="E211" s="610" t="s">
        <v>1482</v>
      </c>
      <c r="F211" s="228"/>
      <c r="G211" s="611"/>
      <c r="H211" s="611"/>
      <c r="I211" s="611"/>
      <c r="J211" s="612"/>
      <c r="K211" s="228"/>
      <c r="L211" s="611"/>
      <c r="M211" s="611"/>
      <c r="N211" s="612"/>
      <c r="O211" s="228"/>
      <c r="P211" s="612"/>
      <c r="Q211" s="228"/>
      <c r="R211" s="611"/>
      <c r="S211" s="611"/>
      <c r="T211" s="611"/>
      <c r="U211" s="611"/>
      <c r="V211" s="611"/>
      <c r="W211" s="612"/>
      <c r="X211" s="1045"/>
      <c r="Y211" s="1048"/>
      <c r="Z211" s="1048"/>
      <c r="AA211" s="1051"/>
      <c r="AB211" s="1045"/>
      <c r="AC211" s="1051"/>
      <c r="AD211" s="1045"/>
      <c r="AE211" s="1048"/>
      <c r="AF211" s="1048"/>
      <c r="AG211" s="1048"/>
      <c r="AH211" s="1048"/>
      <c r="AI211" s="1048"/>
      <c r="AJ211" s="1051"/>
    </row>
    <row r="212" spans="1:36" customFormat="1">
      <c r="A212" s="1020"/>
      <c r="B212" s="1023"/>
      <c r="C212" s="1026"/>
      <c r="D212" s="474" t="s">
        <v>1483</v>
      </c>
      <c r="E212" s="610" t="s">
        <v>1484</v>
      </c>
      <c r="F212" s="228"/>
      <c r="G212" s="611"/>
      <c r="H212" s="611"/>
      <c r="I212" s="611"/>
      <c r="J212" s="612"/>
      <c r="K212" s="228"/>
      <c r="L212" s="611"/>
      <c r="M212" s="611"/>
      <c r="N212" s="612"/>
      <c r="O212" s="228"/>
      <c r="P212" s="612"/>
      <c r="Q212" s="228"/>
      <c r="R212" s="611"/>
      <c r="S212" s="611"/>
      <c r="T212" s="611"/>
      <c r="U212" s="611"/>
      <c r="V212" s="611"/>
      <c r="W212" s="612"/>
      <c r="X212" s="1045"/>
      <c r="Y212" s="1048"/>
      <c r="Z212" s="1048"/>
      <c r="AA212" s="1051"/>
      <c r="AB212" s="1045"/>
      <c r="AC212" s="1051"/>
      <c r="AD212" s="1045"/>
      <c r="AE212" s="1048"/>
      <c r="AF212" s="1048"/>
      <c r="AG212" s="1048"/>
      <c r="AH212" s="1048"/>
      <c r="AI212" s="1048"/>
      <c r="AJ212" s="1051"/>
    </row>
    <row r="213" spans="1:36" customFormat="1">
      <c r="A213" s="1020"/>
      <c r="B213" s="1023"/>
      <c r="C213" s="1026"/>
      <c r="D213" s="474" t="s">
        <v>1485</v>
      </c>
      <c r="E213" s="610" t="s">
        <v>1486</v>
      </c>
      <c r="F213" s="228"/>
      <c r="G213" s="611"/>
      <c r="H213" s="611"/>
      <c r="I213" s="611"/>
      <c r="J213" s="612"/>
      <c r="K213" s="228"/>
      <c r="L213" s="611"/>
      <c r="M213" s="611"/>
      <c r="N213" s="612"/>
      <c r="O213" s="228"/>
      <c r="P213" s="612"/>
      <c r="Q213" s="228"/>
      <c r="R213" s="611"/>
      <c r="S213" s="611"/>
      <c r="T213" s="611"/>
      <c r="U213" s="611"/>
      <c r="V213" s="611"/>
      <c r="W213" s="612"/>
      <c r="X213" s="1045"/>
      <c r="Y213" s="1048"/>
      <c r="Z213" s="1048"/>
      <c r="AA213" s="1051"/>
      <c r="AB213" s="1045"/>
      <c r="AC213" s="1051"/>
      <c r="AD213" s="1045"/>
      <c r="AE213" s="1048"/>
      <c r="AF213" s="1048"/>
      <c r="AG213" s="1048"/>
      <c r="AH213" s="1048"/>
      <c r="AI213" s="1048"/>
      <c r="AJ213" s="1051"/>
    </row>
    <row r="214" spans="1:36" customFormat="1">
      <c r="A214" s="1020"/>
      <c r="B214" s="1023"/>
      <c r="C214" s="1026"/>
      <c r="D214" s="474" t="s">
        <v>1487</v>
      </c>
      <c r="E214" s="610" t="s">
        <v>1488</v>
      </c>
      <c r="F214" s="228"/>
      <c r="G214" s="611"/>
      <c r="H214" s="611"/>
      <c r="I214" s="611"/>
      <c r="J214" s="612"/>
      <c r="K214" s="228"/>
      <c r="L214" s="611"/>
      <c r="M214" s="611"/>
      <c r="N214" s="612"/>
      <c r="O214" s="228"/>
      <c r="P214" s="612"/>
      <c r="Q214" s="228"/>
      <c r="R214" s="611"/>
      <c r="S214" s="611"/>
      <c r="T214" s="611"/>
      <c r="U214" s="611"/>
      <c r="V214" s="611"/>
      <c r="W214" s="612"/>
      <c r="X214" s="1045"/>
      <c r="Y214" s="1048"/>
      <c r="Z214" s="1048"/>
      <c r="AA214" s="1051"/>
      <c r="AB214" s="1045"/>
      <c r="AC214" s="1051"/>
      <c r="AD214" s="1045"/>
      <c r="AE214" s="1048"/>
      <c r="AF214" s="1048"/>
      <c r="AG214" s="1048"/>
      <c r="AH214" s="1048"/>
      <c r="AI214" s="1048"/>
      <c r="AJ214" s="1051"/>
    </row>
    <row r="215" spans="1:36" customFormat="1">
      <c r="A215" s="1020"/>
      <c r="B215" s="1023"/>
      <c r="C215" s="1026"/>
      <c r="D215" s="474" t="s">
        <v>1489</v>
      </c>
      <c r="E215" s="610" t="s">
        <v>1490</v>
      </c>
      <c r="F215" s="228"/>
      <c r="G215" s="611"/>
      <c r="H215" s="611"/>
      <c r="I215" s="611"/>
      <c r="J215" s="612"/>
      <c r="K215" s="228"/>
      <c r="L215" s="611"/>
      <c r="M215" s="611"/>
      <c r="N215" s="612"/>
      <c r="O215" s="228"/>
      <c r="P215" s="612"/>
      <c r="Q215" s="228"/>
      <c r="R215" s="611"/>
      <c r="S215" s="611"/>
      <c r="T215" s="611"/>
      <c r="U215" s="611"/>
      <c r="V215" s="611"/>
      <c r="W215" s="612"/>
      <c r="X215" s="1045"/>
      <c r="Y215" s="1048"/>
      <c r="Z215" s="1048"/>
      <c r="AA215" s="1051"/>
      <c r="AB215" s="1045"/>
      <c r="AC215" s="1051"/>
      <c r="AD215" s="1045"/>
      <c r="AE215" s="1048"/>
      <c r="AF215" s="1048"/>
      <c r="AG215" s="1048"/>
      <c r="AH215" s="1048"/>
      <c r="AI215" s="1048"/>
      <c r="AJ215" s="1051"/>
    </row>
    <row r="216" spans="1:36" customFormat="1">
      <c r="A216" s="1020"/>
      <c r="B216" s="1023"/>
      <c r="C216" s="1026"/>
      <c r="D216" s="474" t="s">
        <v>1491</v>
      </c>
      <c r="E216" s="610" t="s">
        <v>1492</v>
      </c>
      <c r="F216" s="228"/>
      <c r="G216" s="611"/>
      <c r="H216" s="611"/>
      <c r="I216" s="611"/>
      <c r="J216" s="612"/>
      <c r="K216" s="228"/>
      <c r="L216" s="611"/>
      <c r="M216" s="611"/>
      <c r="N216" s="612"/>
      <c r="O216" s="228"/>
      <c r="P216" s="612"/>
      <c r="Q216" s="228"/>
      <c r="R216" s="611"/>
      <c r="S216" s="611"/>
      <c r="T216" s="611"/>
      <c r="U216" s="611"/>
      <c r="V216" s="611"/>
      <c r="W216" s="612"/>
      <c r="X216" s="1045"/>
      <c r="Y216" s="1048"/>
      <c r="Z216" s="1048"/>
      <c r="AA216" s="1051"/>
      <c r="AB216" s="1045"/>
      <c r="AC216" s="1051"/>
      <c r="AD216" s="1045"/>
      <c r="AE216" s="1048"/>
      <c r="AF216" s="1048"/>
      <c r="AG216" s="1048"/>
      <c r="AH216" s="1048"/>
      <c r="AI216" s="1048"/>
      <c r="AJ216" s="1051"/>
    </row>
    <row r="217" spans="1:36" customFormat="1">
      <c r="A217" s="1020"/>
      <c r="B217" s="1023"/>
      <c r="C217" s="1026"/>
      <c r="D217" s="474" t="s">
        <v>1493</v>
      </c>
      <c r="E217" s="610" t="s">
        <v>1494</v>
      </c>
      <c r="F217" s="228"/>
      <c r="G217" s="611"/>
      <c r="H217" s="611"/>
      <c r="I217" s="611"/>
      <c r="J217" s="612"/>
      <c r="K217" s="228"/>
      <c r="L217" s="611"/>
      <c r="M217" s="611"/>
      <c r="N217" s="612"/>
      <c r="O217" s="228"/>
      <c r="P217" s="612"/>
      <c r="Q217" s="228"/>
      <c r="R217" s="611"/>
      <c r="S217" s="611"/>
      <c r="T217" s="611"/>
      <c r="U217" s="611"/>
      <c r="V217" s="611"/>
      <c r="W217" s="612"/>
      <c r="X217" s="1045"/>
      <c r="Y217" s="1048"/>
      <c r="Z217" s="1048"/>
      <c r="AA217" s="1051"/>
      <c r="AB217" s="1045"/>
      <c r="AC217" s="1051"/>
      <c r="AD217" s="1045"/>
      <c r="AE217" s="1048"/>
      <c r="AF217" s="1048"/>
      <c r="AG217" s="1048"/>
      <c r="AH217" s="1048"/>
      <c r="AI217" s="1048"/>
      <c r="AJ217" s="1051"/>
    </row>
    <row r="218" spans="1:36" customFormat="1" ht="19.5" customHeight="1">
      <c r="A218" s="1020"/>
      <c r="B218" s="1023"/>
      <c r="C218" s="1026"/>
      <c r="D218" s="474" t="s">
        <v>1495</v>
      </c>
      <c r="E218" s="610" t="s">
        <v>1496</v>
      </c>
      <c r="F218" s="228"/>
      <c r="G218" s="611"/>
      <c r="H218" s="611"/>
      <c r="I218" s="611"/>
      <c r="J218" s="612"/>
      <c r="K218" s="228"/>
      <c r="L218" s="611"/>
      <c r="M218" s="611"/>
      <c r="N218" s="612"/>
      <c r="O218" s="228"/>
      <c r="P218" s="612"/>
      <c r="Q218" s="228"/>
      <c r="R218" s="611"/>
      <c r="S218" s="611"/>
      <c r="T218" s="611"/>
      <c r="U218" s="611"/>
      <c r="V218" s="611"/>
      <c r="W218" s="612"/>
      <c r="X218" s="1045"/>
      <c r="Y218" s="1048"/>
      <c r="Z218" s="1048"/>
      <c r="AA218" s="1051"/>
      <c r="AB218" s="1045"/>
      <c r="AC218" s="1051"/>
      <c r="AD218" s="1045"/>
      <c r="AE218" s="1048"/>
      <c r="AF218" s="1048"/>
      <c r="AG218" s="1048"/>
      <c r="AH218" s="1048"/>
      <c r="AI218" s="1048"/>
      <c r="AJ218" s="1051"/>
    </row>
    <row r="219" spans="1:36" customFormat="1" ht="18.75" customHeight="1">
      <c r="A219" s="1020"/>
      <c r="B219" s="1023"/>
      <c r="C219" s="1026"/>
      <c r="D219" s="474" t="s">
        <v>259</v>
      </c>
      <c r="E219" s="610" t="s">
        <v>437</v>
      </c>
      <c r="F219" s="228"/>
      <c r="G219" s="611"/>
      <c r="H219" s="611"/>
      <c r="I219" s="611"/>
      <c r="J219" s="612"/>
      <c r="K219" s="228"/>
      <c r="L219" s="611"/>
      <c r="M219" s="611"/>
      <c r="N219" s="612"/>
      <c r="O219" s="228"/>
      <c r="P219" s="612"/>
      <c r="Q219" s="228"/>
      <c r="R219" s="611"/>
      <c r="S219" s="611"/>
      <c r="T219" s="611"/>
      <c r="U219" s="611"/>
      <c r="V219" s="611"/>
      <c r="W219" s="612"/>
      <c r="X219" s="1045"/>
      <c r="Y219" s="1048"/>
      <c r="Z219" s="1048"/>
      <c r="AA219" s="1051"/>
      <c r="AB219" s="1045"/>
      <c r="AC219" s="1051"/>
      <c r="AD219" s="1045"/>
      <c r="AE219" s="1048"/>
      <c r="AF219" s="1048"/>
      <c r="AG219" s="1048"/>
      <c r="AH219" s="1048"/>
      <c r="AI219" s="1048"/>
      <c r="AJ219" s="1051"/>
    </row>
    <row r="220" spans="1:36" customFormat="1" ht="30">
      <c r="A220" s="1020"/>
      <c r="B220" s="1023"/>
      <c r="C220" s="1026"/>
      <c r="D220" s="474" t="s">
        <v>260</v>
      </c>
      <c r="E220" s="610" t="s">
        <v>438</v>
      </c>
      <c r="F220" s="228"/>
      <c r="G220" s="611"/>
      <c r="H220" s="611"/>
      <c r="I220" s="611"/>
      <c r="J220" s="612"/>
      <c r="K220" s="228"/>
      <c r="L220" s="611"/>
      <c r="M220" s="611"/>
      <c r="N220" s="612"/>
      <c r="O220" s="228"/>
      <c r="P220" s="612"/>
      <c r="Q220" s="228"/>
      <c r="R220" s="611"/>
      <c r="S220" s="611"/>
      <c r="T220" s="611"/>
      <c r="U220" s="611"/>
      <c r="V220" s="611"/>
      <c r="W220" s="612"/>
      <c r="X220" s="1045"/>
      <c r="Y220" s="1048"/>
      <c r="Z220" s="1048"/>
      <c r="AA220" s="1051"/>
      <c r="AB220" s="1045"/>
      <c r="AC220" s="1051"/>
      <c r="AD220" s="1045"/>
      <c r="AE220" s="1048"/>
      <c r="AF220" s="1048"/>
      <c r="AG220" s="1048"/>
      <c r="AH220" s="1048"/>
      <c r="AI220" s="1048"/>
      <c r="AJ220" s="1051"/>
    </row>
    <row r="221" spans="1:36" customFormat="1" ht="30">
      <c r="A221" s="1020"/>
      <c r="B221" s="1023"/>
      <c r="C221" s="1026"/>
      <c r="D221" s="474" t="s">
        <v>261</v>
      </c>
      <c r="E221" s="610" t="s">
        <v>439</v>
      </c>
      <c r="F221" s="228"/>
      <c r="G221" s="611"/>
      <c r="H221" s="611"/>
      <c r="I221" s="611"/>
      <c r="J221" s="612"/>
      <c r="K221" s="228"/>
      <c r="L221" s="611"/>
      <c r="M221" s="611"/>
      <c r="N221" s="612"/>
      <c r="O221" s="228"/>
      <c r="P221" s="612"/>
      <c r="Q221" s="228"/>
      <c r="R221" s="611"/>
      <c r="S221" s="611"/>
      <c r="T221" s="611"/>
      <c r="U221" s="611"/>
      <c r="V221" s="611"/>
      <c r="W221" s="612"/>
      <c r="X221" s="1045"/>
      <c r="Y221" s="1048"/>
      <c r="Z221" s="1048"/>
      <c r="AA221" s="1051"/>
      <c r="AB221" s="1045"/>
      <c r="AC221" s="1051"/>
      <c r="AD221" s="1045"/>
      <c r="AE221" s="1048"/>
      <c r="AF221" s="1048"/>
      <c r="AG221" s="1048"/>
      <c r="AH221" s="1048"/>
      <c r="AI221" s="1048"/>
      <c r="AJ221" s="1051"/>
    </row>
    <row r="222" spans="1:36" customFormat="1" ht="30">
      <c r="A222" s="1020"/>
      <c r="B222" s="1023"/>
      <c r="C222" s="1026"/>
      <c r="D222" s="474" t="s">
        <v>262</v>
      </c>
      <c r="E222" s="610" t="s">
        <v>440</v>
      </c>
      <c r="F222" s="228"/>
      <c r="G222" s="611"/>
      <c r="H222" s="611"/>
      <c r="I222" s="611"/>
      <c r="J222" s="612"/>
      <c r="K222" s="228"/>
      <c r="L222" s="611"/>
      <c r="M222" s="611"/>
      <c r="N222" s="612"/>
      <c r="O222" s="228"/>
      <c r="P222" s="612"/>
      <c r="Q222" s="228"/>
      <c r="R222" s="611"/>
      <c r="S222" s="611"/>
      <c r="T222" s="611"/>
      <c r="U222" s="611"/>
      <c r="V222" s="611"/>
      <c r="W222" s="612"/>
      <c r="X222" s="1045"/>
      <c r="Y222" s="1048"/>
      <c r="Z222" s="1048"/>
      <c r="AA222" s="1051"/>
      <c r="AB222" s="1045"/>
      <c r="AC222" s="1051"/>
      <c r="AD222" s="1045"/>
      <c r="AE222" s="1048"/>
      <c r="AF222" s="1048"/>
      <c r="AG222" s="1048"/>
      <c r="AH222" s="1048"/>
      <c r="AI222" s="1048"/>
      <c r="AJ222" s="1051"/>
    </row>
    <row r="223" spans="1:36" customFormat="1" ht="15.75" thickBot="1">
      <c r="A223" s="1021"/>
      <c r="B223" s="1024"/>
      <c r="C223" s="1027"/>
      <c r="D223" s="475" t="s">
        <v>264</v>
      </c>
      <c r="E223" s="232" t="s">
        <v>445</v>
      </c>
      <c r="F223" s="613"/>
      <c r="G223" s="614"/>
      <c r="H223" s="614"/>
      <c r="I223" s="614"/>
      <c r="J223" s="615"/>
      <c r="K223" s="613"/>
      <c r="L223" s="614"/>
      <c r="M223" s="614"/>
      <c r="N223" s="615"/>
      <c r="O223" s="613"/>
      <c r="P223" s="615"/>
      <c r="Q223" s="613"/>
      <c r="R223" s="614"/>
      <c r="S223" s="614"/>
      <c r="T223" s="614"/>
      <c r="U223" s="614"/>
      <c r="V223" s="614"/>
      <c r="W223" s="615"/>
      <c r="X223" s="1046"/>
      <c r="Y223" s="1049"/>
      <c r="Z223" s="1049"/>
      <c r="AA223" s="1052"/>
      <c r="AB223" s="1046"/>
      <c r="AC223" s="1052"/>
      <c r="AD223" s="1046"/>
      <c r="AE223" s="1049"/>
      <c r="AF223" s="1049"/>
      <c r="AG223" s="1049"/>
      <c r="AH223" s="1049"/>
      <c r="AI223" s="1049"/>
      <c r="AJ223" s="1052"/>
    </row>
    <row r="224" spans="1:36" ht="14.45" customHeight="1">
      <c r="A224" s="993"/>
      <c r="B224" s="993"/>
      <c r="C224" s="993"/>
      <c r="D224" s="994"/>
      <c r="E224" s="89"/>
      <c r="F224" s="3">
        <f t="shared" ref="F224:W224" si="22">SUM(F202:F223)</f>
        <v>0</v>
      </c>
      <c r="G224" s="3">
        <f t="shared" si="22"/>
        <v>0</v>
      </c>
      <c r="H224" s="3">
        <f t="shared" si="22"/>
        <v>0</v>
      </c>
      <c r="I224" s="3">
        <f t="shared" si="22"/>
        <v>0</v>
      </c>
      <c r="J224" s="3">
        <f t="shared" si="22"/>
        <v>0</v>
      </c>
      <c r="K224" s="3">
        <f t="shared" si="22"/>
        <v>0</v>
      </c>
      <c r="L224" s="3">
        <f t="shared" si="22"/>
        <v>0</v>
      </c>
      <c r="M224" s="3">
        <f t="shared" si="22"/>
        <v>0</v>
      </c>
      <c r="N224" s="3">
        <f t="shared" si="22"/>
        <v>0</v>
      </c>
      <c r="O224" s="3">
        <f t="shared" si="22"/>
        <v>0</v>
      </c>
      <c r="P224" s="3">
        <f t="shared" si="22"/>
        <v>0</v>
      </c>
      <c r="Q224" s="3">
        <f t="shared" si="22"/>
        <v>0</v>
      </c>
      <c r="R224" s="3">
        <f t="shared" si="22"/>
        <v>0</v>
      </c>
      <c r="S224" s="3">
        <f t="shared" si="22"/>
        <v>0</v>
      </c>
      <c r="T224" s="3">
        <f t="shared" si="22"/>
        <v>0</v>
      </c>
      <c r="U224" s="3">
        <f t="shared" si="22"/>
        <v>0</v>
      </c>
      <c r="V224" s="3">
        <f t="shared" si="22"/>
        <v>0</v>
      </c>
      <c r="W224" s="3">
        <f t="shared" si="22"/>
        <v>0</v>
      </c>
      <c r="X224" s="77">
        <f t="shared" ref="X224:AJ224" si="23">SUM(X202)</f>
        <v>0</v>
      </c>
      <c r="Y224" s="77">
        <f t="shared" si="23"/>
        <v>0</v>
      </c>
      <c r="Z224" s="77">
        <f t="shared" si="23"/>
        <v>0</v>
      </c>
      <c r="AA224" s="77">
        <f t="shared" si="23"/>
        <v>0</v>
      </c>
      <c r="AB224" s="77">
        <f t="shared" si="23"/>
        <v>0</v>
      </c>
      <c r="AC224" s="77">
        <f t="shared" si="23"/>
        <v>0</v>
      </c>
      <c r="AD224" s="77">
        <f t="shared" si="23"/>
        <v>0</v>
      </c>
      <c r="AE224" s="77">
        <f t="shared" si="23"/>
        <v>0</v>
      </c>
      <c r="AF224" s="77">
        <f t="shared" si="23"/>
        <v>0</v>
      </c>
      <c r="AG224" s="77">
        <f t="shared" si="23"/>
        <v>0</v>
      </c>
      <c r="AH224" s="77">
        <f t="shared" si="23"/>
        <v>0</v>
      </c>
      <c r="AI224" s="77">
        <f t="shared" si="23"/>
        <v>0</v>
      </c>
      <c r="AJ224" s="77">
        <f t="shared" si="23"/>
        <v>0</v>
      </c>
    </row>
    <row r="225" spans="1:36" customFormat="1" ht="15.75" thickBot="1">
      <c r="D225" s="216"/>
      <c r="E225" s="216"/>
    </row>
    <row r="226" spans="1:36" customFormat="1" ht="30">
      <c r="A226" s="1019" t="s">
        <v>50</v>
      </c>
      <c r="B226" s="1022" t="s">
        <v>1573</v>
      </c>
      <c r="C226" s="1025" t="s">
        <v>203</v>
      </c>
      <c r="D226" s="605" t="s">
        <v>252</v>
      </c>
      <c r="E226" s="606" t="s">
        <v>433</v>
      </c>
      <c r="F226" s="607"/>
      <c r="G226" s="608"/>
      <c r="H226" s="608"/>
      <c r="I226" s="608"/>
      <c r="J226" s="609"/>
      <c r="K226" s="607"/>
      <c r="L226" s="608"/>
      <c r="M226" s="608"/>
      <c r="N226" s="609"/>
      <c r="O226" s="607"/>
      <c r="P226" s="609"/>
      <c r="Q226" s="607"/>
      <c r="R226" s="608"/>
      <c r="S226" s="608"/>
      <c r="T226" s="608"/>
      <c r="U226" s="608"/>
      <c r="V226" s="608"/>
      <c r="W226" s="609"/>
      <c r="X226" s="975"/>
      <c r="Y226" s="979"/>
      <c r="Z226" s="979"/>
      <c r="AA226" s="983"/>
      <c r="AB226" s="975"/>
      <c r="AC226" s="983"/>
      <c r="AD226" s="975"/>
      <c r="AE226" s="979"/>
      <c r="AF226" s="979"/>
      <c r="AG226" s="979"/>
      <c r="AH226" s="979"/>
      <c r="AI226" s="979"/>
      <c r="AJ226" s="983"/>
    </row>
    <row r="227" spans="1:36" customFormat="1">
      <c r="A227" s="1020"/>
      <c r="B227" s="1023"/>
      <c r="C227" s="1026"/>
      <c r="D227" s="474" t="s">
        <v>1497</v>
      </c>
      <c r="E227" s="610" t="s">
        <v>1498</v>
      </c>
      <c r="F227" s="228"/>
      <c r="G227" s="611"/>
      <c r="H227" s="611"/>
      <c r="I227" s="611"/>
      <c r="J227" s="612"/>
      <c r="K227" s="228"/>
      <c r="L227" s="611"/>
      <c r="M227" s="611"/>
      <c r="N227" s="612"/>
      <c r="O227" s="228"/>
      <c r="P227" s="612"/>
      <c r="Q227" s="228"/>
      <c r="R227" s="611"/>
      <c r="S227" s="611"/>
      <c r="T227" s="611"/>
      <c r="U227" s="611"/>
      <c r="V227" s="611"/>
      <c r="W227" s="612"/>
      <c r="X227" s="976"/>
      <c r="Y227" s="980"/>
      <c r="Z227" s="980"/>
      <c r="AA227" s="984"/>
      <c r="AB227" s="976"/>
      <c r="AC227" s="984"/>
      <c r="AD227" s="976"/>
      <c r="AE227" s="980"/>
      <c r="AF227" s="980"/>
      <c r="AG227" s="980"/>
      <c r="AH227" s="980"/>
      <c r="AI227" s="980"/>
      <c r="AJ227" s="984"/>
    </row>
    <row r="228" spans="1:36" customFormat="1" ht="30">
      <c r="A228" s="1020"/>
      <c r="B228" s="1023"/>
      <c r="C228" s="1026"/>
      <c r="D228" s="474" t="s">
        <v>189</v>
      </c>
      <c r="E228" s="610" t="s">
        <v>1499</v>
      </c>
      <c r="F228" s="228"/>
      <c r="G228" s="611"/>
      <c r="H228" s="611"/>
      <c r="I228" s="611"/>
      <c r="J228" s="612"/>
      <c r="K228" s="228"/>
      <c r="L228" s="611"/>
      <c r="M228" s="611"/>
      <c r="N228" s="612"/>
      <c r="O228" s="228"/>
      <c r="P228" s="612"/>
      <c r="Q228" s="228"/>
      <c r="R228" s="611"/>
      <c r="S228" s="611"/>
      <c r="T228" s="611"/>
      <c r="U228" s="611"/>
      <c r="V228" s="611"/>
      <c r="W228" s="612"/>
      <c r="X228" s="976"/>
      <c r="Y228" s="980"/>
      <c r="Z228" s="980"/>
      <c r="AA228" s="984"/>
      <c r="AB228" s="976"/>
      <c r="AC228" s="984"/>
      <c r="AD228" s="976"/>
      <c r="AE228" s="980"/>
      <c r="AF228" s="980"/>
      <c r="AG228" s="980"/>
      <c r="AH228" s="980"/>
      <c r="AI228" s="980"/>
      <c r="AJ228" s="984"/>
    </row>
    <row r="229" spans="1:36" customFormat="1">
      <c r="A229" s="1020"/>
      <c r="B229" s="1023"/>
      <c r="C229" s="1026"/>
      <c r="D229" s="474" t="s">
        <v>191</v>
      </c>
      <c r="E229" s="610" t="s">
        <v>1500</v>
      </c>
      <c r="F229" s="228"/>
      <c r="G229" s="611"/>
      <c r="H229" s="611"/>
      <c r="I229" s="611"/>
      <c r="J229" s="612"/>
      <c r="K229" s="228"/>
      <c r="L229" s="611"/>
      <c r="M229" s="611"/>
      <c r="N229" s="612"/>
      <c r="O229" s="228"/>
      <c r="P229" s="612"/>
      <c r="Q229" s="228"/>
      <c r="R229" s="611"/>
      <c r="S229" s="611"/>
      <c r="T229" s="611"/>
      <c r="U229" s="611"/>
      <c r="V229" s="611"/>
      <c r="W229" s="612"/>
      <c r="X229" s="976"/>
      <c r="Y229" s="980"/>
      <c r="Z229" s="980"/>
      <c r="AA229" s="984"/>
      <c r="AB229" s="976"/>
      <c r="AC229" s="984"/>
      <c r="AD229" s="976"/>
      <c r="AE229" s="980"/>
      <c r="AF229" s="980"/>
      <c r="AG229" s="980"/>
      <c r="AH229" s="980"/>
      <c r="AI229" s="980"/>
      <c r="AJ229" s="984"/>
    </row>
    <row r="230" spans="1:36" customFormat="1" ht="30">
      <c r="A230" s="1020"/>
      <c r="B230" s="1023"/>
      <c r="C230" s="1026"/>
      <c r="D230" s="474" t="s">
        <v>204</v>
      </c>
      <c r="E230" s="610" t="s">
        <v>1501</v>
      </c>
      <c r="F230" s="228"/>
      <c r="G230" s="611"/>
      <c r="H230" s="611"/>
      <c r="I230" s="611"/>
      <c r="J230" s="612"/>
      <c r="K230" s="228"/>
      <c r="L230" s="611"/>
      <c r="M230" s="611"/>
      <c r="N230" s="612"/>
      <c r="O230" s="228"/>
      <c r="P230" s="612"/>
      <c r="Q230" s="228"/>
      <c r="R230" s="611"/>
      <c r="S230" s="611"/>
      <c r="T230" s="611"/>
      <c r="U230" s="611"/>
      <c r="V230" s="611"/>
      <c r="W230" s="612"/>
      <c r="X230" s="976"/>
      <c r="Y230" s="980"/>
      <c r="Z230" s="980"/>
      <c r="AA230" s="984"/>
      <c r="AB230" s="976"/>
      <c r="AC230" s="984"/>
      <c r="AD230" s="976"/>
      <c r="AE230" s="980"/>
      <c r="AF230" s="980"/>
      <c r="AG230" s="980"/>
      <c r="AH230" s="980"/>
      <c r="AI230" s="980"/>
      <c r="AJ230" s="984"/>
    </row>
    <row r="231" spans="1:36" customFormat="1">
      <c r="A231" s="1020"/>
      <c r="B231" s="1023"/>
      <c r="C231" s="1026"/>
      <c r="D231" s="474" t="s">
        <v>190</v>
      </c>
      <c r="E231" s="610" t="s">
        <v>1502</v>
      </c>
      <c r="F231" s="228"/>
      <c r="G231" s="611"/>
      <c r="H231" s="611"/>
      <c r="I231" s="611"/>
      <c r="J231" s="612"/>
      <c r="K231" s="228"/>
      <c r="L231" s="611"/>
      <c r="M231" s="611"/>
      <c r="N231" s="612"/>
      <c r="O231" s="228"/>
      <c r="P231" s="612"/>
      <c r="Q231" s="228"/>
      <c r="R231" s="611"/>
      <c r="S231" s="611"/>
      <c r="T231" s="611"/>
      <c r="U231" s="611"/>
      <c r="V231" s="611"/>
      <c r="W231" s="612"/>
      <c r="X231" s="976"/>
      <c r="Y231" s="980"/>
      <c r="Z231" s="980"/>
      <c r="AA231" s="984"/>
      <c r="AB231" s="976"/>
      <c r="AC231" s="984"/>
      <c r="AD231" s="976"/>
      <c r="AE231" s="980"/>
      <c r="AF231" s="980"/>
      <c r="AG231" s="980"/>
      <c r="AH231" s="980"/>
      <c r="AI231" s="980"/>
      <c r="AJ231" s="984"/>
    </row>
    <row r="232" spans="1:36" customFormat="1">
      <c r="A232" s="1020"/>
      <c r="B232" s="1023"/>
      <c r="C232" s="1026"/>
      <c r="D232" s="474" t="s">
        <v>254</v>
      </c>
      <c r="E232" s="610" t="s">
        <v>434</v>
      </c>
      <c r="F232" s="228"/>
      <c r="G232" s="611"/>
      <c r="H232" s="611"/>
      <c r="I232" s="611"/>
      <c r="J232" s="612"/>
      <c r="K232" s="228"/>
      <c r="L232" s="611"/>
      <c r="M232" s="611"/>
      <c r="N232" s="612"/>
      <c r="O232" s="228"/>
      <c r="P232" s="612"/>
      <c r="Q232" s="228"/>
      <c r="R232" s="611"/>
      <c r="S232" s="611"/>
      <c r="T232" s="611"/>
      <c r="U232" s="611"/>
      <c r="V232" s="611"/>
      <c r="W232" s="612"/>
      <c r="X232" s="976"/>
      <c r="Y232" s="980"/>
      <c r="Z232" s="980"/>
      <c r="AA232" s="984"/>
      <c r="AB232" s="976"/>
      <c r="AC232" s="984"/>
      <c r="AD232" s="976"/>
      <c r="AE232" s="980"/>
      <c r="AF232" s="980"/>
      <c r="AG232" s="980"/>
      <c r="AH232" s="980"/>
      <c r="AI232" s="980"/>
      <c r="AJ232" s="984"/>
    </row>
    <row r="233" spans="1:36" customFormat="1">
      <c r="A233" s="1020"/>
      <c r="B233" s="1023"/>
      <c r="C233" s="1026"/>
      <c r="D233" s="474" t="s">
        <v>256</v>
      </c>
      <c r="E233" s="610" t="s">
        <v>435</v>
      </c>
      <c r="F233" s="228"/>
      <c r="G233" s="611"/>
      <c r="H233" s="611"/>
      <c r="I233" s="611"/>
      <c r="J233" s="612"/>
      <c r="K233" s="228"/>
      <c r="L233" s="611"/>
      <c r="M233" s="611"/>
      <c r="N233" s="612"/>
      <c r="O233" s="228"/>
      <c r="P233" s="612"/>
      <c r="Q233" s="228"/>
      <c r="R233" s="611"/>
      <c r="S233" s="611"/>
      <c r="T233" s="611"/>
      <c r="U233" s="611"/>
      <c r="V233" s="611"/>
      <c r="W233" s="612"/>
      <c r="X233" s="976"/>
      <c r="Y233" s="980"/>
      <c r="Z233" s="980"/>
      <c r="AA233" s="984"/>
      <c r="AB233" s="976"/>
      <c r="AC233" s="984"/>
      <c r="AD233" s="976"/>
      <c r="AE233" s="980"/>
      <c r="AF233" s="980"/>
      <c r="AG233" s="980"/>
      <c r="AH233" s="980"/>
      <c r="AI233" s="980"/>
      <c r="AJ233" s="984"/>
    </row>
    <row r="234" spans="1:36" customFormat="1" ht="30">
      <c r="A234" s="1020"/>
      <c r="B234" s="1023"/>
      <c r="C234" s="1026"/>
      <c r="D234" s="474" t="s">
        <v>410</v>
      </c>
      <c r="E234" s="610" t="s">
        <v>1503</v>
      </c>
      <c r="F234" s="228"/>
      <c r="G234" s="611"/>
      <c r="H234" s="611"/>
      <c r="I234" s="611"/>
      <c r="J234" s="612"/>
      <c r="K234" s="228"/>
      <c r="L234" s="611"/>
      <c r="M234" s="611"/>
      <c r="N234" s="612"/>
      <c r="O234" s="228"/>
      <c r="P234" s="612"/>
      <c r="Q234" s="228"/>
      <c r="R234" s="611"/>
      <c r="S234" s="611"/>
      <c r="T234" s="611"/>
      <c r="U234" s="611"/>
      <c r="V234" s="611"/>
      <c r="W234" s="612"/>
      <c r="X234" s="976"/>
      <c r="Y234" s="980"/>
      <c r="Z234" s="980"/>
      <c r="AA234" s="984"/>
      <c r="AB234" s="976"/>
      <c r="AC234" s="984"/>
      <c r="AD234" s="976"/>
      <c r="AE234" s="980"/>
      <c r="AF234" s="980"/>
      <c r="AG234" s="980"/>
      <c r="AH234" s="980"/>
      <c r="AI234" s="980"/>
      <c r="AJ234" s="984"/>
    </row>
    <row r="235" spans="1:36" customFormat="1">
      <c r="A235" s="1020"/>
      <c r="B235" s="1023"/>
      <c r="C235" s="1026"/>
      <c r="D235" s="474" t="s">
        <v>258</v>
      </c>
      <c r="E235" s="610" t="s">
        <v>436</v>
      </c>
      <c r="F235" s="228"/>
      <c r="G235" s="611"/>
      <c r="H235" s="611"/>
      <c r="I235" s="611"/>
      <c r="J235" s="612"/>
      <c r="K235" s="228"/>
      <c r="L235" s="611"/>
      <c r="M235" s="611"/>
      <c r="N235" s="612"/>
      <c r="O235" s="228"/>
      <c r="P235" s="612"/>
      <c r="Q235" s="228"/>
      <c r="R235" s="611"/>
      <c r="S235" s="611"/>
      <c r="T235" s="611"/>
      <c r="U235" s="611"/>
      <c r="V235" s="611"/>
      <c r="W235" s="612"/>
      <c r="X235" s="976"/>
      <c r="Y235" s="980"/>
      <c r="Z235" s="980"/>
      <c r="AA235" s="984"/>
      <c r="AB235" s="976"/>
      <c r="AC235" s="984"/>
      <c r="AD235" s="976"/>
      <c r="AE235" s="980"/>
      <c r="AF235" s="980"/>
      <c r="AG235" s="980"/>
      <c r="AH235" s="980"/>
      <c r="AI235" s="980"/>
      <c r="AJ235" s="984"/>
    </row>
    <row r="236" spans="1:36" customFormat="1">
      <c r="A236" s="1020"/>
      <c r="B236" s="1023"/>
      <c r="C236" s="1026"/>
      <c r="D236" s="474" t="s">
        <v>102</v>
      </c>
      <c r="E236" s="610" t="s">
        <v>1504</v>
      </c>
      <c r="F236" s="228"/>
      <c r="G236" s="611"/>
      <c r="H236" s="611"/>
      <c r="I236" s="611"/>
      <c r="J236" s="612"/>
      <c r="K236" s="228"/>
      <c r="L236" s="611"/>
      <c r="M236" s="611"/>
      <c r="N236" s="612"/>
      <c r="O236" s="228"/>
      <c r="P236" s="612"/>
      <c r="Q236" s="228"/>
      <c r="R236" s="611"/>
      <c r="S236" s="611"/>
      <c r="T236" s="611"/>
      <c r="U236" s="611"/>
      <c r="V236" s="611"/>
      <c r="W236" s="612"/>
      <c r="X236" s="976"/>
      <c r="Y236" s="980"/>
      <c r="Z236" s="980"/>
      <c r="AA236" s="984"/>
      <c r="AB236" s="976"/>
      <c r="AC236" s="984"/>
      <c r="AD236" s="976"/>
      <c r="AE236" s="980"/>
      <c r="AF236" s="980"/>
      <c r="AG236" s="980"/>
      <c r="AH236" s="980"/>
      <c r="AI236" s="980"/>
      <c r="AJ236" s="984"/>
    </row>
    <row r="237" spans="1:36" customFormat="1">
      <c r="A237" s="1020"/>
      <c r="B237" s="1023"/>
      <c r="C237" s="1026"/>
      <c r="D237" s="474" t="s">
        <v>103</v>
      </c>
      <c r="E237" s="610" t="s">
        <v>1505</v>
      </c>
      <c r="F237" s="228"/>
      <c r="G237" s="611"/>
      <c r="H237" s="611"/>
      <c r="I237" s="611"/>
      <c r="J237" s="612"/>
      <c r="K237" s="228"/>
      <c r="L237" s="611"/>
      <c r="M237" s="611"/>
      <c r="N237" s="612"/>
      <c r="O237" s="228"/>
      <c r="P237" s="612"/>
      <c r="Q237" s="228"/>
      <c r="R237" s="611"/>
      <c r="S237" s="611"/>
      <c r="T237" s="611"/>
      <c r="U237" s="611"/>
      <c r="V237" s="611"/>
      <c r="W237" s="612"/>
      <c r="X237" s="977"/>
      <c r="Y237" s="981"/>
      <c r="Z237" s="981"/>
      <c r="AA237" s="985"/>
      <c r="AB237" s="977"/>
      <c r="AC237" s="985"/>
      <c r="AD237" s="977"/>
      <c r="AE237" s="981"/>
      <c r="AF237" s="981"/>
      <c r="AG237" s="981"/>
      <c r="AH237" s="981"/>
      <c r="AI237" s="981"/>
      <c r="AJ237" s="985"/>
    </row>
    <row r="238" spans="1:36" customFormat="1">
      <c r="A238" s="1020"/>
      <c r="B238" s="1023"/>
      <c r="C238" s="1026"/>
      <c r="D238" s="474" t="s">
        <v>104</v>
      </c>
      <c r="E238" s="610" t="s">
        <v>1506</v>
      </c>
      <c r="F238" s="228"/>
      <c r="G238" s="611"/>
      <c r="H238" s="611"/>
      <c r="I238" s="611"/>
      <c r="J238" s="612"/>
      <c r="K238" s="228"/>
      <c r="L238" s="611"/>
      <c r="M238" s="611"/>
      <c r="N238" s="612"/>
      <c r="O238" s="228"/>
      <c r="P238" s="612"/>
      <c r="Q238" s="228"/>
      <c r="R238" s="611"/>
      <c r="S238" s="611"/>
      <c r="T238" s="611"/>
      <c r="U238" s="611"/>
      <c r="V238" s="611"/>
      <c r="W238" s="612"/>
      <c r="X238" s="977"/>
      <c r="Y238" s="981"/>
      <c r="Z238" s="981"/>
      <c r="AA238" s="985"/>
      <c r="AB238" s="977"/>
      <c r="AC238" s="985"/>
      <c r="AD238" s="977"/>
      <c r="AE238" s="981"/>
      <c r="AF238" s="981"/>
      <c r="AG238" s="981"/>
      <c r="AH238" s="981"/>
      <c r="AI238" s="981"/>
      <c r="AJ238" s="985"/>
    </row>
    <row r="239" spans="1:36" customFormat="1">
      <c r="A239" s="1020"/>
      <c r="B239" s="1023"/>
      <c r="C239" s="1026"/>
      <c r="D239" s="474" t="s">
        <v>105</v>
      </c>
      <c r="E239" s="610" t="s">
        <v>1507</v>
      </c>
      <c r="F239" s="228"/>
      <c r="G239" s="611"/>
      <c r="H239" s="611"/>
      <c r="I239" s="611"/>
      <c r="J239" s="612"/>
      <c r="K239" s="228"/>
      <c r="L239" s="611"/>
      <c r="M239" s="611"/>
      <c r="N239" s="612"/>
      <c r="O239" s="228"/>
      <c r="P239" s="612"/>
      <c r="Q239" s="228"/>
      <c r="R239" s="611"/>
      <c r="S239" s="611"/>
      <c r="T239" s="611"/>
      <c r="U239" s="611"/>
      <c r="V239" s="611"/>
      <c r="W239" s="612"/>
      <c r="X239" s="977"/>
      <c r="Y239" s="981"/>
      <c r="Z239" s="981"/>
      <c r="AA239" s="985"/>
      <c r="AB239" s="977"/>
      <c r="AC239" s="985"/>
      <c r="AD239" s="977"/>
      <c r="AE239" s="981"/>
      <c r="AF239" s="981"/>
      <c r="AG239" s="981"/>
      <c r="AH239" s="981"/>
      <c r="AI239" s="981"/>
      <c r="AJ239" s="985"/>
    </row>
    <row r="240" spans="1:36" customFormat="1">
      <c r="A240" s="1020"/>
      <c r="B240" s="1023"/>
      <c r="C240" s="1026"/>
      <c r="D240" s="474" t="s">
        <v>106</v>
      </c>
      <c r="E240" s="610" t="s">
        <v>1508</v>
      </c>
      <c r="F240" s="228"/>
      <c r="G240" s="611"/>
      <c r="H240" s="611"/>
      <c r="I240" s="611"/>
      <c r="J240" s="612"/>
      <c r="K240" s="228"/>
      <c r="L240" s="611"/>
      <c r="M240" s="611"/>
      <c r="N240" s="612"/>
      <c r="O240" s="228"/>
      <c r="P240" s="612"/>
      <c r="Q240" s="228"/>
      <c r="R240" s="611"/>
      <c r="S240" s="611"/>
      <c r="T240" s="611"/>
      <c r="U240" s="611"/>
      <c r="V240" s="611"/>
      <c r="W240" s="612"/>
      <c r="X240" s="977"/>
      <c r="Y240" s="981"/>
      <c r="Z240" s="981"/>
      <c r="AA240" s="985"/>
      <c r="AB240" s="977"/>
      <c r="AC240" s="985"/>
      <c r="AD240" s="977"/>
      <c r="AE240" s="981"/>
      <c r="AF240" s="981"/>
      <c r="AG240" s="981"/>
      <c r="AH240" s="981"/>
      <c r="AI240" s="981"/>
      <c r="AJ240" s="985"/>
    </row>
    <row r="241" spans="1:36" customFormat="1">
      <c r="A241" s="1020"/>
      <c r="B241" s="1023"/>
      <c r="C241" s="1026"/>
      <c r="D241" s="474" t="s">
        <v>107</v>
      </c>
      <c r="E241" s="610" t="s">
        <v>1509</v>
      </c>
      <c r="F241" s="228"/>
      <c r="G241" s="611"/>
      <c r="H241" s="611"/>
      <c r="I241" s="611"/>
      <c r="J241" s="612"/>
      <c r="K241" s="228"/>
      <c r="L241" s="611"/>
      <c r="M241" s="611"/>
      <c r="N241" s="612"/>
      <c r="O241" s="228"/>
      <c r="P241" s="612"/>
      <c r="Q241" s="228"/>
      <c r="R241" s="611"/>
      <c r="S241" s="611"/>
      <c r="T241" s="611"/>
      <c r="U241" s="611"/>
      <c r="V241" s="611"/>
      <c r="W241" s="612"/>
      <c r="X241" s="977"/>
      <c r="Y241" s="981"/>
      <c r="Z241" s="981"/>
      <c r="AA241" s="985"/>
      <c r="AB241" s="977"/>
      <c r="AC241" s="985"/>
      <c r="AD241" s="977"/>
      <c r="AE241" s="981"/>
      <c r="AF241" s="981"/>
      <c r="AG241" s="981"/>
      <c r="AH241" s="981"/>
      <c r="AI241" s="981"/>
      <c r="AJ241" s="985"/>
    </row>
    <row r="242" spans="1:36" customFormat="1" ht="19.5" customHeight="1">
      <c r="A242" s="1020"/>
      <c r="B242" s="1023"/>
      <c r="C242" s="1026"/>
      <c r="D242" s="474" t="s">
        <v>108</v>
      </c>
      <c r="E242" s="610" t="s">
        <v>1510</v>
      </c>
      <c r="F242" s="228"/>
      <c r="G242" s="611"/>
      <c r="H242" s="611"/>
      <c r="I242" s="611"/>
      <c r="J242" s="612"/>
      <c r="K242" s="228"/>
      <c r="L242" s="611"/>
      <c r="M242" s="611"/>
      <c r="N242" s="612"/>
      <c r="O242" s="228"/>
      <c r="P242" s="612"/>
      <c r="Q242" s="228"/>
      <c r="R242" s="611"/>
      <c r="S242" s="611"/>
      <c r="T242" s="611"/>
      <c r="U242" s="611"/>
      <c r="V242" s="611"/>
      <c r="W242" s="612"/>
      <c r="X242" s="977"/>
      <c r="Y242" s="981"/>
      <c r="Z242" s="981"/>
      <c r="AA242" s="985"/>
      <c r="AB242" s="977"/>
      <c r="AC242" s="985"/>
      <c r="AD242" s="977"/>
      <c r="AE242" s="981"/>
      <c r="AF242" s="981"/>
      <c r="AG242" s="981"/>
      <c r="AH242" s="981"/>
      <c r="AI242" s="981"/>
      <c r="AJ242" s="985"/>
    </row>
    <row r="243" spans="1:36" customFormat="1" ht="18.75" customHeight="1">
      <c r="A243" s="1020"/>
      <c r="B243" s="1023"/>
      <c r="C243" s="1026"/>
      <c r="D243" s="474" t="s">
        <v>109</v>
      </c>
      <c r="E243" s="610" t="s">
        <v>1511</v>
      </c>
      <c r="F243" s="228"/>
      <c r="G243" s="611"/>
      <c r="H243" s="611"/>
      <c r="I243" s="611"/>
      <c r="J243" s="612"/>
      <c r="K243" s="228"/>
      <c r="L243" s="611"/>
      <c r="M243" s="611"/>
      <c r="N243" s="612"/>
      <c r="O243" s="228"/>
      <c r="P243" s="612"/>
      <c r="Q243" s="228"/>
      <c r="R243" s="611"/>
      <c r="S243" s="611"/>
      <c r="T243" s="611"/>
      <c r="U243" s="611"/>
      <c r="V243" s="611"/>
      <c r="W243" s="612"/>
      <c r="X243" s="977"/>
      <c r="Y243" s="981"/>
      <c r="Z243" s="981"/>
      <c r="AA243" s="985"/>
      <c r="AB243" s="977"/>
      <c r="AC243" s="985"/>
      <c r="AD243" s="977"/>
      <c r="AE243" s="981"/>
      <c r="AF243" s="981"/>
      <c r="AG243" s="981"/>
      <c r="AH243" s="981"/>
      <c r="AI243" s="981"/>
      <c r="AJ243" s="985"/>
    </row>
    <row r="244" spans="1:36" customFormat="1" ht="30">
      <c r="A244" s="1020"/>
      <c r="B244" s="1023"/>
      <c r="C244" s="1026"/>
      <c r="D244" s="474" t="s">
        <v>110</v>
      </c>
      <c r="E244" s="610" t="s">
        <v>1512</v>
      </c>
      <c r="F244" s="228"/>
      <c r="G244" s="611"/>
      <c r="H244" s="611"/>
      <c r="I244" s="611"/>
      <c r="J244" s="612"/>
      <c r="K244" s="228"/>
      <c r="L244" s="611"/>
      <c r="M244" s="611"/>
      <c r="N244" s="612"/>
      <c r="O244" s="228"/>
      <c r="P244" s="612"/>
      <c r="Q244" s="228"/>
      <c r="R244" s="611"/>
      <c r="S244" s="611"/>
      <c r="T244" s="611"/>
      <c r="U244" s="611"/>
      <c r="V244" s="611"/>
      <c r="W244" s="612"/>
      <c r="X244" s="977"/>
      <c r="Y244" s="981"/>
      <c r="Z244" s="981"/>
      <c r="AA244" s="985"/>
      <c r="AB244" s="977"/>
      <c r="AC244" s="985"/>
      <c r="AD244" s="977"/>
      <c r="AE244" s="981"/>
      <c r="AF244" s="981"/>
      <c r="AG244" s="981"/>
      <c r="AH244" s="981"/>
      <c r="AI244" s="981"/>
      <c r="AJ244" s="985"/>
    </row>
    <row r="245" spans="1:36" customFormat="1">
      <c r="A245" s="1020"/>
      <c r="B245" s="1023"/>
      <c r="C245" s="1026"/>
      <c r="D245" s="474" t="s">
        <v>259</v>
      </c>
      <c r="E245" s="610" t="s">
        <v>437</v>
      </c>
      <c r="F245" s="228"/>
      <c r="G245" s="611"/>
      <c r="H245" s="611"/>
      <c r="I245" s="611"/>
      <c r="J245" s="612"/>
      <c r="K245" s="228"/>
      <c r="L245" s="611"/>
      <c r="M245" s="611"/>
      <c r="N245" s="612"/>
      <c r="O245" s="228"/>
      <c r="P245" s="612"/>
      <c r="Q245" s="228"/>
      <c r="R245" s="611"/>
      <c r="S245" s="611"/>
      <c r="T245" s="611"/>
      <c r="U245" s="611"/>
      <c r="V245" s="611"/>
      <c r="W245" s="612"/>
      <c r="X245" s="977"/>
      <c r="Y245" s="981"/>
      <c r="Z245" s="981"/>
      <c r="AA245" s="985"/>
      <c r="AB245" s="977"/>
      <c r="AC245" s="985"/>
      <c r="AD245" s="977"/>
      <c r="AE245" s="981"/>
      <c r="AF245" s="981"/>
      <c r="AG245" s="981"/>
      <c r="AH245" s="981"/>
      <c r="AI245" s="981"/>
      <c r="AJ245" s="985"/>
    </row>
    <row r="246" spans="1:36" customFormat="1" ht="30">
      <c r="A246" s="1020"/>
      <c r="B246" s="1023"/>
      <c r="C246" s="1026"/>
      <c r="D246" s="474" t="s">
        <v>260</v>
      </c>
      <c r="E246" s="610" t="s">
        <v>438</v>
      </c>
      <c r="F246" s="228"/>
      <c r="G246" s="611"/>
      <c r="H246" s="611"/>
      <c r="I246" s="611"/>
      <c r="J246" s="612"/>
      <c r="K246" s="228"/>
      <c r="L246" s="611"/>
      <c r="M246" s="611"/>
      <c r="N246" s="612"/>
      <c r="O246" s="228"/>
      <c r="P246" s="612"/>
      <c r="Q246" s="228"/>
      <c r="R246" s="611"/>
      <c r="S246" s="611"/>
      <c r="T246" s="611"/>
      <c r="U246" s="611"/>
      <c r="V246" s="611"/>
      <c r="W246" s="612"/>
      <c r="X246" s="977"/>
      <c r="Y246" s="981"/>
      <c r="Z246" s="981"/>
      <c r="AA246" s="985"/>
      <c r="AB246" s="977"/>
      <c r="AC246" s="985"/>
      <c r="AD246" s="977"/>
      <c r="AE246" s="981"/>
      <c r="AF246" s="981"/>
      <c r="AG246" s="981"/>
      <c r="AH246" s="981"/>
      <c r="AI246" s="981"/>
      <c r="AJ246" s="985"/>
    </row>
    <row r="247" spans="1:36" customFormat="1" ht="30">
      <c r="A247" s="1020"/>
      <c r="B247" s="1023"/>
      <c r="C247" s="1026"/>
      <c r="D247" s="474" t="s">
        <v>261</v>
      </c>
      <c r="E247" s="610" t="s">
        <v>439</v>
      </c>
      <c r="F247" s="228"/>
      <c r="G247" s="611"/>
      <c r="H247" s="611"/>
      <c r="I247" s="611"/>
      <c r="J247" s="612"/>
      <c r="K247" s="228"/>
      <c r="L247" s="611"/>
      <c r="M247" s="611"/>
      <c r="N247" s="612"/>
      <c r="O247" s="228"/>
      <c r="P247" s="612"/>
      <c r="Q247" s="228"/>
      <c r="R247" s="611"/>
      <c r="S247" s="611"/>
      <c r="T247" s="611"/>
      <c r="U247" s="611"/>
      <c r="V247" s="611"/>
      <c r="W247" s="612"/>
      <c r="X247" s="977"/>
      <c r="Y247" s="981"/>
      <c r="Z247" s="981"/>
      <c r="AA247" s="985"/>
      <c r="AB247" s="977"/>
      <c r="AC247" s="985"/>
      <c r="AD247" s="977"/>
      <c r="AE247" s="981"/>
      <c r="AF247" s="981"/>
      <c r="AG247" s="981"/>
      <c r="AH247" s="981"/>
      <c r="AI247" s="981"/>
      <c r="AJ247" s="985"/>
    </row>
    <row r="248" spans="1:36" customFormat="1" ht="30">
      <c r="A248" s="1020"/>
      <c r="B248" s="1023"/>
      <c r="C248" s="1026"/>
      <c r="D248" s="474" t="s">
        <v>262</v>
      </c>
      <c r="E248" s="610" t="s">
        <v>440</v>
      </c>
      <c r="F248" s="228"/>
      <c r="G248" s="611"/>
      <c r="H248" s="611"/>
      <c r="I248" s="611"/>
      <c r="J248" s="612"/>
      <c r="K248" s="228"/>
      <c r="L248" s="611"/>
      <c r="M248" s="611"/>
      <c r="N248" s="612"/>
      <c r="O248" s="228"/>
      <c r="P248" s="612"/>
      <c r="Q248" s="228"/>
      <c r="R248" s="611"/>
      <c r="S248" s="611"/>
      <c r="T248" s="611"/>
      <c r="U248" s="611"/>
      <c r="V248" s="611"/>
      <c r="W248" s="612"/>
      <c r="X248" s="977"/>
      <c r="Y248" s="981"/>
      <c r="Z248" s="981"/>
      <c r="AA248" s="985"/>
      <c r="AB248" s="977"/>
      <c r="AC248" s="985"/>
      <c r="AD248" s="977"/>
      <c r="AE248" s="981"/>
      <c r="AF248" s="981"/>
      <c r="AG248" s="981"/>
      <c r="AH248" s="981"/>
      <c r="AI248" s="981"/>
      <c r="AJ248" s="985"/>
    </row>
    <row r="249" spans="1:36" customFormat="1" ht="15.75" thickBot="1">
      <c r="A249" s="1021"/>
      <c r="B249" s="1024"/>
      <c r="C249" s="1027"/>
      <c r="D249" s="475" t="s">
        <v>264</v>
      </c>
      <c r="E249" s="232" t="s">
        <v>445</v>
      </c>
      <c r="F249" s="613"/>
      <c r="G249" s="614"/>
      <c r="H249" s="614"/>
      <c r="I249" s="614"/>
      <c r="J249" s="615"/>
      <c r="K249" s="613"/>
      <c r="L249" s="614"/>
      <c r="M249" s="614"/>
      <c r="N249" s="615"/>
      <c r="O249" s="613"/>
      <c r="P249" s="615"/>
      <c r="Q249" s="613"/>
      <c r="R249" s="614"/>
      <c r="S249" s="614"/>
      <c r="T249" s="614"/>
      <c r="U249" s="614"/>
      <c r="V249" s="614"/>
      <c r="W249" s="615"/>
      <c r="X249" s="978"/>
      <c r="Y249" s="982"/>
      <c r="Z249" s="982"/>
      <c r="AA249" s="986"/>
      <c r="AB249" s="978"/>
      <c r="AC249" s="986"/>
      <c r="AD249" s="978"/>
      <c r="AE249" s="982"/>
      <c r="AF249" s="982"/>
      <c r="AG249" s="982"/>
      <c r="AH249" s="982"/>
      <c r="AI249" s="982"/>
      <c r="AJ249" s="986"/>
    </row>
    <row r="250" spans="1:36" ht="14.45" customHeight="1">
      <c r="A250" s="993"/>
      <c r="B250" s="993"/>
      <c r="C250" s="993"/>
      <c r="D250" s="994"/>
      <c r="E250" s="89"/>
      <c r="F250" s="3">
        <f t="shared" ref="F250:W250" si="24">SUM(F226:F249)</f>
        <v>0</v>
      </c>
      <c r="G250" s="3">
        <f t="shared" si="24"/>
        <v>0</v>
      </c>
      <c r="H250" s="3">
        <f t="shared" si="24"/>
        <v>0</v>
      </c>
      <c r="I250" s="3">
        <f t="shared" si="24"/>
        <v>0</v>
      </c>
      <c r="J250" s="3">
        <f t="shared" si="24"/>
        <v>0</v>
      </c>
      <c r="K250" s="3">
        <f t="shared" si="24"/>
        <v>0</v>
      </c>
      <c r="L250" s="3">
        <f t="shared" si="24"/>
        <v>0</v>
      </c>
      <c r="M250" s="3">
        <f t="shared" si="24"/>
        <v>0</v>
      </c>
      <c r="N250" s="3">
        <f t="shared" si="24"/>
        <v>0</v>
      </c>
      <c r="O250" s="3">
        <f t="shared" si="24"/>
        <v>0</v>
      </c>
      <c r="P250" s="3">
        <f t="shared" si="24"/>
        <v>0</v>
      </c>
      <c r="Q250" s="3">
        <f t="shared" si="24"/>
        <v>0</v>
      </c>
      <c r="R250" s="3">
        <f t="shared" si="24"/>
        <v>0</v>
      </c>
      <c r="S250" s="3">
        <f t="shared" si="24"/>
        <v>0</v>
      </c>
      <c r="T250" s="3">
        <f t="shared" si="24"/>
        <v>0</v>
      </c>
      <c r="U250" s="3">
        <f t="shared" si="24"/>
        <v>0</v>
      </c>
      <c r="V250" s="3">
        <f t="shared" si="24"/>
        <v>0</v>
      </c>
      <c r="W250" s="3">
        <f t="shared" si="24"/>
        <v>0</v>
      </c>
      <c r="X250" s="77">
        <f t="shared" ref="X250:AJ250" si="25">SUM(X226)</f>
        <v>0</v>
      </c>
      <c r="Y250" s="77">
        <f t="shared" si="25"/>
        <v>0</v>
      </c>
      <c r="Z250" s="77">
        <f t="shared" si="25"/>
        <v>0</v>
      </c>
      <c r="AA250" s="77">
        <f t="shared" si="25"/>
        <v>0</v>
      </c>
      <c r="AB250" s="77">
        <f t="shared" si="25"/>
        <v>0</v>
      </c>
      <c r="AC250" s="77">
        <f t="shared" si="25"/>
        <v>0</v>
      </c>
      <c r="AD250" s="77">
        <f t="shared" si="25"/>
        <v>0</v>
      </c>
      <c r="AE250" s="77">
        <f t="shared" si="25"/>
        <v>0</v>
      </c>
      <c r="AF250" s="77">
        <f t="shared" si="25"/>
        <v>0</v>
      </c>
      <c r="AG250" s="77">
        <f t="shared" si="25"/>
        <v>0</v>
      </c>
      <c r="AH250" s="77">
        <f t="shared" si="25"/>
        <v>0</v>
      </c>
      <c r="AI250" s="77">
        <f t="shared" si="25"/>
        <v>0</v>
      </c>
      <c r="AJ250" s="77">
        <f t="shared" si="25"/>
        <v>0</v>
      </c>
    </row>
    <row r="251" spans="1:36" customFormat="1" ht="15.75" thickBot="1">
      <c r="D251" s="216"/>
      <c r="E251" s="216"/>
    </row>
    <row r="252" spans="1:36" customFormat="1" ht="30">
      <c r="A252" s="1019" t="s">
        <v>50</v>
      </c>
      <c r="B252" s="1022" t="s">
        <v>1574</v>
      </c>
      <c r="C252" s="1025" t="s">
        <v>205</v>
      </c>
      <c r="D252" s="605" t="s">
        <v>252</v>
      </c>
      <c r="E252" s="606" t="s">
        <v>433</v>
      </c>
      <c r="F252" s="607"/>
      <c r="G252" s="608"/>
      <c r="H252" s="608"/>
      <c r="I252" s="608"/>
      <c r="J252" s="609"/>
      <c r="K252" s="607"/>
      <c r="L252" s="608"/>
      <c r="M252" s="608"/>
      <c r="N252" s="609"/>
      <c r="O252" s="607"/>
      <c r="P252" s="609"/>
      <c r="Q252" s="607"/>
      <c r="R252" s="608"/>
      <c r="S252" s="608"/>
      <c r="T252" s="608"/>
      <c r="U252" s="608"/>
      <c r="V252" s="608"/>
      <c r="W252" s="609"/>
      <c r="X252" s="975"/>
      <c r="Y252" s="979"/>
      <c r="Z252" s="979"/>
      <c r="AA252" s="983"/>
      <c r="AB252" s="975"/>
      <c r="AC252" s="983"/>
      <c r="AD252" s="975"/>
      <c r="AE252" s="979"/>
      <c r="AF252" s="979"/>
      <c r="AG252" s="979"/>
      <c r="AH252" s="979"/>
      <c r="AI252" s="979"/>
      <c r="AJ252" s="983"/>
    </row>
    <row r="253" spans="1:36" customFormat="1">
      <c r="A253" s="1020"/>
      <c r="B253" s="1023"/>
      <c r="C253" s="1026"/>
      <c r="D253" s="474" t="s">
        <v>1497</v>
      </c>
      <c r="E253" s="610" t="s">
        <v>1498</v>
      </c>
      <c r="F253" s="228"/>
      <c r="G253" s="611"/>
      <c r="H253" s="611"/>
      <c r="I253" s="611"/>
      <c r="J253" s="612"/>
      <c r="K253" s="228"/>
      <c r="L253" s="611"/>
      <c r="M253" s="611"/>
      <c r="N253" s="612"/>
      <c r="O253" s="228"/>
      <c r="P253" s="612"/>
      <c r="Q253" s="228"/>
      <c r="R253" s="611"/>
      <c r="S253" s="611"/>
      <c r="T253" s="611"/>
      <c r="U253" s="611"/>
      <c r="V253" s="611"/>
      <c r="W253" s="612"/>
      <c r="X253" s="976"/>
      <c r="Y253" s="980"/>
      <c r="Z253" s="980"/>
      <c r="AA253" s="984"/>
      <c r="AB253" s="976"/>
      <c r="AC253" s="984"/>
      <c r="AD253" s="976"/>
      <c r="AE253" s="980"/>
      <c r="AF253" s="980"/>
      <c r="AG253" s="980"/>
      <c r="AH253" s="980"/>
      <c r="AI253" s="980"/>
      <c r="AJ253" s="984"/>
    </row>
    <row r="254" spans="1:36" customFormat="1" ht="30">
      <c r="A254" s="1020"/>
      <c r="B254" s="1023"/>
      <c r="C254" s="1026"/>
      <c r="D254" s="474" t="s">
        <v>1513</v>
      </c>
      <c r="E254" s="610" t="s">
        <v>1499</v>
      </c>
      <c r="F254" s="228"/>
      <c r="G254" s="611"/>
      <c r="H254" s="611"/>
      <c r="I254" s="611"/>
      <c r="J254" s="612"/>
      <c r="K254" s="228"/>
      <c r="L254" s="611"/>
      <c r="M254" s="611"/>
      <c r="N254" s="612"/>
      <c r="O254" s="228"/>
      <c r="P254" s="612"/>
      <c r="Q254" s="228"/>
      <c r="R254" s="611"/>
      <c r="S254" s="611"/>
      <c r="T254" s="611"/>
      <c r="U254" s="611"/>
      <c r="V254" s="611"/>
      <c r="W254" s="612"/>
      <c r="X254" s="976"/>
      <c r="Y254" s="980"/>
      <c r="Z254" s="980"/>
      <c r="AA254" s="984"/>
      <c r="AB254" s="976"/>
      <c r="AC254" s="984"/>
      <c r="AD254" s="976"/>
      <c r="AE254" s="980"/>
      <c r="AF254" s="980"/>
      <c r="AG254" s="980"/>
      <c r="AH254" s="980"/>
      <c r="AI254" s="980"/>
      <c r="AJ254" s="984"/>
    </row>
    <row r="255" spans="1:36" customFormat="1">
      <c r="A255" s="1020"/>
      <c r="B255" s="1023"/>
      <c r="C255" s="1026"/>
      <c r="D255" s="474" t="s">
        <v>191</v>
      </c>
      <c r="E255" s="610" t="s">
        <v>1500</v>
      </c>
      <c r="F255" s="228"/>
      <c r="G255" s="611"/>
      <c r="H255" s="611"/>
      <c r="I255" s="611"/>
      <c r="J255" s="612"/>
      <c r="K255" s="228"/>
      <c r="L255" s="611"/>
      <c r="M255" s="611"/>
      <c r="N255" s="612"/>
      <c r="O255" s="228"/>
      <c r="P255" s="612"/>
      <c r="Q255" s="228"/>
      <c r="R255" s="611"/>
      <c r="S255" s="611"/>
      <c r="T255" s="611"/>
      <c r="U255" s="611"/>
      <c r="V255" s="611"/>
      <c r="W255" s="612"/>
      <c r="X255" s="976"/>
      <c r="Y255" s="980"/>
      <c r="Z255" s="980"/>
      <c r="AA255" s="984"/>
      <c r="AB255" s="976"/>
      <c r="AC255" s="984"/>
      <c r="AD255" s="976"/>
      <c r="AE255" s="980"/>
      <c r="AF255" s="980"/>
      <c r="AG255" s="980"/>
      <c r="AH255" s="980"/>
      <c r="AI255" s="980"/>
      <c r="AJ255" s="984"/>
    </row>
    <row r="256" spans="1:36" customFormat="1" ht="30">
      <c r="A256" s="1020"/>
      <c r="B256" s="1023"/>
      <c r="C256" s="1026"/>
      <c r="D256" s="474" t="s">
        <v>1514</v>
      </c>
      <c r="E256" s="610" t="s">
        <v>1501</v>
      </c>
      <c r="F256" s="228"/>
      <c r="G256" s="611"/>
      <c r="H256" s="611"/>
      <c r="I256" s="611"/>
      <c r="J256" s="612"/>
      <c r="K256" s="228"/>
      <c r="L256" s="611"/>
      <c r="M256" s="611"/>
      <c r="N256" s="612"/>
      <c r="O256" s="228"/>
      <c r="P256" s="612"/>
      <c r="Q256" s="228"/>
      <c r="R256" s="611"/>
      <c r="S256" s="611"/>
      <c r="T256" s="611"/>
      <c r="U256" s="611"/>
      <c r="V256" s="611"/>
      <c r="W256" s="612"/>
      <c r="X256" s="976"/>
      <c r="Y256" s="980"/>
      <c r="Z256" s="980"/>
      <c r="AA256" s="984"/>
      <c r="AB256" s="976"/>
      <c r="AC256" s="984"/>
      <c r="AD256" s="976"/>
      <c r="AE256" s="980"/>
      <c r="AF256" s="980"/>
      <c r="AG256" s="980"/>
      <c r="AH256" s="980"/>
      <c r="AI256" s="980"/>
      <c r="AJ256" s="984"/>
    </row>
    <row r="257" spans="1:37" customFormat="1">
      <c r="A257" s="1020"/>
      <c r="B257" s="1023"/>
      <c r="C257" s="1026"/>
      <c r="D257" s="474" t="s">
        <v>1515</v>
      </c>
      <c r="E257" s="610" t="s">
        <v>1502</v>
      </c>
      <c r="F257" s="228"/>
      <c r="G257" s="611"/>
      <c r="H257" s="611"/>
      <c r="I257" s="611"/>
      <c r="J257" s="612"/>
      <c r="K257" s="228"/>
      <c r="L257" s="611"/>
      <c r="M257" s="611"/>
      <c r="N257" s="612"/>
      <c r="O257" s="228"/>
      <c r="P257" s="612"/>
      <c r="Q257" s="228"/>
      <c r="R257" s="611"/>
      <c r="S257" s="611"/>
      <c r="T257" s="611"/>
      <c r="U257" s="611"/>
      <c r="V257" s="611"/>
      <c r="W257" s="612"/>
      <c r="X257" s="976"/>
      <c r="Y257" s="980"/>
      <c r="Z257" s="980"/>
      <c r="AA257" s="984"/>
      <c r="AB257" s="976"/>
      <c r="AC257" s="984"/>
      <c r="AD257" s="976"/>
      <c r="AE257" s="980"/>
      <c r="AF257" s="980"/>
      <c r="AG257" s="980"/>
      <c r="AH257" s="980"/>
      <c r="AI257" s="980"/>
      <c r="AJ257" s="984"/>
    </row>
    <row r="258" spans="1:37" customFormat="1">
      <c r="A258" s="1020"/>
      <c r="B258" s="1023"/>
      <c r="C258" s="1026"/>
      <c r="D258" s="474" t="s">
        <v>254</v>
      </c>
      <c r="E258" s="610" t="s">
        <v>434</v>
      </c>
      <c r="F258" s="228"/>
      <c r="G258" s="611"/>
      <c r="H258" s="611"/>
      <c r="I258" s="611"/>
      <c r="J258" s="612"/>
      <c r="K258" s="228"/>
      <c r="L258" s="611"/>
      <c r="M258" s="611"/>
      <c r="N258" s="612"/>
      <c r="O258" s="228"/>
      <c r="P258" s="612"/>
      <c r="Q258" s="228"/>
      <c r="R258" s="611"/>
      <c r="S258" s="611"/>
      <c r="T258" s="611"/>
      <c r="U258" s="611"/>
      <c r="V258" s="611"/>
      <c r="W258" s="612"/>
      <c r="X258" s="976"/>
      <c r="Y258" s="980"/>
      <c r="Z258" s="980"/>
      <c r="AA258" s="984"/>
      <c r="AB258" s="976"/>
      <c r="AC258" s="984"/>
      <c r="AD258" s="976"/>
      <c r="AE258" s="980"/>
      <c r="AF258" s="980"/>
      <c r="AG258" s="980"/>
      <c r="AH258" s="980"/>
      <c r="AI258" s="980"/>
      <c r="AJ258" s="984"/>
    </row>
    <row r="259" spans="1:37" customFormat="1">
      <c r="A259" s="1020"/>
      <c r="B259" s="1023"/>
      <c r="C259" s="1026"/>
      <c r="D259" s="474" t="s">
        <v>256</v>
      </c>
      <c r="E259" s="610" t="s">
        <v>435</v>
      </c>
      <c r="F259" s="228"/>
      <c r="G259" s="611"/>
      <c r="H259" s="611"/>
      <c r="I259" s="611"/>
      <c r="J259" s="612"/>
      <c r="K259" s="228"/>
      <c r="L259" s="611"/>
      <c r="M259" s="611"/>
      <c r="N259" s="612"/>
      <c r="O259" s="228"/>
      <c r="P259" s="612"/>
      <c r="Q259" s="228"/>
      <c r="R259" s="611"/>
      <c r="S259" s="611"/>
      <c r="T259" s="611"/>
      <c r="U259" s="611"/>
      <c r="V259" s="611"/>
      <c r="W259" s="612"/>
      <c r="X259" s="976"/>
      <c r="Y259" s="980"/>
      <c r="Z259" s="980"/>
      <c r="AA259" s="984"/>
      <c r="AB259" s="976"/>
      <c r="AC259" s="984"/>
      <c r="AD259" s="976"/>
      <c r="AE259" s="980"/>
      <c r="AF259" s="980"/>
      <c r="AG259" s="980"/>
      <c r="AH259" s="980"/>
      <c r="AI259" s="980"/>
      <c r="AJ259" s="984"/>
    </row>
    <row r="260" spans="1:37" customFormat="1" ht="30">
      <c r="A260" s="1020"/>
      <c r="B260" s="1023"/>
      <c r="C260" s="1026"/>
      <c r="D260" s="474" t="s">
        <v>410</v>
      </c>
      <c r="E260" s="610" t="s">
        <v>1503</v>
      </c>
      <c r="F260" s="228"/>
      <c r="G260" s="611"/>
      <c r="H260" s="611"/>
      <c r="I260" s="611"/>
      <c r="J260" s="612"/>
      <c r="K260" s="228"/>
      <c r="L260" s="611"/>
      <c r="M260" s="611"/>
      <c r="N260" s="612"/>
      <c r="O260" s="228"/>
      <c r="P260" s="612"/>
      <c r="Q260" s="228"/>
      <c r="R260" s="611"/>
      <c r="S260" s="611"/>
      <c r="T260" s="611"/>
      <c r="U260" s="611"/>
      <c r="V260" s="611"/>
      <c r="W260" s="612"/>
      <c r="X260" s="976"/>
      <c r="Y260" s="980"/>
      <c r="Z260" s="980"/>
      <c r="AA260" s="984"/>
      <c r="AB260" s="976"/>
      <c r="AC260" s="984"/>
      <c r="AD260" s="976"/>
      <c r="AE260" s="980"/>
      <c r="AF260" s="980"/>
      <c r="AG260" s="980"/>
      <c r="AH260" s="980"/>
      <c r="AI260" s="980"/>
      <c r="AJ260" s="984"/>
    </row>
    <row r="261" spans="1:37" customFormat="1">
      <c r="A261" s="1020"/>
      <c r="B261" s="1023"/>
      <c r="C261" s="1026"/>
      <c r="D261" s="474" t="s">
        <v>258</v>
      </c>
      <c r="E261" s="610" t="s">
        <v>436</v>
      </c>
      <c r="F261" s="228"/>
      <c r="G261" s="611"/>
      <c r="H261" s="611"/>
      <c r="I261" s="611"/>
      <c r="J261" s="612"/>
      <c r="K261" s="228"/>
      <c r="L261" s="611"/>
      <c r="M261" s="611"/>
      <c r="N261" s="612"/>
      <c r="O261" s="228"/>
      <c r="P261" s="612"/>
      <c r="Q261" s="228"/>
      <c r="R261" s="611"/>
      <c r="S261" s="611"/>
      <c r="T261" s="611"/>
      <c r="U261" s="611"/>
      <c r="V261" s="611"/>
      <c r="W261" s="612"/>
      <c r="X261" s="976"/>
      <c r="Y261" s="980"/>
      <c r="Z261" s="980"/>
      <c r="AA261" s="984"/>
      <c r="AB261" s="976"/>
      <c r="AC261" s="984"/>
      <c r="AD261" s="976"/>
      <c r="AE261" s="980"/>
      <c r="AF261" s="980"/>
      <c r="AG261" s="980"/>
      <c r="AH261" s="980"/>
      <c r="AI261" s="980"/>
      <c r="AJ261" s="984"/>
    </row>
    <row r="262" spans="1:37" customFormat="1">
      <c r="A262" s="1020"/>
      <c r="B262" s="1023"/>
      <c r="C262" s="1026"/>
      <c r="D262" s="474" t="s">
        <v>1516</v>
      </c>
      <c r="E262" s="610" t="s">
        <v>1517</v>
      </c>
      <c r="F262" s="228"/>
      <c r="G262" s="611"/>
      <c r="H262" s="611"/>
      <c r="I262" s="611"/>
      <c r="J262" s="612"/>
      <c r="K262" s="228"/>
      <c r="L262" s="611"/>
      <c r="M262" s="611"/>
      <c r="N262" s="612"/>
      <c r="O262" s="228"/>
      <c r="P262" s="612"/>
      <c r="Q262" s="228"/>
      <c r="R262" s="611"/>
      <c r="S262" s="611"/>
      <c r="T262" s="611"/>
      <c r="U262" s="611"/>
      <c r="V262" s="611"/>
      <c r="W262" s="612"/>
      <c r="X262" s="976"/>
      <c r="Y262" s="980"/>
      <c r="Z262" s="980"/>
      <c r="AA262" s="984"/>
      <c r="AB262" s="976"/>
      <c r="AC262" s="984"/>
      <c r="AD262" s="976"/>
      <c r="AE262" s="980"/>
      <c r="AF262" s="980"/>
      <c r="AG262" s="980"/>
      <c r="AH262" s="980"/>
      <c r="AI262" s="980"/>
      <c r="AJ262" s="984"/>
    </row>
    <row r="263" spans="1:37" customFormat="1">
      <c r="A263" s="1020"/>
      <c r="B263" s="1023"/>
      <c r="C263" s="1026"/>
      <c r="D263" s="474" t="s">
        <v>259</v>
      </c>
      <c r="E263" s="610" t="s">
        <v>437</v>
      </c>
      <c r="F263" s="228"/>
      <c r="G263" s="611"/>
      <c r="H263" s="611"/>
      <c r="I263" s="611"/>
      <c r="J263" s="612"/>
      <c r="K263" s="228"/>
      <c r="L263" s="611"/>
      <c r="M263" s="611"/>
      <c r="N263" s="612"/>
      <c r="O263" s="228"/>
      <c r="P263" s="612"/>
      <c r="Q263" s="228"/>
      <c r="R263" s="611"/>
      <c r="S263" s="611"/>
      <c r="T263" s="611"/>
      <c r="U263" s="611"/>
      <c r="V263" s="611"/>
      <c r="W263" s="612"/>
      <c r="X263" s="977"/>
      <c r="Y263" s="981"/>
      <c r="Z263" s="981"/>
      <c r="AA263" s="985"/>
      <c r="AB263" s="977"/>
      <c r="AC263" s="985"/>
      <c r="AD263" s="977"/>
      <c r="AE263" s="981"/>
      <c r="AF263" s="981"/>
      <c r="AG263" s="981"/>
      <c r="AH263" s="981"/>
      <c r="AI263" s="981"/>
      <c r="AJ263" s="985"/>
    </row>
    <row r="264" spans="1:37" customFormat="1" ht="30">
      <c r="A264" s="1020"/>
      <c r="B264" s="1023"/>
      <c r="C264" s="1026"/>
      <c r="D264" s="474" t="s">
        <v>260</v>
      </c>
      <c r="E264" s="610" t="s">
        <v>438</v>
      </c>
      <c r="F264" s="228"/>
      <c r="G264" s="611"/>
      <c r="H264" s="611"/>
      <c r="I264" s="611"/>
      <c r="J264" s="612"/>
      <c r="K264" s="228"/>
      <c r="L264" s="611"/>
      <c r="M264" s="611"/>
      <c r="N264" s="612"/>
      <c r="O264" s="228"/>
      <c r="P264" s="612"/>
      <c r="Q264" s="228"/>
      <c r="R264" s="611"/>
      <c r="S264" s="611"/>
      <c r="T264" s="611"/>
      <c r="U264" s="611"/>
      <c r="V264" s="611"/>
      <c r="W264" s="612"/>
      <c r="X264" s="977"/>
      <c r="Y264" s="981"/>
      <c r="Z264" s="981"/>
      <c r="AA264" s="985"/>
      <c r="AB264" s="977"/>
      <c r="AC264" s="985"/>
      <c r="AD264" s="977"/>
      <c r="AE264" s="981"/>
      <c r="AF264" s="981"/>
      <c r="AG264" s="981"/>
      <c r="AH264" s="981"/>
      <c r="AI264" s="981"/>
      <c r="AJ264" s="985"/>
    </row>
    <row r="265" spans="1:37" customFormat="1" ht="30">
      <c r="A265" s="1020"/>
      <c r="B265" s="1023"/>
      <c r="C265" s="1026"/>
      <c r="D265" s="474" t="s">
        <v>261</v>
      </c>
      <c r="E265" s="610" t="s">
        <v>439</v>
      </c>
      <c r="F265" s="228"/>
      <c r="G265" s="611"/>
      <c r="H265" s="611"/>
      <c r="I265" s="611"/>
      <c r="J265" s="612"/>
      <c r="K265" s="228"/>
      <c r="L265" s="611"/>
      <c r="M265" s="611"/>
      <c r="N265" s="612"/>
      <c r="O265" s="228"/>
      <c r="P265" s="612"/>
      <c r="Q265" s="228"/>
      <c r="R265" s="611"/>
      <c r="S265" s="611"/>
      <c r="T265" s="611"/>
      <c r="U265" s="611"/>
      <c r="V265" s="611"/>
      <c r="W265" s="612"/>
      <c r="X265" s="977"/>
      <c r="Y265" s="981"/>
      <c r="Z265" s="981"/>
      <c r="AA265" s="985"/>
      <c r="AB265" s="977"/>
      <c r="AC265" s="985"/>
      <c r="AD265" s="977"/>
      <c r="AE265" s="981"/>
      <c r="AF265" s="981"/>
      <c r="AG265" s="981"/>
      <c r="AH265" s="981"/>
      <c r="AI265" s="981"/>
      <c r="AJ265" s="985"/>
    </row>
    <row r="266" spans="1:37" customFormat="1" ht="30">
      <c r="A266" s="1020"/>
      <c r="B266" s="1023"/>
      <c r="C266" s="1026"/>
      <c r="D266" s="474" t="s">
        <v>262</v>
      </c>
      <c r="E266" s="610" t="s">
        <v>440</v>
      </c>
      <c r="F266" s="228"/>
      <c r="G266" s="611"/>
      <c r="H266" s="611"/>
      <c r="I266" s="611"/>
      <c r="J266" s="612"/>
      <c r="K266" s="228"/>
      <c r="L266" s="611"/>
      <c r="M266" s="611"/>
      <c r="N266" s="612"/>
      <c r="O266" s="228"/>
      <c r="P266" s="612"/>
      <c r="Q266" s="228"/>
      <c r="R266" s="611"/>
      <c r="S266" s="611"/>
      <c r="T266" s="611"/>
      <c r="U266" s="611"/>
      <c r="V266" s="611"/>
      <c r="W266" s="612"/>
      <c r="X266" s="977"/>
      <c r="Y266" s="981"/>
      <c r="Z266" s="981"/>
      <c r="AA266" s="985"/>
      <c r="AB266" s="977"/>
      <c r="AC266" s="985"/>
      <c r="AD266" s="977"/>
      <c r="AE266" s="981"/>
      <c r="AF266" s="981"/>
      <c r="AG266" s="981"/>
      <c r="AH266" s="981"/>
      <c r="AI266" s="981"/>
      <c r="AJ266" s="985"/>
    </row>
    <row r="267" spans="1:37" customFormat="1" ht="15.75" thickBot="1">
      <c r="A267" s="1021"/>
      <c r="B267" s="1024"/>
      <c r="C267" s="1027"/>
      <c r="D267" s="475" t="s">
        <v>264</v>
      </c>
      <c r="E267" s="232" t="s">
        <v>445</v>
      </c>
      <c r="F267" s="613"/>
      <c r="G267" s="614"/>
      <c r="H267" s="614"/>
      <c r="I267" s="614"/>
      <c r="J267" s="615"/>
      <c r="K267" s="613"/>
      <c r="L267" s="614"/>
      <c r="M267" s="614"/>
      <c r="N267" s="615"/>
      <c r="O267" s="613"/>
      <c r="P267" s="615"/>
      <c r="Q267" s="613"/>
      <c r="R267" s="614"/>
      <c r="S267" s="614"/>
      <c r="T267" s="614"/>
      <c r="U267" s="614"/>
      <c r="V267" s="614"/>
      <c r="W267" s="615"/>
      <c r="X267" s="978"/>
      <c r="Y267" s="982"/>
      <c r="Z267" s="982"/>
      <c r="AA267" s="986"/>
      <c r="AB267" s="978"/>
      <c r="AC267" s="986"/>
      <c r="AD267" s="978"/>
      <c r="AE267" s="982"/>
      <c r="AF267" s="982"/>
      <c r="AG267" s="982"/>
      <c r="AH267" s="982"/>
      <c r="AI267" s="982"/>
      <c r="AJ267" s="986"/>
    </row>
    <row r="268" spans="1:37" ht="14.45" customHeight="1">
      <c r="A268" s="993"/>
      <c r="B268" s="993"/>
      <c r="C268" s="993"/>
      <c r="D268" s="994"/>
      <c r="E268" s="89"/>
      <c r="F268" s="3">
        <f t="shared" ref="F268:W268" si="26">SUM(F252:F267)</f>
        <v>0</v>
      </c>
      <c r="G268" s="3">
        <f t="shared" si="26"/>
        <v>0</v>
      </c>
      <c r="H268" s="3">
        <f t="shared" si="26"/>
        <v>0</v>
      </c>
      <c r="I268" s="3">
        <f t="shared" si="26"/>
        <v>0</v>
      </c>
      <c r="J268" s="3">
        <f t="shared" si="26"/>
        <v>0</v>
      </c>
      <c r="K268" s="3">
        <f t="shared" si="26"/>
        <v>0</v>
      </c>
      <c r="L268" s="3">
        <f t="shared" si="26"/>
        <v>0</v>
      </c>
      <c r="M268" s="3">
        <f t="shared" si="26"/>
        <v>0</v>
      </c>
      <c r="N268" s="3">
        <f t="shared" si="26"/>
        <v>0</v>
      </c>
      <c r="O268" s="3">
        <f t="shared" si="26"/>
        <v>0</v>
      </c>
      <c r="P268" s="3">
        <f t="shared" si="26"/>
        <v>0</v>
      </c>
      <c r="Q268" s="3">
        <f t="shared" si="26"/>
        <v>0</v>
      </c>
      <c r="R268" s="3">
        <f t="shared" si="26"/>
        <v>0</v>
      </c>
      <c r="S268" s="3">
        <f t="shared" si="26"/>
        <v>0</v>
      </c>
      <c r="T268" s="3">
        <f t="shared" si="26"/>
        <v>0</v>
      </c>
      <c r="U268" s="3">
        <f t="shared" si="26"/>
        <v>0</v>
      </c>
      <c r="V268" s="3">
        <f t="shared" si="26"/>
        <v>0</v>
      </c>
      <c r="W268" s="3">
        <f t="shared" si="26"/>
        <v>0</v>
      </c>
      <c r="X268" s="77">
        <f t="shared" ref="X268:AJ268" si="27">SUM(X252)</f>
        <v>0</v>
      </c>
      <c r="Y268" s="77">
        <f t="shared" si="27"/>
        <v>0</v>
      </c>
      <c r="Z268" s="77">
        <f t="shared" si="27"/>
        <v>0</v>
      </c>
      <c r="AA268" s="77">
        <f t="shared" si="27"/>
        <v>0</v>
      </c>
      <c r="AB268" s="77">
        <f t="shared" si="27"/>
        <v>0</v>
      </c>
      <c r="AC268" s="77">
        <f t="shared" si="27"/>
        <v>0</v>
      </c>
      <c r="AD268" s="77">
        <f t="shared" si="27"/>
        <v>0</v>
      </c>
      <c r="AE268" s="77">
        <f t="shared" si="27"/>
        <v>0</v>
      </c>
      <c r="AF268" s="77">
        <f t="shared" si="27"/>
        <v>0</v>
      </c>
      <c r="AG268" s="77">
        <f t="shared" si="27"/>
        <v>0</v>
      </c>
      <c r="AH268" s="77">
        <f t="shared" si="27"/>
        <v>0</v>
      </c>
      <c r="AI268" s="77">
        <f t="shared" si="27"/>
        <v>0</v>
      </c>
      <c r="AJ268" s="77">
        <f t="shared" si="27"/>
        <v>0</v>
      </c>
    </row>
    <row r="269" spans="1:37" customFormat="1">
      <c r="D269" s="216"/>
      <c r="E269" s="216"/>
    </row>
    <row r="270" spans="1:37" ht="19.5" customHeight="1">
      <c r="A270" s="233"/>
      <c r="B270" s="1" t="s">
        <v>216</v>
      </c>
      <c r="E270" s="21" t="s">
        <v>66</v>
      </c>
      <c r="F270" s="5">
        <f>SUM(F268,F250,F224,F200,F184,F162,F148,F132,F118,F102,F80,F63,F48,F34)</f>
        <v>0</v>
      </c>
      <c r="G270" s="5">
        <f t="shared" ref="G270:AJ270" si="28">SUM(G268,G250,G224,G200,G184,G162,G148,G132,G118,G102,G80,G63,G48,G34)</f>
        <v>0</v>
      </c>
      <c r="H270" s="5">
        <f t="shared" si="28"/>
        <v>0</v>
      </c>
      <c r="I270" s="5">
        <f t="shared" si="28"/>
        <v>0</v>
      </c>
      <c r="J270" s="5">
        <f t="shared" si="28"/>
        <v>0</v>
      </c>
      <c r="K270" s="5">
        <f t="shared" si="28"/>
        <v>0</v>
      </c>
      <c r="L270" s="5">
        <f t="shared" si="28"/>
        <v>0</v>
      </c>
      <c r="M270" s="5">
        <f t="shared" si="28"/>
        <v>0</v>
      </c>
      <c r="N270" s="5">
        <f t="shared" si="28"/>
        <v>0</v>
      </c>
      <c r="O270" s="5">
        <f t="shared" si="28"/>
        <v>0</v>
      </c>
      <c r="P270" s="5">
        <f t="shared" si="28"/>
        <v>0</v>
      </c>
      <c r="Q270" s="5">
        <f t="shared" si="28"/>
        <v>0</v>
      </c>
      <c r="R270" s="5">
        <f t="shared" si="28"/>
        <v>0</v>
      </c>
      <c r="S270" s="5">
        <f t="shared" si="28"/>
        <v>0</v>
      </c>
      <c r="T270" s="5">
        <f t="shared" si="28"/>
        <v>0</v>
      </c>
      <c r="U270" s="5">
        <f t="shared" si="28"/>
        <v>0</v>
      </c>
      <c r="V270" s="5">
        <f t="shared" si="28"/>
        <v>0</v>
      </c>
      <c r="W270" s="5">
        <f>SUM(W268,W250,W224,W200,W184,W162,W148,W132,W118,W102,W80,W63,W48,W34)</f>
        <v>0</v>
      </c>
      <c r="X270" s="77">
        <f t="shared" si="28"/>
        <v>0</v>
      </c>
      <c r="Y270" s="77">
        <f t="shared" si="28"/>
        <v>0</v>
      </c>
      <c r="Z270" s="77">
        <f t="shared" si="28"/>
        <v>0</v>
      </c>
      <c r="AA270" s="77">
        <f t="shared" si="28"/>
        <v>0</v>
      </c>
      <c r="AB270" s="77">
        <f t="shared" si="28"/>
        <v>0</v>
      </c>
      <c r="AC270" s="77">
        <f t="shared" si="28"/>
        <v>0</v>
      </c>
      <c r="AD270" s="77">
        <f t="shared" si="28"/>
        <v>0</v>
      </c>
      <c r="AE270" s="77">
        <f t="shared" si="28"/>
        <v>0</v>
      </c>
      <c r="AF270" s="77">
        <f t="shared" si="28"/>
        <v>0</v>
      </c>
      <c r="AG270" s="77">
        <f t="shared" si="28"/>
        <v>0</v>
      </c>
      <c r="AH270" s="77">
        <f t="shared" si="28"/>
        <v>0</v>
      </c>
      <c r="AI270" s="77">
        <f t="shared" si="28"/>
        <v>0</v>
      </c>
      <c r="AJ270" s="77">
        <f t="shared" si="28"/>
        <v>0</v>
      </c>
    </row>
    <row r="271" spans="1:37" ht="15.75" thickBot="1"/>
    <row r="272" spans="1:37" ht="21.75" customHeight="1" thickBot="1">
      <c r="A272" s="965"/>
      <c r="B272" s="552"/>
      <c r="C272" s="973" t="s">
        <v>44</v>
      </c>
      <c r="D272" s="966" t="s">
        <v>59</v>
      </c>
      <c r="E272" s="966" t="s">
        <v>60</v>
      </c>
      <c r="F272" s="923" t="s">
        <v>79</v>
      </c>
      <c r="G272" s="924"/>
      <c r="H272" s="924"/>
      <c r="I272" s="924"/>
      <c r="J272" s="924"/>
      <c r="K272" s="924"/>
      <c r="L272" s="924"/>
      <c r="M272" s="924"/>
      <c r="N272" s="924"/>
      <c r="O272" s="924"/>
      <c r="P272" s="924"/>
      <c r="Q272" s="924"/>
      <c r="R272" s="925"/>
      <c r="S272" s="925"/>
      <c r="T272" s="925"/>
      <c r="U272" s="925"/>
      <c r="V272" s="926"/>
      <c r="W272" s="926"/>
      <c r="X272" s="927"/>
      <c r="AK272" s="4"/>
    </row>
    <row r="273" spans="1:47" ht="21.75" customHeight="1" thickBot="1">
      <c r="A273" s="965"/>
      <c r="B273" s="552"/>
      <c r="C273" s="974"/>
      <c r="D273" s="967"/>
      <c r="E273" s="967"/>
      <c r="F273" s="969" t="s">
        <v>0</v>
      </c>
      <c r="G273" s="969"/>
      <c r="H273" s="969"/>
      <c r="I273" s="969"/>
      <c r="J273" s="969"/>
      <c r="K273" s="970" t="s">
        <v>1</v>
      </c>
      <c r="L273" s="971"/>
      <c r="M273" s="971"/>
      <c r="N273" s="971"/>
      <c r="O273" s="972"/>
      <c r="P273" s="960" t="s">
        <v>42</v>
      </c>
      <c r="Q273" s="961"/>
      <c r="R273" s="962" t="s">
        <v>149</v>
      </c>
      <c r="S273" s="925"/>
      <c r="T273" s="925"/>
      <c r="U273" s="925"/>
      <c r="V273" s="926"/>
      <c r="W273" s="926"/>
      <c r="X273" s="927"/>
      <c r="AK273" s="4"/>
    </row>
    <row r="274" spans="1:47" ht="30" customHeight="1" thickBot="1">
      <c r="A274" s="965"/>
      <c r="B274" s="552"/>
      <c r="C274" s="974"/>
      <c r="D274" s="968"/>
      <c r="E274" s="968"/>
      <c r="F274" s="197" t="s">
        <v>81</v>
      </c>
      <c r="G274" s="197" t="s">
        <v>65</v>
      </c>
      <c r="H274" s="198" t="s">
        <v>82</v>
      </c>
      <c r="I274" s="198" t="s">
        <v>63</v>
      </c>
      <c r="J274" s="198" t="s">
        <v>64</v>
      </c>
      <c r="K274" s="198" t="s">
        <v>81</v>
      </c>
      <c r="L274" s="197" t="s">
        <v>65</v>
      </c>
      <c r="M274" s="198" t="s">
        <v>82</v>
      </c>
      <c r="N274" s="198" t="s">
        <v>63</v>
      </c>
      <c r="O274" s="198" t="s">
        <v>64</v>
      </c>
      <c r="P274" s="198" t="s">
        <v>83</v>
      </c>
      <c r="Q274" s="198" t="s">
        <v>84</v>
      </c>
      <c r="R274" s="199" t="s">
        <v>152</v>
      </c>
      <c r="S274" s="199" t="s">
        <v>153</v>
      </c>
      <c r="T274" s="199" t="s">
        <v>154</v>
      </c>
      <c r="U274" s="199" t="s">
        <v>155</v>
      </c>
      <c r="V274" s="199" t="s">
        <v>156</v>
      </c>
      <c r="W274" s="200" t="s">
        <v>157</v>
      </c>
      <c r="X274" s="199" t="s">
        <v>158</v>
      </c>
      <c r="Y274" s="4"/>
      <c r="Z274" s="4"/>
      <c r="AO274" s="4"/>
    </row>
    <row r="275" spans="1:47" ht="15" customHeight="1">
      <c r="A275" s="553"/>
      <c r="B275" s="554"/>
      <c r="C275" s="555" t="s">
        <v>408</v>
      </c>
      <c r="D275" s="642" t="s">
        <v>1812</v>
      </c>
      <c r="E275" s="557">
        <v>114</v>
      </c>
      <c r="F275" s="558"/>
      <c r="G275" s="559"/>
      <c r="H275" s="559"/>
      <c r="I275" s="559"/>
      <c r="J275" s="560"/>
      <c r="K275" s="558"/>
      <c r="L275" s="559"/>
      <c r="M275" s="559">
        <v>10</v>
      </c>
      <c r="N275" s="559">
        <v>0</v>
      </c>
      <c r="O275" s="560">
        <v>0</v>
      </c>
      <c r="P275" s="558"/>
      <c r="Q275" s="560"/>
      <c r="R275" s="561"/>
      <c r="S275" s="562"/>
      <c r="T275" s="563"/>
      <c r="U275" s="562"/>
      <c r="V275" s="562"/>
      <c r="W275" s="564"/>
      <c r="X275" s="565"/>
      <c r="Y275" s="4"/>
      <c r="Z275" s="4"/>
      <c r="AA275" s="4"/>
      <c r="AB275" s="4"/>
      <c r="AU275" s="4"/>
    </row>
    <row r="276" spans="1:47" ht="15" customHeight="1">
      <c r="A276" s="553"/>
      <c r="B276" s="566"/>
      <c r="C276" s="567" t="s">
        <v>403</v>
      </c>
      <c r="D276" s="642" t="s">
        <v>1735</v>
      </c>
      <c r="E276" s="569">
        <v>102</v>
      </c>
      <c r="F276" s="570"/>
      <c r="G276" s="571"/>
      <c r="H276" s="571"/>
      <c r="I276" s="571"/>
      <c r="J276" s="572"/>
      <c r="K276" s="570"/>
      <c r="L276" s="571"/>
      <c r="M276" s="571">
        <v>11</v>
      </c>
      <c r="N276" s="571">
        <v>0</v>
      </c>
      <c r="O276" s="572">
        <v>0</v>
      </c>
      <c r="P276" s="570"/>
      <c r="Q276" s="572"/>
      <c r="R276" s="573"/>
      <c r="S276" s="574"/>
      <c r="T276" s="575"/>
      <c r="U276" s="574"/>
      <c r="V276" s="574"/>
      <c r="W276" s="576"/>
      <c r="X276" s="577"/>
      <c r="Y276" s="4"/>
      <c r="Z276" s="4"/>
      <c r="AA276" s="4"/>
      <c r="AB276" s="4"/>
      <c r="AU276" s="4"/>
    </row>
    <row r="277" spans="1:47" ht="15" customHeight="1">
      <c r="A277" s="553"/>
      <c r="B277" s="566"/>
      <c r="C277" s="567" t="s">
        <v>1593</v>
      </c>
      <c r="D277" s="642" t="s">
        <v>1815</v>
      </c>
      <c r="E277" s="569">
        <v>219</v>
      </c>
      <c r="F277" s="570"/>
      <c r="G277" s="571"/>
      <c r="H277" s="571"/>
      <c r="I277" s="571"/>
      <c r="J277" s="572"/>
      <c r="K277" s="570">
        <v>6</v>
      </c>
      <c r="L277" s="571">
        <v>65</v>
      </c>
      <c r="M277" s="571">
        <v>58</v>
      </c>
      <c r="N277" s="571">
        <v>0</v>
      </c>
      <c r="O277" s="572">
        <v>7</v>
      </c>
      <c r="P277" s="570">
        <v>27</v>
      </c>
      <c r="Q277" s="572">
        <v>38</v>
      </c>
      <c r="R277" s="573">
        <v>3</v>
      </c>
      <c r="S277" s="574">
        <v>22</v>
      </c>
      <c r="T277" s="575">
        <v>29</v>
      </c>
      <c r="U277" s="574">
        <v>10</v>
      </c>
      <c r="V277" s="574">
        <v>1</v>
      </c>
      <c r="W277" s="576">
        <v>0</v>
      </c>
      <c r="X277" s="577">
        <v>0</v>
      </c>
      <c r="Y277" s="4"/>
      <c r="Z277" s="4"/>
      <c r="AA277" s="4"/>
      <c r="AB277" s="4"/>
      <c r="AU277" s="4"/>
    </row>
    <row r="278" spans="1:47" ht="15" customHeight="1">
      <c r="A278" s="553"/>
      <c r="B278" s="566"/>
      <c r="C278" s="567" t="s">
        <v>1593</v>
      </c>
      <c r="D278" s="642" t="s">
        <v>1816</v>
      </c>
      <c r="E278" s="569">
        <v>21</v>
      </c>
      <c r="F278" s="570"/>
      <c r="G278" s="571"/>
      <c r="H278" s="571"/>
      <c r="I278" s="571"/>
      <c r="J278" s="572"/>
      <c r="K278" s="570">
        <v>1</v>
      </c>
      <c r="L278" s="571">
        <v>10</v>
      </c>
      <c r="M278" s="571">
        <v>8</v>
      </c>
      <c r="N278" s="571">
        <v>0</v>
      </c>
      <c r="O278" s="572">
        <v>2</v>
      </c>
      <c r="P278" s="570">
        <v>4</v>
      </c>
      <c r="Q278" s="572">
        <v>6</v>
      </c>
      <c r="R278" s="573">
        <v>2</v>
      </c>
      <c r="S278" s="574">
        <v>1</v>
      </c>
      <c r="T278" s="575">
        <v>5</v>
      </c>
      <c r="U278" s="574">
        <v>2</v>
      </c>
      <c r="V278" s="574">
        <v>0</v>
      </c>
      <c r="W278" s="576">
        <v>0</v>
      </c>
      <c r="X278" s="577">
        <v>0</v>
      </c>
      <c r="Y278" s="4"/>
      <c r="Z278" s="4"/>
      <c r="AA278" s="4"/>
      <c r="AB278" s="4"/>
      <c r="AU278" s="4"/>
    </row>
    <row r="279" spans="1:47" ht="15" customHeight="1">
      <c r="A279" s="553"/>
      <c r="B279" s="554"/>
      <c r="C279" s="593" t="s">
        <v>1593</v>
      </c>
      <c r="D279" s="642" t="s">
        <v>1817</v>
      </c>
      <c r="E279" s="595">
        <v>21</v>
      </c>
      <c r="F279" s="596"/>
      <c r="G279" s="597"/>
      <c r="H279" s="597"/>
      <c r="I279" s="597"/>
      <c r="J279" s="598"/>
      <c r="K279" s="596">
        <v>1</v>
      </c>
      <c r="L279" s="597">
        <v>10</v>
      </c>
      <c r="M279" s="597">
        <v>8</v>
      </c>
      <c r="N279" s="597">
        <v>0</v>
      </c>
      <c r="O279" s="598">
        <v>2</v>
      </c>
      <c r="P279" s="596">
        <v>4</v>
      </c>
      <c r="Q279" s="598">
        <v>6</v>
      </c>
      <c r="R279" s="599">
        <v>2</v>
      </c>
      <c r="S279" s="600">
        <v>2</v>
      </c>
      <c r="T279" s="601">
        <v>5</v>
      </c>
      <c r="U279" s="600">
        <v>1</v>
      </c>
      <c r="V279" s="600">
        <v>0</v>
      </c>
      <c r="W279" s="602">
        <v>0</v>
      </c>
      <c r="X279" s="603">
        <v>0</v>
      </c>
      <c r="Y279" s="4"/>
      <c r="Z279" s="4"/>
      <c r="AA279" s="4"/>
      <c r="AB279" s="4"/>
      <c r="AU279" s="4"/>
    </row>
    <row r="280" spans="1:47" ht="15" customHeight="1">
      <c r="A280" s="553"/>
      <c r="B280" s="554"/>
      <c r="C280" s="593" t="s">
        <v>1595</v>
      </c>
      <c r="D280" s="642" t="s">
        <v>1818</v>
      </c>
      <c r="E280" s="595">
        <v>777</v>
      </c>
      <c r="F280" s="596"/>
      <c r="G280" s="597"/>
      <c r="H280" s="597"/>
      <c r="I280" s="597"/>
      <c r="J280" s="598"/>
      <c r="K280" s="596">
        <v>32</v>
      </c>
      <c r="L280" s="597">
        <v>330</v>
      </c>
      <c r="M280" s="597">
        <v>316</v>
      </c>
      <c r="N280" s="597">
        <v>1</v>
      </c>
      <c r="O280" s="598">
        <v>13</v>
      </c>
      <c r="P280" s="596">
        <v>129</v>
      </c>
      <c r="Q280" s="598">
        <v>201</v>
      </c>
      <c r="R280" s="599">
        <v>30</v>
      </c>
      <c r="S280" s="600">
        <v>7</v>
      </c>
      <c r="T280" s="601">
        <v>17</v>
      </c>
      <c r="U280" s="600">
        <v>65</v>
      </c>
      <c r="V280" s="600">
        <v>93</v>
      </c>
      <c r="W280" s="602">
        <v>69</v>
      </c>
      <c r="X280" s="603">
        <v>49</v>
      </c>
      <c r="Y280" s="4"/>
      <c r="Z280" s="4"/>
      <c r="AA280" s="4"/>
      <c r="AB280" s="4"/>
      <c r="AU280" s="4"/>
    </row>
    <row r="281" spans="1:47" ht="15" customHeight="1">
      <c r="A281" s="553"/>
      <c r="B281" s="554"/>
      <c r="C281" s="593" t="s">
        <v>1595</v>
      </c>
      <c r="D281" s="642" t="s">
        <v>1596</v>
      </c>
      <c r="E281" s="595">
        <v>96</v>
      </c>
      <c r="F281" s="596"/>
      <c r="G281" s="597"/>
      <c r="H281" s="597"/>
      <c r="I281" s="597"/>
      <c r="J281" s="598"/>
      <c r="K281" s="596">
        <v>4</v>
      </c>
      <c r="L281" s="597">
        <v>45</v>
      </c>
      <c r="M281" s="597">
        <v>45</v>
      </c>
      <c r="N281" s="597">
        <v>0</v>
      </c>
      <c r="O281" s="598">
        <v>0</v>
      </c>
      <c r="P281" s="596">
        <v>32</v>
      </c>
      <c r="Q281" s="598">
        <v>13</v>
      </c>
      <c r="R281" s="599">
        <v>0</v>
      </c>
      <c r="S281" s="600">
        <v>0</v>
      </c>
      <c r="T281" s="601">
        <v>1</v>
      </c>
      <c r="U281" s="600">
        <v>4</v>
      </c>
      <c r="V281" s="600">
        <v>16</v>
      </c>
      <c r="W281" s="602">
        <v>9</v>
      </c>
      <c r="X281" s="603">
        <v>15</v>
      </c>
      <c r="Y281" s="4"/>
      <c r="Z281" s="4"/>
      <c r="AA281" s="4"/>
      <c r="AB281" s="4"/>
      <c r="AU281" s="4"/>
    </row>
    <row r="282" spans="1:47" ht="15" customHeight="1">
      <c r="A282" s="553"/>
      <c r="B282" s="554"/>
      <c r="C282" s="593" t="s">
        <v>1599</v>
      </c>
      <c r="D282" s="642" t="s">
        <v>1819</v>
      </c>
      <c r="E282" s="595">
        <v>288</v>
      </c>
      <c r="F282" s="596"/>
      <c r="G282" s="597"/>
      <c r="H282" s="597"/>
      <c r="I282" s="597"/>
      <c r="J282" s="598"/>
      <c r="K282" s="596">
        <v>12</v>
      </c>
      <c r="L282" s="597">
        <v>119</v>
      </c>
      <c r="M282" s="597">
        <v>102</v>
      </c>
      <c r="N282" s="597">
        <v>0</v>
      </c>
      <c r="O282" s="598">
        <v>17</v>
      </c>
      <c r="P282" s="596">
        <v>21</v>
      </c>
      <c r="Q282" s="598">
        <v>98</v>
      </c>
      <c r="R282" s="599">
        <v>4</v>
      </c>
      <c r="S282" s="600">
        <v>2</v>
      </c>
      <c r="T282" s="601">
        <v>7</v>
      </c>
      <c r="U282" s="600">
        <v>39</v>
      </c>
      <c r="V282" s="600">
        <v>35</v>
      </c>
      <c r="W282" s="602">
        <v>27</v>
      </c>
      <c r="X282" s="603">
        <v>5</v>
      </c>
      <c r="Y282" s="4"/>
      <c r="Z282" s="4"/>
      <c r="AA282" s="4"/>
      <c r="AB282" s="4"/>
      <c r="AU282" s="4"/>
    </row>
    <row r="283" spans="1:47" ht="15" customHeight="1">
      <c r="A283" s="553"/>
      <c r="B283" s="554"/>
      <c r="C283" s="593" t="s">
        <v>1599</v>
      </c>
      <c r="D283" s="642" t="s">
        <v>1820</v>
      </c>
      <c r="E283" s="595">
        <v>216</v>
      </c>
      <c r="F283" s="596"/>
      <c r="G283" s="597"/>
      <c r="H283" s="597"/>
      <c r="I283" s="597"/>
      <c r="J283" s="598"/>
      <c r="K283" s="596">
        <v>9</v>
      </c>
      <c r="L283" s="597">
        <v>185</v>
      </c>
      <c r="M283" s="597">
        <v>181</v>
      </c>
      <c r="N283" s="597">
        <v>1</v>
      </c>
      <c r="O283" s="598">
        <v>3</v>
      </c>
      <c r="P283" s="596">
        <v>100</v>
      </c>
      <c r="Q283" s="598">
        <v>85</v>
      </c>
      <c r="R283" s="599">
        <v>0</v>
      </c>
      <c r="S283" s="600">
        <v>0</v>
      </c>
      <c r="T283" s="601">
        <v>13</v>
      </c>
      <c r="U283" s="600">
        <v>44</v>
      </c>
      <c r="V283" s="600">
        <v>45</v>
      </c>
      <c r="W283" s="602">
        <v>53</v>
      </c>
      <c r="X283" s="603">
        <v>30</v>
      </c>
      <c r="Y283" s="4"/>
      <c r="Z283" s="4"/>
      <c r="AA283" s="4"/>
      <c r="AB283" s="4"/>
      <c r="AU283" s="4"/>
    </row>
    <row r="284" spans="1:47" ht="15" customHeight="1">
      <c r="A284" s="553"/>
      <c r="B284" s="554"/>
      <c r="C284" s="593" t="s">
        <v>1599</v>
      </c>
      <c r="D284" s="642" t="s">
        <v>1821</v>
      </c>
      <c r="E284" s="595">
        <v>210</v>
      </c>
      <c r="F284" s="596"/>
      <c r="G284" s="597"/>
      <c r="H284" s="597"/>
      <c r="I284" s="597"/>
      <c r="J284" s="598"/>
      <c r="K284" s="596">
        <v>9</v>
      </c>
      <c r="L284" s="597">
        <v>115</v>
      </c>
      <c r="M284" s="597">
        <v>103</v>
      </c>
      <c r="N284" s="597">
        <v>0</v>
      </c>
      <c r="O284" s="598">
        <v>12</v>
      </c>
      <c r="P284" s="596">
        <v>19</v>
      </c>
      <c r="Q284" s="598">
        <v>96</v>
      </c>
      <c r="R284" s="599">
        <v>5</v>
      </c>
      <c r="S284" s="600">
        <v>14</v>
      </c>
      <c r="T284" s="601">
        <v>28</v>
      </c>
      <c r="U284" s="600">
        <v>35</v>
      </c>
      <c r="V284" s="600">
        <v>24</v>
      </c>
      <c r="W284" s="602">
        <v>9</v>
      </c>
      <c r="X284" s="603">
        <v>0</v>
      </c>
      <c r="Y284" s="4"/>
      <c r="Z284" s="4"/>
      <c r="AA284" s="4"/>
      <c r="AB284" s="4"/>
      <c r="AU284" s="4"/>
    </row>
    <row r="285" spans="1:47" ht="15" customHeight="1">
      <c r="A285" s="553"/>
      <c r="B285" s="554"/>
      <c r="C285" s="593" t="s">
        <v>1599</v>
      </c>
      <c r="D285" s="642" t="s">
        <v>1822</v>
      </c>
      <c r="E285" s="595">
        <v>96</v>
      </c>
      <c r="F285" s="596"/>
      <c r="G285" s="597"/>
      <c r="H285" s="597"/>
      <c r="I285" s="597"/>
      <c r="J285" s="598"/>
      <c r="K285" s="596">
        <v>4</v>
      </c>
      <c r="L285" s="597">
        <v>41</v>
      </c>
      <c r="M285" s="597">
        <v>36</v>
      </c>
      <c r="N285" s="597">
        <v>0</v>
      </c>
      <c r="O285" s="598">
        <v>5</v>
      </c>
      <c r="P285" s="596">
        <v>0</v>
      </c>
      <c r="Q285" s="598">
        <v>41</v>
      </c>
      <c r="R285" s="599">
        <v>0</v>
      </c>
      <c r="S285" s="600">
        <v>11</v>
      </c>
      <c r="T285" s="601">
        <v>15</v>
      </c>
      <c r="U285" s="600">
        <v>6</v>
      </c>
      <c r="V285" s="600">
        <v>3</v>
      </c>
      <c r="W285" s="602">
        <v>4</v>
      </c>
      <c r="X285" s="603">
        <v>2</v>
      </c>
      <c r="Y285" s="4"/>
      <c r="Z285" s="4"/>
      <c r="AA285" s="4"/>
      <c r="AB285" s="4"/>
      <c r="AU285" s="4"/>
    </row>
    <row r="286" spans="1:47" ht="15" customHeight="1">
      <c r="A286" s="553"/>
      <c r="B286" s="554"/>
      <c r="C286" s="593" t="s">
        <v>1615</v>
      </c>
      <c r="D286" s="642" t="s">
        <v>1782</v>
      </c>
      <c r="E286" s="595">
        <v>144</v>
      </c>
      <c r="F286" s="596"/>
      <c r="G286" s="597"/>
      <c r="H286" s="597"/>
      <c r="I286" s="597"/>
      <c r="J286" s="598"/>
      <c r="K286" s="596">
        <v>6</v>
      </c>
      <c r="L286" s="597">
        <v>60</v>
      </c>
      <c r="M286" s="597">
        <v>52</v>
      </c>
      <c r="N286" s="597">
        <v>0</v>
      </c>
      <c r="O286" s="598">
        <v>8</v>
      </c>
      <c r="P286" s="596">
        <v>18</v>
      </c>
      <c r="Q286" s="598">
        <v>42</v>
      </c>
      <c r="R286" s="599">
        <v>18</v>
      </c>
      <c r="S286" s="600">
        <v>4</v>
      </c>
      <c r="T286" s="601">
        <v>14</v>
      </c>
      <c r="U286" s="600">
        <v>20</v>
      </c>
      <c r="V286" s="600">
        <v>3</v>
      </c>
      <c r="W286" s="602">
        <v>1</v>
      </c>
      <c r="X286" s="603">
        <v>0</v>
      </c>
      <c r="Y286" s="4"/>
      <c r="Z286" s="4"/>
      <c r="AA286" s="4"/>
      <c r="AB286" s="4"/>
      <c r="AU286" s="4"/>
    </row>
    <row r="287" spans="1:47" ht="15" customHeight="1">
      <c r="A287" s="553"/>
      <c r="B287" s="554"/>
      <c r="C287" s="593" t="s">
        <v>1615</v>
      </c>
      <c r="D287" s="642" t="s">
        <v>1614</v>
      </c>
      <c r="E287" s="595">
        <v>138</v>
      </c>
      <c r="F287" s="596"/>
      <c r="G287" s="597"/>
      <c r="H287" s="597"/>
      <c r="I287" s="597"/>
      <c r="J287" s="598"/>
      <c r="K287" s="596">
        <v>6</v>
      </c>
      <c r="L287" s="597">
        <v>75</v>
      </c>
      <c r="M287" s="597">
        <v>62</v>
      </c>
      <c r="N287" s="597">
        <v>0</v>
      </c>
      <c r="O287" s="598">
        <v>13</v>
      </c>
      <c r="P287" s="596">
        <v>19</v>
      </c>
      <c r="Q287" s="598">
        <v>56</v>
      </c>
      <c r="R287" s="599">
        <v>39</v>
      </c>
      <c r="S287" s="600">
        <v>33</v>
      </c>
      <c r="T287" s="601">
        <v>2</v>
      </c>
      <c r="U287" s="600">
        <v>1</v>
      </c>
      <c r="V287" s="600">
        <v>0</v>
      </c>
      <c r="W287" s="602">
        <v>0</v>
      </c>
      <c r="X287" s="603">
        <v>0</v>
      </c>
      <c r="Y287" s="4"/>
      <c r="Z287" s="4"/>
      <c r="AA287" s="4"/>
      <c r="AB287" s="4"/>
      <c r="AU287" s="4"/>
    </row>
    <row r="288" spans="1:47" ht="15" customHeight="1">
      <c r="A288" s="553"/>
      <c r="B288" s="554"/>
      <c r="C288" s="593" t="s">
        <v>1615</v>
      </c>
      <c r="D288" s="642" t="s">
        <v>1783</v>
      </c>
      <c r="E288" s="595">
        <v>72</v>
      </c>
      <c r="F288" s="596"/>
      <c r="G288" s="597"/>
      <c r="H288" s="597"/>
      <c r="I288" s="597"/>
      <c r="J288" s="598"/>
      <c r="K288" s="596">
        <v>3</v>
      </c>
      <c r="L288" s="597">
        <v>47</v>
      </c>
      <c r="M288" s="597">
        <v>45</v>
      </c>
      <c r="N288" s="597">
        <v>0</v>
      </c>
      <c r="O288" s="598">
        <v>2</v>
      </c>
      <c r="P288" s="596">
        <v>14</v>
      </c>
      <c r="Q288" s="598">
        <v>33</v>
      </c>
      <c r="R288" s="599">
        <v>32</v>
      </c>
      <c r="S288" s="600">
        <v>3</v>
      </c>
      <c r="T288" s="601">
        <v>6</v>
      </c>
      <c r="U288" s="600">
        <v>6</v>
      </c>
      <c r="V288" s="600">
        <v>0</v>
      </c>
      <c r="W288" s="602">
        <v>0</v>
      </c>
      <c r="X288" s="603">
        <v>0</v>
      </c>
      <c r="Y288" s="4"/>
      <c r="Z288" s="4"/>
      <c r="AA288" s="4"/>
      <c r="AB288" s="4"/>
      <c r="AU288" s="4"/>
    </row>
    <row r="289" spans="1:47" ht="15" customHeight="1">
      <c r="A289" s="553"/>
      <c r="B289" s="554"/>
      <c r="C289" s="593" t="s">
        <v>1615</v>
      </c>
      <c r="D289" s="642" t="s">
        <v>1704</v>
      </c>
      <c r="E289" s="595">
        <v>75</v>
      </c>
      <c r="F289" s="596"/>
      <c r="G289" s="597"/>
      <c r="H289" s="597"/>
      <c r="I289" s="597"/>
      <c r="J289" s="598"/>
      <c r="K289" s="596">
        <v>3</v>
      </c>
      <c r="L289" s="597">
        <v>29</v>
      </c>
      <c r="M289" s="597">
        <v>29</v>
      </c>
      <c r="N289" s="597">
        <v>0</v>
      </c>
      <c r="O289" s="598">
        <v>0</v>
      </c>
      <c r="P289" s="596">
        <v>11</v>
      </c>
      <c r="Q289" s="598">
        <v>18</v>
      </c>
      <c r="R289" s="599">
        <v>6</v>
      </c>
      <c r="S289" s="600">
        <v>5</v>
      </c>
      <c r="T289" s="601">
        <v>12</v>
      </c>
      <c r="U289" s="600">
        <v>6</v>
      </c>
      <c r="V289" s="600">
        <v>0</v>
      </c>
      <c r="W289" s="602">
        <v>0</v>
      </c>
      <c r="X289" s="603">
        <v>0</v>
      </c>
      <c r="Y289" s="4"/>
      <c r="Z289" s="4"/>
      <c r="AA289" s="4"/>
      <c r="AB289" s="4"/>
      <c r="AU289" s="4"/>
    </row>
    <row r="290" spans="1:47" ht="15" customHeight="1">
      <c r="A290" s="553"/>
      <c r="B290" s="554"/>
      <c r="C290" s="593" t="s">
        <v>1619</v>
      </c>
      <c r="D290" s="642" t="s">
        <v>1618</v>
      </c>
      <c r="E290" s="595">
        <v>60</v>
      </c>
      <c r="F290" s="596"/>
      <c r="G290" s="597"/>
      <c r="H290" s="597"/>
      <c r="I290" s="597"/>
      <c r="J290" s="598"/>
      <c r="K290" s="596">
        <v>3</v>
      </c>
      <c r="L290" s="597">
        <v>52</v>
      </c>
      <c r="M290" s="597">
        <v>51</v>
      </c>
      <c r="N290" s="597">
        <v>0</v>
      </c>
      <c r="O290" s="598">
        <v>1</v>
      </c>
      <c r="P290" s="596">
        <v>26</v>
      </c>
      <c r="Q290" s="598">
        <v>26</v>
      </c>
      <c r="R290" s="599">
        <v>1</v>
      </c>
      <c r="S290" s="600">
        <v>0</v>
      </c>
      <c r="T290" s="601">
        <v>20</v>
      </c>
      <c r="U290" s="600">
        <v>15</v>
      </c>
      <c r="V290" s="600">
        <v>15</v>
      </c>
      <c r="W290" s="602">
        <v>1</v>
      </c>
      <c r="X290" s="603">
        <v>0</v>
      </c>
      <c r="Y290" s="4"/>
      <c r="Z290" s="4"/>
      <c r="AA290" s="4"/>
      <c r="AB290" s="4"/>
      <c r="AU290" s="4"/>
    </row>
    <row r="291" spans="1:47" ht="15" customHeight="1">
      <c r="A291" s="553"/>
      <c r="B291" s="554"/>
      <c r="C291" s="593" t="s">
        <v>403</v>
      </c>
      <c r="D291" s="642" t="s">
        <v>1623</v>
      </c>
      <c r="E291" s="595">
        <v>36</v>
      </c>
      <c r="F291" s="596"/>
      <c r="G291" s="597"/>
      <c r="H291" s="597"/>
      <c r="I291" s="597"/>
      <c r="J291" s="598"/>
      <c r="K291" s="596">
        <v>1</v>
      </c>
      <c r="L291" s="597">
        <v>10</v>
      </c>
      <c r="M291" s="597">
        <v>7</v>
      </c>
      <c r="N291" s="597">
        <v>0</v>
      </c>
      <c r="O291" s="598">
        <v>3</v>
      </c>
      <c r="P291" s="596">
        <v>1</v>
      </c>
      <c r="Q291" s="598">
        <v>9</v>
      </c>
      <c r="R291" s="599">
        <v>0</v>
      </c>
      <c r="S291" s="600">
        <v>1</v>
      </c>
      <c r="T291" s="601">
        <v>5</v>
      </c>
      <c r="U291" s="600">
        <v>2</v>
      </c>
      <c r="V291" s="600">
        <v>1</v>
      </c>
      <c r="W291" s="602">
        <v>1</v>
      </c>
      <c r="X291" s="603">
        <v>0</v>
      </c>
      <c r="Y291" s="4"/>
      <c r="Z291" s="4"/>
      <c r="AA291" s="4"/>
      <c r="AB291" s="4"/>
      <c r="AU291" s="4"/>
    </row>
    <row r="292" spans="1:47" ht="15" customHeight="1">
      <c r="A292" s="553"/>
      <c r="B292" s="554"/>
      <c r="C292" s="593" t="s">
        <v>403</v>
      </c>
      <c r="D292" s="642" t="s">
        <v>1823</v>
      </c>
      <c r="E292" s="595">
        <v>315</v>
      </c>
      <c r="F292" s="596"/>
      <c r="G292" s="597"/>
      <c r="H292" s="597"/>
      <c r="I292" s="597"/>
      <c r="J292" s="598"/>
      <c r="K292" s="596">
        <v>10</v>
      </c>
      <c r="L292" s="597">
        <v>132</v>
      </c>
      <c r="M292" s="597">
        <v>109</v>
      </c>
      <c r="N292" s="597">
        <v>0</v>
      </c>
      <c r="O292" s="598">
        <v>23</v>
      </c>
      <c r="P292" s="596">
        <v>1</v>
      </c>
      <c r="Q292" s="598">
        <v>131</v>
      </c>
      <c r="R292" s="599">
        <v>13</v>
      </c>
      <c r="S292" s="600">
        <v>13</v>
      </c>
      <c r="T292" s="601">
        <v>51</v>
      </c>
      <c r="U292" s="600">
        <v>36</v>
      </c>
      <c r="V292" s="600">
        <v>14</v>
      </c>
      <c r="W292" s="602">
        <v>5</v>
      </c>
      <c r="X292" s="603">
        <v>0</v>
      </c>
      <c r="Y292" s="4"/>
      <c r="Z292" s="4"/>
      <c r="AA292" s="4"/>
      <c r="AB292" s="4"/>
      <c r="AU292" s="4"/>
    </row>
    <row r="293" spans="1:47" ht="15" customHeight="1">
      <c r="A293" s="553"/>
      <c r="B293" s="554"/>
      <c r="C293" s="593" t="s">
        <v>403</v>
      </c>
      <c r="D293" s="642" t="s">
        <v>1824</v>
      </c>
      <c r="E293" s="595">
        <v>183</v>
      </c>
      <c r="F293" s="596"/>
      <c r="G293" s="597"/>
      <c r="H293" s="597"/>
      <c r="I293" s="597"/>
      <c r="J293" s="598"/>
      <c r="K293" s="596">
        <v>5</v>
      </c>
      <c r="L293" s="597">
        <v>70</v>
      </c>
      <c r="M293" s="597">
        <v>55</v>
      </c>
      <c r="N293" s="597">
        <v>0</v>
      </c>
      <c r="O293" s="598">
        <v>15</v>
      </c>
      <c r="P293" s="596">
        <v>1</v>
      </c>
      <c r="Q293" s="598">
        <v>69</v>
      </c>
      <c r="R293" s="599">
        <v>11</v>
      </c>
      <c r="S293" s="600">
        <v>5</v>
      </c>
      <c r="T293" s="601">
        <v>20</v>
      </c>
      <c r="U293" s="600">
        <v>27</v>
      </c>
      <c r="V293" s="600">
        <v>3</v>
      </c>
      <c r="W293" s="602">
        <v>4</v>
      </c>
      <c r="X293" s="603">
        <v>0</v>
      </c>
      <c r="Y293" s="4"/>
      <c r="Z293" s="4"/>
      <c r="AA293" s="4"/>
      <c r="AB293" s="4"/>
      <c r="AU293" s="4"/>
    </row>
    <row r="294" spans="1:47" ht="15" customHeight="1">
      <c r="A294" s="553"/>
      <c r="B294" s="554"/>
      <c r="C294" s="593" t="s">
        <v>403</v>
      </c>
      <c r="D294" s="642" t="s">
        <v>1625</v>
      </c>
      <c r="E294" s="595">
        <v>72</v>
      </c>
      <c r="F294" s="596"/>
      <c r="G294" s="597"/>
      <c r="H294" s="597"/>
      <c r="I294" s="597"/>
      <c r="J294" s="598"/>
      <c r="K294" s="596">
        <v>2</v>
      </c>
      <c r="L294" s="597">
        <v>20</v>
      </c>
      <c r="M294" s="597">
        <v>16</v>
      </c>
      <c r="N294" s="597">
        <v>0</v>
      </c>
      <c r="O294" s="598">
        <v>4</v>
      </c>
      <c r="P294" s="596">
        <v>0</v>
      </c>
      <c r="Q294" s="598">
        <v>20</v>
      </c>
      <c r="R294" s="599">
        <v>3</v>
      </c>
      <c r="S294" s="600">
        <v>6</v>
      </c>
      <c r="T294" s="601">
        <v>3</v>
      </c>
      <c r="U294" s="600">
        <v>7</v>
      </c>
      <c r="V294" s="600">
        <v>1</v>
      </c>
      <c r="W294" s="602">
        <v>0</v>
      </c>
      <c r="X294" s="603">
        <v>0</v>
      </c>
      <c r="Y294" s="4"/>
      <c r="Z294" s="4"/>
      <c r="AA294" s="4"/>
      <c r="AB294" s="4"/>
      <c r="AU294" s="4"/>
    </row>
    <row r="295" spans="1:47" ht="15" customHeight="1">
      <c r="A295" s="553"/>
      <c r="B295" s="554"/>
      <c r="C295" s="593" t="s">
        <v>403</v>
      </c>
      <c r="D295" s="642" t="s">
        <v>1825</v>
      </c>
      <c r="E295" s="595">
        <v>72</v>
      </c>
      <c r="F295" s="596"/>
      <c r="G295" s="597"/>
      <c r="H295" s="597"/>
      <c r="I295" s="597"/>
      <c r="J295" s="598"/>
      <c r="K295" s="596">
        <v>1</v>
      </c>
      <c r="L295" s="597">
        <v>8</v>
      </c>
      <c r="M295" s="597">
        <v>8</v>
      </c>
      <c r="N295" s="597">
        <v>0</v>
      </c>
      <c r="O295" s="598">
        <v>0</v>
      </c>
      <c r="P295" s="596">
        <v>0</v>
      </c>
      <c r="Q295" s="598">
        <v>8</v>
      </c>
      <c r="R295" s="599">
        <v>3</v>
      </c>
      <c r="S295" s="600">
        <v>3</v>
      </c>
      <c r="T295" s="601">
        <v>1</v>
      </c>
      <c r="U295" s="600">
        <v>1</v>
      </c>
      <c r="V295" s="600">
        <v>0</v>
      </c>
      <c r="W295" s="602">
        <v>0</v>
      </c>
      <c r="X295" s="603">
        <v>0</v>
      </c>
      <c r="Y295" s="4"/>
      <c r="Z295" s="4"/>
      <c r="AA295" s="4"/>
      <c r="AB295" s="4"/>
      <c r="AU295" s="4"/>
    </row>
    <row r="296" spans="1:47" ht="15" customHeight="1">
      <c r="A296" s="553"/>
      <c r="B296" s="554"/>
      <c r="C296" s="593" t="s">
        <v>403</v>
      </c>
      <c r="D296" s="642" t="s">
        <v>1631</v>
      </c>
      <c r="E296" s="595">
        <v>108</v>
      </c>
      <c r="F296" s="596"/>
      <c r="G296" s="597"/>
      <c r="H296" s="597"/>
      <c r="I296" s="597"/>
      <c r="J296" s="598"/>
      <c r="K296" s="596">
        <v>3</v>
      </c>
      <c r="L296" s="597">
        <v>31</v>
      </c>
      <c r="M296" s="597">
        <v>17</v>
      </c>
      <c r="N296" s="597">
        <v>0</v>
      </c>
      <c r="O296" s="598">
        <v>14</v>
      </c>
      <c r="P296" s="596">
        <v>0</v>
      </c>
      <c r="Q296" s="598">
        <v>31</v>
      </c>
      <c r="R296" s="599">
        <v>5</v>
      </c>
      <c r="S296" s="600">
        <v>6</v>
      </c>
      <c r="T296" s="601">
        <v>6</v>
      </c>
      <c r="U296" s="600">
        <v>12</v>
      </c>
      <c r="V296" s="600">
        <v>2</v>
      </c>
      <c r="W296" s="602">
        <v>0</v>
      </c>
      <c r="X296" s="603">
        <v>0</v>
      </c>
      <c r="Y296" s="4"/>
      <c r="Z296" s="4"/>
      <c r="AA296" s="4"/>
      <c r="AB296" s="4"/>
      <c r="AU296" s="4"/>
    </row>
    <row r="297" spans="1:47" ht="15" customHeight="1">
      <c r="A297" s="553"/>
      <c r="B297" s="554"/>
      <c r="C297" s="593" t="s">
        <v>1720</v>
      </c>
      <c r="D297" s="642" t="s">
        <v>1792</v>
      </c>
      <c r="E297" s="595">
        <v>36</v>
      </c>
      <c r="F297" s="596"/>
      <c r="G297" s="597"/>
      <c r="H297" s="597"/>
      <c r="I297" s="597"/>
      <c r="J297" s="598"/>
      <c r="K297" s="596">
        <v>1</v>
      </c>
      <c r="L297" s="597">
        <v>12</v>
      </c>
      <c r="M297" s="597">
        <v>11</v>
      </c>
      <c r="N297" s="597">
        <v>0</v>
      </c>
      <c r="O297" s="598">
        <v>1</v>
      </c>
      <c r="P297" s="596">
        <v>10</v>
      </c>
      <c r="Q297" s="598">
        <v>2</v>
      </c>
      <c r="R297" s="599">
        <v>1</v>
      </c>
      <c r="S297" s="600">
        <v>0</v>
      </c>
      <c r="T297" s="601">
        <v>4</v>
      </c>
      <c r="U297" s="600">
        <v>2</v>
      </c>
      <c r="V297" s="600">
        <v>4</v>
      </c>
      <c r="W297" s="602">
        <v>1</v>
      </c>
      <c r="X297" s="603">
        <v>0</v>
      </c>
      <c r="Y297" s="4"/>
      <c r="Z297" s="4"/>
      <c r="AA297" s="4"/>
      <c r="AB297" s="4"/>
      <c r="AU297" s="4"/>
    </row>
    <row r="298" spans="1:47" ht="15" customHeight="1">
      <c r="A298" s="553"/>
      <c r="B298" s="554"/>
      <c r="C298" s="593" t="s">
        <v>1720</v>
      </c>
      <c r="D298" s="642" t="s">
        <v>1826</v>
      </c>
      <c r="E298" s="595">
        <v>36</v>
      </c>
      <c r="F298" s="596"/>
      <c r="G298" s="597"/>
      <c r="H298" s="597"/>
      <c r="I298" s="597"/>
      <c r="J298" s="598"/>
      <c r="K298" s="596">
        <v>1</v>
      </c>
      <c r="L298" s="597">
        <v>18</v>
      </c>
      <c r="M298" s="597">
        <v>15</v>
      </c>
      <c r="N298" s="597">
        <v>0</v>
      </c>
      <c r="O298" s="598">
        <v>3</v>
      </c>
      <c r="P298" s="596">
        <v>16</v>
      </c>
      <c r="Q298" s="598">
        <v>2</v>
      </c>
      <c r="R298" s="599">
        <v>1</v>
      </c>
      <c r="S298" s="600">
        <v>0</v>
      </c>
      <c r="T298" s="601">
        <v>6</v>
      </c>
      <c r="U298" s="600">
        <v>2</v>
      </c>
      <c r="V298" s="600">
        <v>4</v>
      </c>
      <c r="W298" s="602">
        <v>5</v>
      </c>
      <c r="X298" s="603">
        <v>0</v>
      </c>
      <c r="Y298" s="4"/>
      <c r="Z298" s="4"/>
      <c r="AA298" s="4"/>
      <c r="AB298" s="4"/>
      <c r="AU298" s="4"/>
    </row>
    <row r="299" spans="1:47" ht="15" customHeight="1">
      <c r="A299" s="553"/>
      <c r="B299" s="554"/>
      <c r="C299" s="593" t="s">
        <v>1720</v>
      </c>
      <c r="D299" s="642" t="s">
        <v>1827</v>
      </c>
      <c r="E299" s="595">
        <v>39</v>
      </c>
      <c r="F299" s="596"/>
      <c r="G299" s="597"/>
      <c r="H299" s="597"/>
      <c r="I299" s="597"/>
      <c r="J299" s="598"/>
      <c r="K299" s="596">
        <v>1</v>
      </c>
      <c r="L299" s="597">
        <v>15</v>
      </c>
      <c r="M299" s="597">
        <v>13</v>
      </c>
      <c r="N299" s="597">
        <v>0</v>
      </c>
      <c r="O299" s="598">
        <v>2</v>
      </c>
      <c r="P299" s="596">
        <v>14</v>
      </c>
      <c r="Q299" s="598">
        <v>1</v>
      </c>
      <c r="R299" s="599">
        <v>1</v>
      </c>
      <c r="S299" s="600">
        <v>0</v>
      </c>
      <c r="T299" s="601">
        <v>3</v>
      </c>
      <c r="U299" s="600">
        <v>5</v>
      </c>
      <c r="V299" s="600">
        <v>2</v>
      </c>
      <c r="W299" s="602">
        <v>4</v>
      </c>
      <c r="X299" s="603">
        <v>0</v>
      </c>
      <c r="Y299" s="4"/>
      <c r="Z299" s="4"/>
      <c r="AA299" s="4"/>
      <c r="AB299" s="4"/>
      <c r="AU299" s="4"/>
    </row>
    <row r="300" spans="1:47" ht="15" customHeight="1">
      <c r="A300" s="553"/>
      <c r="B300" s="554"/>
      <c r="C300" s="593" t="s">
        <v>1635</v>
      </c>
      <c r="D300" s="642" t="s">
        <v>1755</v>
      </c>
      <c r="E300" s="595">
        <v>78</v>
      </c>
      <c r="F300" s="596"/>
      <c r="G300" s="597"/>
      <c r="H300" s="597"/>
      <c r="I300" s="597"/>
      <c r="J300" s="598"/>
      <c r="K300" s="596">
        <v>2</v>
      </c>
      <c r="L300" s="597">
        <v>27</v>
      </c>
      <c r="M300" s="597">
        <v>23</v>
      </c>
      <c r="N300" s="597">
        <v>0</v>
      </c>
      <c r="O300" s="598">
        <v>4</v>
      </c>
      <c r="P300" s="596">
        <v>11</v>
      </c>
      <c r="Q300" s="598">
        <v>16</v>
      </c>
      <c r="R300" s="599">
        <v>12</v>
      </c>
      <c r="S300" s="600">
        <v>6</v>
      </c>
      <c r="T300" s="601">
        <v>3</v>
      </c>
      <c r="U300" s="600">
        <v>5</v>
      </c>
      <c r="V300" s="600">
        <v>1</v>
      </c>
      <c r="W300" s="602">
        <v>0</v>
      </c>
      <c r="X300" s="603">
        <v>0</v>
      </c>
      <c r="Y300" s="4"/>
      <c r="Z300" s="4"/>
      <c r="AA300" s="4"/>
      <c r="AB300" s="4"/>
      <c r="AU300" s="4"/>
    </row>
    <row r="301" spans="1:47" ht="15" customHeight="1">
      <c r="A301" s="553"/>
      <c r="B301" s="554"/>
      <c r="C301" s="593" t="s">
        <v>1635</v>
      </c>
      <c r="D301" s="642" t="s">
        <v>1830</v>
      </c>
      <c r="E301" s="595">
        <v>183</v>
      </c>
      <c r="F301" s="596"/>
      <c r="G301" s="597"/>
      <c r="H301" s="597"/>
      <c r="I301" s="597"/>
      <c r="J301" s="598"/>
      <c r="K301" s="596">
        <v>5</v>
      </c>
      <c r="L301" s="597">
        <v>61</v>
      </c>
      <c r="M301" s="597">
        <v>54</v>
      </c>
      <c r="N301" s="597">
        <v>0</v>
      </c>
      <c r="O301" s="598">
        <v>7</v>
      </c>
      <c r="P301" s="596">
        <v>27</v>
      </c>
      <c r="Q301" s="598">
        <v>34</v>
      </c>
      <c r="R301" s="599">
        <v>25</v>
      </c>
      <c r="S301" s="600">
        <v>9</v>
      </c>
      <c r="T301" s="601">
        <v>8</v>
      </c>
      <c r="U301" s="600">
        <v>11</v>
      </c>
      <c r="V301" s="600">
        <v>8</v>
      </c>
      <c r="W301" s="602">
        <v>0</v>
      </c>
      <c r="X301" s="603">
        <v>0</v>
      </c>
      <c r="Y301" s="4"/>
      <c r="Z301" s="4"/>
      <c r="AA301" s="4"/>
      <c r="AB301" s="4"/>
      <c r="AU301" s="4"/>
    </row>
    <row r="302" spans="1:47" ht="15" customHeight="1">
      <c r="A302" s="553"/>
      <c r="B302" s="554"/>
      <c r="C302" s="593" t="s">
        <v>1635</v>
      </c>
      <c r="D302" s="642" t="s">
        <v>1688</v>
      </c>
      <c r="E302" s="595">
        <v>72</v>
      </c>
      <c r="F302" s="596"/>
      <c r="G302" s="597"/>
      <c r="H302" s="597"/>
      <c r="I302" s="597"/>
      <c r="J302" s="598"/>
      <c r="K302" s="596">
        <v>2</v>
      </c>
      <c r="L302" s="597">
        <v>30</v>
      </c>
      <c r="M302" s="597">
        <v>29</v>
      </c>
      <c r="N302" s="597">
        <v>0</v>
      </c>
      <c r="O302" s="598">
        <v>1</v>
      </c>
      <c r="P302" s="596">
        <v>11</v>
      </c>
      <c r="Q302" s="598">
        <v>19</v>
      </c>
      <c r="R302" s="599">
        <v>16</v>
      </c>
      <c r="S302" s="600">
        <v>4</v>
      </c>
      <c r="T302" s="601">
        <v>2</v>
      </c>
      <c r="U302" s="600">
        <v>6</v>
      </c>
      <c r="V302" s="600">
        <v>2</v>
      </c>
      <c r="W302" s="602">
        <v>0</v>
      </c>
      <c r="X302" s="603">
        <v>0</v>
      </c>
      <c r="Y302" s="4"/>
      <c r="Z302" s="4"/>
      <c r="AA302" s="4"/>
      <c r="AB302" s="4"/>
      <c r="AU302" s="4"/>
    </row>
    <row r="303" spans="1:47" ht="15" customHeight="1">
      <c r="A303" s="553"/>
      <c r="B303" s="554"/>
      <c r="C303" s="593" t="s">
        <v>408</v>
      </c>
      <c r="D303" s="642" t="s">
        <v>1831</v>
      </c>
      <c r="E303" s="595">
        <v>144</v>
      </c>
      <c r="F303" s="596"/>
      <c r="G303" s="597"/>
      <c r="H303" s="597"/>
      <c r="I303" s="597"/>
      <c r="J303" s="598"/>
      <c r="K303" s="596">
        <v>4</v>
      </c>
      <c r="L303" s="597">
        <v>49</v>
      </c>
      <c r="M303" s="597">
        <v>36</v>
      </c>
      <c r="N303" s="597">
        <v>0</v>
      </c>
      <c r="O303" s="598">
        <v>13</v>
      </c>
      <c r="P303" s="596">
        <v>1</v>
      </c>
      <c r="Q303" s="598">
        <v>48</v>
      </c>
      <c r="R303" s="599">
        <v>6</v>
      </c>
      <c r="S303" s="600">
        <v>4</v>
      </c>
      <c r="T303" s="601">
        <v>13</v>
      </c>
      <c r="U303" s="600">
        <v>14</v>
      </c>
      <c r="V303" s="600">
        <v>11</v>
      </c>
      <c r="W303" s="602">
        <v>0</v>
      </c>
      <c r="X303" s="603">
        <v>1</v>
      </c>
      <c r="Y303" s="4"/>
      <c r="Z303" s="4"/>
      <c r="AA303" s="4"/>
      <c r="AB303" s="4"/>
      <c r="AU303" s="4"/>
    </row>
    <row r="304" spans="1:47" ht="15" customHeight="1">
      <c r="A304" s="553"/>
      <c r="B304" s="554"/>
      <c r="C304" s="593" t="s">
        <v>408</v>
      </c>
      <c r="D304" s="642" t="s">
        <v>1801</v>
      </c>
      <c r="E304" s="595">
        <v>75</v>
      </c>
      <c r="F304" s="596"/>
      <c r="G304" s="597"/>
      <c r="H304" s="597"/>
      <c r="I304" s="597"/>
      <c r="J304" s="598"/>
      <c r="K304" s="596">
        <v>3</v>
      </c>
      <c r="L304" s="597">
        <v>34</v>
      </c>
      <c r="M304" s="597">
        <v>30</v>
      </c>
      <c r="N304" s="597">
        <v>0</v>
      </c>
      <c r="O304" s="598">
        <v>4</v>
      </c>
      <c r="P304" s="596">
        <v>0</v>
      </c>
      <c r="Q304" s="598">
        <v>34</v>
      </c>
      <c r="R304" s="599">
        <v>3</v>
      </c>
      <c r="S304" s="600">
        <v>3</v>
      </c>
      <c r="T304" s="601">
        <v>4</v>
      </c>
      <c r="U304" s="600">
        <v>15</v>
      </c>
      <c r="V304" s="600">
        <v>4</v>
      </c>
      <c r="W304" s="602">
        <v>2</v>
      </c>
      <c r="X304" s="603">
        <v>3</v>
      </c>
      <c r="Y304" s="4"/>
      <c r="Z304" s="4"/>
      <c r="AA304" s="4"/>
      <c r="AB304" s="4"/>
      <c r="AU304" s="4"/>
    </row>
    <row r="305" spans="1:47" ht="15" customHeight="1">
      <c r="A305" s="553"/>
      <c r="B305" s="554"/>
      <c r="C305" s="593" t="s">
        <v>408</v>
      </c>
      <c r="D305" s="642" t="s">
        <v>1832</v>
      </c>
      <c r="E305" s="595">
        <v>134</v>
      </c>
      <c r="F305" s="596"/>
      <c r="G305" s="597"/>
      <c r="H305" s="597"/>
      <c r="I305" s="597"/>
      <c r="J305" s="598"/>
      <c r="K305" s="596">
        <v>6</v>
      </c>
      <c r="L305" s="597">
        <v>73</v>
      </c>
      <c r="M305" s="597">
        <v>58</v>
      </c>
      <c r="N305" s="597">
        <v>0</v>
      </c>
      <c r="O305" s="598">
        <v>15</v>
      </c>
      <c r="P305" s="596">
        <v>4</v>
      </c>
      <c r="Q305" s="598">
        <v>69</v>
      </c>
      <c r="R305" s="599">
        <v>4</v>
      </c>
      <c r="S305" s="600">
        <v>5</v>
      </c>
      <c r="T305" s="601">
        <v>24</v>
      </c>
      <c r="U305" s="600">
        <v>27</v>
      </c>
      <c r="V305" s="600">
        <v>7</v>
      </c>
      <c r="W305" s="602">
        <v>6</v>
      </c>
      <c r="X305" s="603">
        <v>0</v>
      </c>
      <c r="Y305" s="4"/>
      <c r="Z305" s="4"/>
      <c r="AA305" s="4"/>
      <c r="AB305" s="4"/>
      <c r="AU305" s="4"/>
    </row>
    <row r="306" spans="1:47" ht="15" customHeight="1">
      <c r="A306" s="553"/>
      <c r="B306" s="554"/>
      <c r="C306" s="593" t="s">
        <v>408</v>
      </c>
      <c r="D306" s="642" t="s">
        <v>1833</v>
      </c>
      <c r="E306" s="595">
        <v>148</v>
      </c>
      <c r="F306" s="596"/>
      <c r="G306" s="597"/>
      <c r="H306" s="597"/>
      <c r="I306" s="597"/>
      <c r="J306" s="598"/>
      <c r="K306" s="596">
        <v>5</v>
      </c>
      <c r="L306" s="597">
        <v>66</v>
      </c>
      <c r="M306" s="597">
        <v>60</v>
      </c>
      <c r="N306" s="597">
        <v>0</v>
      </c>
      <c r="O306" s="598">
        <v>6</v>
      </c>
      <c r="P306" s="596">
        <v>3</v>
      </c>
      <c r="Q306" s="598">
        <v>63</v>
      </c>
      <c r="R306" s="599">
        <v>6</v>
      </c>
      <c r="S306" s="600">
        <v>6</v>
      </c>
      <c r="T306" s="601">
        <v>21</v>
      </c>
      <c r="U306" s="600">
        <v>24</v>
      </c>
      <c r="V306" s="600">
        <v>4</v>
      </c>
      <c r="W306" s="602">
        <v>5</v>
      </c>
      <c r="X306" s="603">
        <v>0</v>
      </c>
      <c r="Y306" s="4"/>
      <c r="Z306" s="4"/>
      <c r="AA306" s="4"/>
      <c r="AB306" s="4"/>
      <c r="AU306" s="4"/>
    </row>
    <row r="307" spans="1:47" ht="15" customHeight="1">
      <c r="A307" s="553"/>
      <c r="B307" s="554"/>
      <c r="C307" s="593" t="s">
        <v>408</v>
      </c>
      <c r="D307" s="642" t="s">
        <v>1810</v>
      </c>
      <c r="E307" s="595">
        <v>99</v>
      </c>
      <c r="F307" s="596"/>
      <c r="G307" s="597"/>
      <c r="H307" s="597"/>
      <c r="I307" s="597"/>
      <c r="J307" s="598"/>
      <c r="K307" s="596">
        <v>1</v>
      </c>
      <c r="L307" s="597">
        <v>10</v>
      </c>
      <c r="M307" s="597">
        <v>9</v>
      </c>
      <c r="N307" s="597">
        <v>0</v>
      </c>
      <c r="O307" s="598">
        <v>1</v>
      </c>
      <c r="P307" s="596">
        <v>2</v>
      </c>
      <c r="Q307" s="598">
        <v>8</v>
      </c>
      <c r="R307" s="599">
        <v>2</v>
      </c>
      <c r="S307" s="600">
        <v>2</v>
      </c>
      <c r="T307" s="601">
        <v>2</v>
      </c>
      <c r="U307" s="600">
        <v>2</v>
      </c>
      <c r="V307" s="600">
        <v>2</v>
      </c>
      <c r="W307" s="602">
        <v>0</v>
      </c>
      <c r="X307" s="603">
        <v>0</v>
      </c>
      <c r="Y307" s="4"/>
      <c r="Z307" s="4"/>
      <c r="AA307" s="4"/>
      <c r="AB307" s="4"/>
      <c r="AU307" s="4"/>
    </row>
    <row r="308" spans="1:47" ht="15" customHeight="1">
      <c r="A308" s="553"/>
      <c r="B308" s="554"/>
      <c r="C308" s="593" t="s">
        <v>408</v>
      </c>
      <c r="D308" s="642" t="s">
        <v>1834</v>
      </c>
      <c r="E308" s="595">
        <v>111</v>
      </c>
      <c r="F308" s="596"/>
      <c r="G308" s="597"/>
      <c r="H308" s="597"/>
      <c r="I308" s="597"/>
      <c r="J308" s="598"/>
      <c r="K308" s="596">
        <v>3</v>
      </c>
      <c r="L308" s="597">
        <v>41</v>
      </c>
      <c r="M308" s="597">
        <v>37</v>
      </c>
      <c r="N308" s="597">
        <v>0</v>
      </c>
      <c r="O308" s="598">
        <v>4</v>
      </c>
      <c r="P308" s="596">
        <v>1</v>
      </c>
      <c r="Q308" s="598">
        <v>40</v>
      </c>
      <c r="R308" s="599">
        <v>5</v>
      </c>
      <c r="S308" s="600">
        <v>4</v>
      </c>
      <c r="T308" s="601">
        <v>11</v>
      </c>
      <c r="U308" s="600">
        <v>14</v>
      </c>
      <c r="V308" s="600">
        <v>6</v>
      </c>
      <c r="W308" s="602">
        <v>1</v>
      </c>
      <c r="X308" s="603">
        <v>0</v>
      </c>
      <c r="Y308" s="4"/>
      <c r="Z308" s="4"/>
      <c r="AA308" s="4"/>
      <c r="AB308" s="4"/>
      <c r="AU308" s="4"/>
    </row>
    <row r="309" spans="1:47" ht="15" customHeight="1">
      <c r="A309" s="553"/>
      <c r="B309" s="554"/>
      <c r="C309" s="593" t="s">
        <v>1651</v>
      </c>
      <c r="D309" s="642" t="s">
        <v>1835</v>
      </c>
      <c r="E309" s="595">
        <v>261</v>
      </c>
      <c r="F309" s="596"/>
      <c r="G309" s="597"/>
      <c r="H309" s="597"/>
      <c r="I309" s="597"/>
      <c r="J309" s="598"/>
      <c r="K309" s="596">
        <v>10</v>
      </c>
      <c r="L309" s="597">
        <v>111</v>
      </c>
      <c r="M309" s="597">
        <v>73</v>
      </c>
      <c r="N309" s="597">
        <v>0</v>
      </c>
      <c r="O309" s="598">
        <v>38</v>
      </c>
      <c r="P309" s="596">
        <v>2</v>
      </c>
      <c r="Q309" s="598">
        <v>109</v>
      </c>
      <c r="R309" s="599">
        <v>2</v>
      </c>
      <c r="S309" s="600">
        <v>9</v>
      </c>
      <c r="T309" s="601">
        <v>15</v>
      </c>
      <c r="U309" s="600">
        <v>25</v>
      </c>
      <c r="V309" s="600">
        <v>23</v>
      </c>
      <c r="W309" s="602">
        <v>29</v>
      </c>
      <c r="X309" s="603">
        <v>8</v>
      </c>
      <c r="Y309" s="4"/>
      <c r="Z309" s="4"/>
      <c r="AA309" s="4"/>
      <c r="AB309" s="4"/>
      <c r="AU309" s="4"/>
    </row>
    <row r="310" spans="1:47" ht="15" customHeight="1">
      <c r="A310" s="553"/>
      <c r="B310" s="554"/>
      <c r="C310" s="593" t="s">
        <v>1651</v>
      </c>
      <c r="D310" s="642" t="s">
        <v>1836</v>
      </c>
      <c r="E310" s="595">
        <v>36</v>
      </c>
      <c r="F310" s="596"/>
      <c r="G310" s="597"/>
      <c r="H310" s="597"/>
      <c r="I310" s="597"/>
      <c r="J310" s="598"/>
      <c r="K310" s="596">
        <v>1</v>
      </c>
      <c r="L310" s="597">
        <v>11</v>
      </c>
      <c r="M310" s="597">
        <v>6</v>
      </c>
      <c r="N310" s="597">
        <v>0</v>
      </c>
      <c r="O310" s="598">
        <v>5</v>
      </c>
      <c r="P310" s="596">
        <v>3</v>
      </c>
      <c r="Q310" s="598">
        <v>8</v>
      </c>
      <c r="R310" s="599">
        <v>0</v>
      </c>
      <c r="S310" s="600">
        <v>1</v>
      </c>
      <c r="T310" s="601">
        <v>2</v>
      </c>
      <c r="U310" s="600">
        <v>4</v>
      </c>
      <c r="V310" s="600">
        <v>3</v>
      </c>
      <c r="W310" s="602">
        <v>1</v>
      </c>
      <c r="X310" s="603">
        <v>0</v>
      </c>
      <c r="Y310" s="4"/>
      <c r="Z310" s="4"/>
      <c r="AA310" s="4"/>
      <c r="AB310" s="4"/>
      <c r="AU310" s="4"/>
    </row>
    <row r="311" spans="1:47" ht="15" customHeight="1">
      <c r="A311" s="553"/>
      <c r="B311" s="554"/>
      <c r="C311" s="593" t="s">
        <v>1651</v>
      </c>
      <c r="D311" s="642" t="s">
        <v>1734</v>
      </c>
      <c r="E311" s="595">
        <v>36</v>
      </c>
      <c r="F311" s="596"/>
      <c r="G311" s="597"/>
      <c r="H311" s="597"/>
      <c r="I311" s="597"/>
      <c r="J311" s="598"/>
      <c r="K311" s="596">
        <v>1</v>
      </c>
      <c r="L311" s="597">
        <v>8</v>
      </c>
      <c r="M311" s="597">
        <v>6</v>
      </c>
      <c r="N311" s="597">
        <v>0</v>
      </c>
      <c r="O311" s="598">
        <v>2</v>
      </c>
      <c r="P311" s="596">
        <v>1</v>
      </c>
      <c r="Q311" s="598">
        <v>7</v>
      </c>
      <c r="R311" s="599">
        <v>0</v>
      </c>
      <c r="S311" s="600">
        <v>0</v>
      </c>
      <c r="T311" s="601">
        <v>1</v>
      </c>
      <c r="U311" s="600">
        <v>3</v>
      </c>
      <c r="V311" s="600">
        <v>3</v>
      </c>
      <c r="W311" s="602">
        <v>1</v>
      </c>
      <c r="X311" s="603">
        <v>0</v>
      </c>
      <c r="Y311" s="4"/>
      <c r="Z311" s="4"/>
      <c r="AA311" s="4"/>
      <c r="AB311" s="4"/>
      <c r="AU311" s="4"/>
    </row>
    <row r="312" spans="1:47" ht="15" customHeight="1">
      <c r="A312" s="553"/>
      <c r="B312" s="554"/>
      <c r="C312" s="593" t="s">
        <v>403</v>
      </c>
      <c r="D312" s="642" t="s">
        <v>1687</v>
      </c>
      <c r="E312" s="595">
        <v>102</v>
      </c>
      <c r="F312" s="596"/>
      <c r="G312" s="597"/>
      <c r="H312" s="597"/>
      <c r="I312" s="597"/>
      <c r="J312" s="598"/>
      <c r="K312" s="596">
        <v>1</v>
      </c>
      <c r="L312" s="597">
        <v>6</v>
      </c>
      <c r="M312" s="597"/>
      <c r="N312" s="597"/>
      <c r="O312" s="598"/>
      <c r="P312" s="596">
        <v>0</v>
      </c>
      <c r="Q312" s="598">
        <v>6</v>
      </c>
      <c r="R312" s="599">
        <v>2</v>
      </c>
      <c r="S312" s="600">
        <v>2</v>
      </c>
      <c r="T312" s="601">
        <v>1</v>
      </c>
      <c r="U312" s="600">
        <v>1</v>
      </c>
      <c r="V312" s="600">
        <v>0</v>
      </c>
      <c r="W312" s="602">
        <v>0</v>
      </c>
      <c r="X312" s="603">
        <v>0</v>
      </c>
      <c r="Y312" s="4"/>
      <c r="Z312" s="4"/>
      <c r="AA312" s="4"/>
      <c r="AB312" s="4"/>
      <c r="AU312" s="4"/>
    </row>
    <row r="313" spans="1:47" ht="15" customHeight="1">
      <c r="A313" s="553"/>
      <c r="B313" s="554"/>
      <c r="C313" s="593" t="s">
        <v>340</v>
      </c>
      <c r="D313" s="642" t="s">
        <v>1828</v>
      </c>
      <c r="E313" s="595">
        <v>34</v>
      </c>
      <c r="F313" s="596">
        <v>1</v>
      </c>
      <c r="G313" s="597">
        <v>19</v>
      </c>
      <c r="H313" s="597"/>
      <c r="I313" s="597"/>
      <c r="J313" s="598"/>
      <c r="K313" s="596"/>
      <c r="L313" s="597"/>
      <c r="M313" s="597"/>
      <c r="N313" s="597"/>
      <c r="O313" s="598"/>
      <c r="P313" s="596">
        <v>15</v>
      </c>
      <c r="Q313" s="598">
        <v>4</v>
      </c>
      <c r="R313" s="599">
        <v>3</v>
      </c>
      <c r="S313" s="600">
        <v>13</v>
      </c>
      <c r="T313" s="601">
        <v>3</v>
      </c>
      <c r="U313" s="600">
        <v>0</v>
      </c>
      <c r="V313" s="600">
        <v>0</v>
      </c>
      <c r="W313" s="602">
        <v>0</v>
      </c>
      <c r="X313" s="603">
        <v>0</v>
      </c>
      <c r="Y313" s="4"/>
      <c r="Z313" s="4"/>
      <c r="AA313" s="4"/>
      <c r="AB313" s="4"/>
      <c r="AU313" s="4"/>
    </row>
    <row r="314" spans="1:47" ht="15" customHeight="1">
      <c r="A314" s="553"/>
      <c r="B314" s="554"/>
      <c r="C314" s="593" t="s">
        <v>340</v>
      </c>
      <c r="D314" s="642" t="s">
        <v>1829</v>
      </c>
      <c r="E314" s="595">
        <v>20</v>
      </c>
      <c r="F314" s="596">
        <v>1</v>
      </c>
      <c r="G314" s="597">
        <v>13</v>
      </c>
      <c r="H314" s="597"/>
      <c r="I314" s="597"/>
      <c r="J314" s="598"/>
      <c r="K314" s="596"/>
      <c r="L314" s="597"/>
      <c r="M314" s="597"/>
      <c r="N314" s="597"/>
      <c r="O314" s="598"/>
      <c r="P314" s="596">
        <v>10</v>
      </c>
      <c r="Q314" s="598">
        <v>3</v>
      </c>
      <c r="R314" s="599">
        <v>2</v>
      </c>
      <c r="S314" s="600">
        <v>11</v>
      </c>
      <c r="T314" s="601">
        <v>0</v>
      </c>
      <c r="U314" s="600">
        <v>0</v>
      </c>
      <c r="V314" s="600">
        <v>0</v>
      </c>
      <c r="W314" s="602">
        <v>0</v>
      </c>
      <c r="X314" s="603">
        <v>0</v>
      </c>
      <c r="Y314" s="4"/>
      <c r="Z314" s="4"/>
      <c r="AA314" s="4"/>
      <c r="AB314" s="4"/>
      <c r="AU314" s="4"/>
    </row>
    <row r="315" spans="1:47" ht="15" customHeight="1">
      <c r="A315" s="553"/>
      <c r="B315" s="554"/>
      <c r="C315" s="593"/>
      <c r="D315" s="594"/>
      <c r="E315" s="595"/>
      <c r="F315" s="596"/>
      <c r="G315" s="597"/>
      <c r="H315" s="597"/>
      <c r="I315" s="597"/>
      <c r="J315" s="598"/>
      <c r="K315" s="596"/>
      <c r="L315" s="597"/>
      <c r="M315" s="597"/>
      <c r="N315" s="597"/>
      <c r="O315" s="598"/>
      <c r="P315" s="596"/>
      <c r="Q315" s="598"/>
      <c r="R315" s="599"/>
      <c r="S315" s="600"/>
      <c r="T315" s="601"/>
      <c r="U315" s="600"/>
      <c r="V315" s="600"/>
      <c r="W315" s="602"/>
      <c r="X315" s="603"/>
      <c r="Y315" s="4"/>
      <c r="Z315" s="4"/>
      <c r="AA315" s="4"/>
      <c r="AB315" s="4"/>
      <c r="AU315" s="4"/>
    </row>
    <row r="316" spans="1:47" ht="15" customHeight="1">
      <c r="A316" s="553"/>
      <c r="B316" s="554"/>
      <c r="C316" s="593"/>
      <c r="D316" s="594"/>
      <c r="E316" s="595"/>
      <c r="F316" s="596"/>
      <c r="G316" s="597"/>
      <c r="H316" s="597"/>
      <c r="I316" s="597"/>
      <c r="J316" s="598"/>
      <c r="K316" s="596"/>
      <c r="L316" s="597"/>
      <c r="M316" s="597"/>
      <c r="N316" s="597"/>
      <c r="O316" s="598"/>
      <c r="P316" s="596"/>
      <c r="Q316" s="598"/>
      <c r="R316" s="599"/>
      <c r="S316" s="600"/>
      <c r="T316" s="601"/>
      <c r="U316" s="600"/>
      <c r="V316" s="600"/>
      <c r="W316" s="602"/>
      <c r="X316" s="603"/>
      <c r="Y316" s="4"/>
      <c r="Z316" s="4"/>
      <c r="AA316" s="4"/>
      <c r="AB316" s="4"/>
      <c r="AU316" s="4"/>
    </row>
    <row r="317" spans="1:47" ht="15" customHeight="1">
      <c r="A317" s="553"/>
      <c r="B317" s="554"/>
      <c r="C317" s="593"/>
      <c r="D317" s="594"/>
      <c r="E317" s="595"/>
      <c r="F317" s="596"/>
      <c r="G317" s="597"/>
      <c r="H317" s="597"/>
      <c r="I317" s="597"/>
      <c r="J317" s="598"/>
      <c r="K317" s="596"/>
      <c r="L317" s="597"/>
      <c r="M317" s="597"/>
      <c r="N317" s="597"/>
      <c r="O317" s="598"/>
      <c r="P317" s="596"/>
      <c r="Q317" s="598"/>
      <c r="R317" s="599"/>
      <c r="S317" s="600"/>
      <c r="T317" s="601"/>
      <c r="U317" s="600"/>
      <c r="V317" s="600"/>
      <c r="W317" s="602"/>
      <c r="X317" s="603"/>
      <c r="Y317" s="4"/>
      <c r="Z317" s="4"/>
      <c r="AA317" s="4"/>
      <c r="AB317" s="4"/>
      <c r="AU317" s="4"/>
    </row>
    <row r="318" spans="1:47" ht="15" customHeight="1">
      <c r="A318" s="553"/>
      <c r="B318" s="554"/>
      <c r="C318" s="593"/>
      <c r="D318" s="594"/>
      <c r="E318" s="595"/>
      <c r="F318" s="596"/>
      <c r="G318" s="597"/>
      <c r="H318" s="597"/>
      <c r="I318" s="597"/>
      <c r="J318" s="598"/>
      <c r="K318" s="596"/>
      <c r="L318" s="597"/>
      <c r="M318" s="597"/>
      <c r="N318" s="597"/>
      <c r="O318" s="598"/>
      <c r="P318" s="596"/>
      <c r="Q318" s="598"/>
      <c r="R318" s="599"/>
      <c r="S318" s="600"/>
      <c r="T318" s="601"/>
      <c r="U318" s="600"/>
      <c r="V318" s="600"/>
      <c r="W318" s="602"/>
      <c r="X318" s="603"/>
      <c r="Y318" s="4"/>
      <c r="Z318" s="4"/>
      <c r="AA318" s="4"/>
      <c r="AB318" s="4"/>
      <c r="AU318" s="4"/>
    </row>
    <row r="319" spans="1:47" ht="15" customHeight="1">
      <c r="A319" s="553"/>
      <c r="B319" s="554"/>
      <c r="C319" s="593"/>
      <c r="D319" s="594"/>
      <c r="E319" s="595"/>
      <c r="F319" s="596"/>
      <c r="G319" s="597"/>
      <c r="H319" s="597"/>
      <c r="I319" s="597"/>
      <c r="J319" s="598"/>
      <c r="K319" s="596"/>
      <c r="L319" s="597"/>
      <c r="M319" s="597"/>
      <c r="N319" s="597"/>
      <c r="O319" s="598"/>
      <c r="P319" s="596"/>
      <c r="Q319" s="598"/>
      <c r="R319" s="599"/>
      <c r="S319" s="600"/>
      <c r="T319" s="601"/>
      <c r="U319" s="600"/>
      <c r="V319" s="600"/>
      <c r="W319" s="602"/>
      <c r="X319" s="603"/>
      <c r="Y319" s="4"/>
      <c r="Z319" s="4"/>
      <c r="AA319" s="4"/>
      <c r="AB319" s="4"/>
      <c r="AU319" s="4"/>
    </row>
    <row r="320" spans="1:47" ht="15" customHeight="1">
      <c r="A320" s="553"/>
      <c r="B320" s="554"/>
      <c r="C320" s="593"/>
      <c r="D320" s="594"/>
      <c r="E320" s="595"/>
      <c r="F320" s="596"/>
      <c r="G320" s="597"/>
      <c r="H320" s="597"/>
      <c r="I320" s="597"/>
      <c r="J320" s="598"/>
      <c r="K320" s="596"/>
      <c r="L320" s="597"/>
      <c r="M320" s="597"/>
      <c r="N320" s="597"/>
      <c r="O320" s="598"/>
      <c r="P320" s="596"/>
      <c r="Q320" s="598"/>
      <c r="R320" s="599"/>
      <c r="S320" s="600"/>
      <c r="T320" s="601"/>
      <c r="U320" s="600"/>
      <c r="V320" s="600"/>
      <c r="W320" s="602"/>
      <c r="X320" s="603"/>
      <c r="Y320" s="4"/>
      <c r="Z320" s="4"/>
      <c r="AA320" s="4"/>
      <c r="AB320" s="4"/>
      <c r="AU320" s="4"/>
    </row>
    <row r="321" spans="1:47" ht="15" customHeight="1">
      <c r="A321" s="553"/>
      <c r="B321" s="554"/>
      <c r="C321" s="593"/>
      <c r="D321" s="594"/>
      <c r="E321" s="595"/>
      <c r="F321" s="596"/>
      <c r="G321" s="597"/>
      <c r="H321" s="597"/>
      <c r="I321" s="597"/>
      <c r="J321" s="598"/>
      <c r="K321" s="596"/>
      <c r="L321" s="597"/>
      <c r="M321" s="597"/>
      <c r="N321" s="597"/>
      <c r="O321" s="598"/>
      <c r="P321" s="596"/>
      <c r="Q321" s="598"/>
      <c r="R321" s="599"/>
      <c r="S321" s="600"/>
      <c r="T321" s="601"/>
      <c r="U321" s="600"/>
      <c r="V321" s="600"/>
      <c r="W321" s="602"/>
      <c r="X321" s="603"/>
      <c r="Y321" s="4"/>
      <c r="Z321" s="4"/>
      <c r="AA321" s="4"/>
      <c r="AB321" s="4"/>
      <c r="AU321" s="4"/>
    </row>
    <row r="322" spans="1:47" ht="15" customHeight="1">
      <c r="A322" s="553"/>
      <c r="B322" s="554"/>
      <c r="C322" s="593"/>
      <c r="D322" s="594"/>
      <c r="E322" s="595"/>
      <c r="F322" s="596"/>
      <c r="G322" s="597"/>
      <c r="H322" s="597"/>
      <c r="I322" s="597"/>
      <c r="J322" s="598"/>
      <c r="K322" s="596"/>
      <c r="L322" s="597"/>
      <c r="M322" s="597"/>
      <c r="N322" s="597"/>
      <c r="O322" s="598"/>
      <c r="P322" s="596"/>
      <c r="Q322" s="598"/>
      <c r="R322" s="599"/>
      <c r="S322" s="600"/>
      <c r="T322" s="601"/>
      <c r="U322" s="600"/>
      <c r="V322" s="600"/>
      <c r="W322" s="602"/>
      <c r="X322" s="603"/>
      <c r="Y322" s="4"/>
      <c r="Z322" s="4"/>
      <c r="AA322" s="4"/>
      <c r="AB322" s="4"/>
      <c r="AU322" s="4"/>
    </row>
    <row r="323" spans="1:47" ht="15" customHeight="1">
      <c r="A323" s="553"/>
      <c r="B323" s="554"/>
      <c r="C323" s="593"/>
      <c r="D323" s="594"/>
      <c r="E323" s="595"/>
      <c r="F323" s="596"/>
      <c r="G323" s="597"/>
      <c r="H323" s="597"/>
      <c r="I323" s="597"/>
      <c r="J323" s="598"/>
      <c r="K323" s="596"/>
      <c r="L323" s="597"/>
      <c r="M323" s="597"/>
      <c r="N323" s="597"/>
      <c r="O323" s="598"/>
      <c r="P323" s="596"/>
      <c r="Q323" s="598"/>
      <c r="R323" s="599"/>
      <c r="S323" s="600"/>
      <c r="T323" s="601"/>
      <c r="U323" s="600"/>
      <c r="V323" s="600"/>
      <c r="W323" s="602"/>
      <c r="X323" s="603"/>
      <c r="Y323" s="4"/>
      <c r="Z323" s="4"/>
      <c r="AA323" s="4"/>
      <c r="AB323" s="4"/>
      <c r="AU323" s="4"/>
    </row>
    <row r="324" spans="1:47" ht="15" customHeight="1">
      <c r="A324" s="553"/>
      <c r="B324" s="554"/>
      <c r="C324" s="593"/>
      <c r="D324" s="594"/>
      <c r="E324" s="595"/>
      <c r="F324" s="596"/>
      <c r="G324" s="597"/>
      <c r="H324" s="597"/>
      <c r="I324" s="597"/>
      <c r="J324" s="598"/>
      <c r="K324" s="596"/>
      <c r="L324" s="597"/>
      <c r="M324" s="597"/>
      <c r="N324" s="597"/>
      <c r="O324" s="598"/>
      <c r="P324" s="596"/>
      <c r="Q324" s="598"/>
      <c r="R324" s="599"/>
      <c r="S324" s="600"/>
      <c r="T324" s="601"/>
      <c r="U324" s="600"/>
      <c r="V324" s="600"/>
      <c r="W324" s="602"/>
      <c r="X324" s="603"/>
      <c r="Y324" s="4"/>
      <c r="Z324" s="4"/>
      <c r="AA324" s="4"/>
      <c r="AB324" s="4"/>
      <c r="AU324" s="4"/>
    </row>
    <row r="325" spans="1:47" ht="15" customHeight="1">
      <c r="A325" s="553"/>
      <c r="B325" s="554"/>
      <c r="C325" s="593"/>
      <c r="D325" s="594"/>
      <c r="E325" s="595"/>
      <c r="F325" s="596"/>
      <c r="G325" s="597"/>
      <c r="H325" s="597"/>
      <c r="I325" s="597"/>
      <c r="J325" s="598"/>
      <c r="K325" s="596"/>
      <c r="L325" s="597"/>
      <c r="M325" s="597"/>
      <c r="N325" s="597"/>
      <c r="O325" s="598"/>
      <c r="P325" s="596"/>
      <c r="Q325" s="598"/>
      <c r="R325" s="599"/>
      <c r="S325" s="600"/>
      <c r="T325" s="601"/>
      <c r="U325" s="600"/>
      <c r="V325" s="600"/>
      <c r="W325" s="602"/>
      <c r="X325" s="603"/>
      <c r="Y325" s="4"/>
      <c r="Z325" s="4"/>
      <c r="AA325" s="4"/>
      <c r="AB325" s="4"/>
      <c r="AU325" s="4"/>
    </row>
    <row r="326" spans="1:47" ht="15" customHeight="1">
      <c r="A326" s="553"/>
      <c r="B326" s="554"/>
      <c r="C326" s="593"/>
      <c r="D326" s="594"/>
      <c r="E326" s="595"/>
      <c r="F326" s="596"/>
      <c r="G326" s="597"/>
      <c r="H326" s="597"/>
      <c r="I326" s="597"/>
      <c r="J326" s="598"/>
      <c r="K326" s="596"/>
      <c r="L326" s="597"/>
      <c r="M326" s="597"/>
      <c r="N326" s="597"/>
      <c r="O326" s="598"/>
      <c r="P326" s="596"/>
      <c r="Q326" s="598"/>
      <c r="R326" s="599"/>
      <c r="S326" s="600"/>
      <c r="T326" s="601"/>
      <c r="U326" s="600"/>
      <c r="V326" s="600"/>
      <c r="W326" s="602"/>
      <c r="X326" s="603"/>
      <c r="Y326" s="4"/>
      <c r="Z326" s="4"/>
      <c r="AA326" s="4"/>
      <c r="AB326" s="4"/>
      <c r="AU326" s="4"/>
    </row>
    <row r="327" spans="1:47" ht="15" customHeight="1">
      <c r="A327" s="553"/>
      <c r="B327" s="554"/>
      <c r="C327" s="593"/>
      <c r="D327" s="594"/>
      <c r="E327" s="595"/>
      <c r="F327" s="596"/>
      <c r="G327" s="597"/>
      <c r="H327" s="597"/>
      <c r="I327" s="597"/>
      <c r="J327" s="598"/>
      <c r="K327" s="596"/>
      <c r="L327" s="597"/>
      <c r="M327" s="597"/>
      <c r="N327" s="597"/>
      <c r="O327" s="598"/>
      <c r="P327" s="596"/>
      <c r="Q327" s="598"/>
      <c r="R327" s="599"/>
      <c r="S327" s="600"/>
      <c r="T327" s="601"/>
      <c r="U327" s="600"/>
      <c r="V327" s="600"/>
      <c r="W327" s="602"/>
      <c r="X327" s="603"/>
      <c r="Y327" s="4"/>
      <c r="Z327" s="4"/>
      <c r="AA327" s="4"/>
      <c r="AB327" s="4"/>
      <c r="AU327" s="4"/>
    </row>
    <row r="328" spans="1:47" ht="15" customHeight="1">
      <c r="A328" s="553"/>
      <c r="B328" s="554"/>
      <c r="C328" s="593"/>
      <c r="D328" s="594"/>
      <c r="E328" s="595"/>
      <c r="F328" s="596"/>
      <c r="G328" s="597"/>
      <c r="H328" s="597"/>
      <c r="I328" s="597"/>
      <c r="J328" s="598"/>
      <c r="K328" s="596"/>
      <c r="L328" s="597"/>
      <c r="M328" s="597"/>
      <c r="N328" s="597"/>
      <c r="O328" s="598"/>
      <c r="P328" s="596"/>
      <c r="Q328" s="598"/>
      <c r="R328" s="599"/>
      <c r="S328" s="600"/>
      <c r="T328" s="601"/>
      <c r="U328" s="600"/>
      <c r="V328" s="600"/>
      <c r="W328" s="602"/>
      <c r="X328" s="603"/>
      <c r="Y328" s="4"/>
      <c r="Z328" s="4"/>
      <c r="AA328" s="4"/>
      <c r="AB328" s="4"/>
      <c r="AU328" s="4"/>
    </row>
    <row r="329" spans="1:47" ht="15" customHeight="1">
      <c r="A329" s="553"/>
      <c r="B329" s="554"/>
      <c r="C329" s="593"/>
      <c r="D329" s="594"/>
      <c r="E329" s="595"/>
      <c r="F329" s="596"/>
      <c r="G329" s="597"/>
      <c r="H329" s="597"/>
      <c r="I329" s="597"/>
      <c r="J329" s="598"/>
      <c r="K329" s="596"/>
      <c r="L329" s="597"/>
      <c r="M329" s="597"/>
      <c r="N329" s="597"/>
      <c r="O329" s="598"/>
      <c r="P329" s="596"/>
      <c r="Q329" s="598"/>
      <c r="R329" s="599"/>
      <c r="S329" s="600"/>
      <c r="T329" s="601"/>
      <c r="U329" s="600"/>
      <c r="V329" s="600"/>
      <c r="W329" s="602"/>
      <c r="X329" s="603"/>
      <c r="Y329" s="4"/>
      <c r="Z329" s="4"/>
      <c r="AA329" s="4"/>
      <c r="AB329" s="4"/>
      <c r="AU329" s="4"/>
    </row>
    <row r="330" spans="1:47" ht="15" customHeight="1">
      <c r="A330" s="553"/>
      <c r="B330" s="554"/>
      <c r="C330" s="593"/>
      <c r="D330" s="594"/>
      <c r="E330" s="595"/>
      <c r="F330" s="596"/>
      <c r="G330" s="597"/>
      <c r="H330" s="597"/>
      <c r="I330" s="597"/>
      <c r="J330" s="598"/>
      <c r="K330" s="596"/>
      <c r="L330" s="597"/>
      <c r="M330" s="597"/>
      <c r="N330" s="597"/>
      <c r="O330" s="598"/>
      <c r="P330" s="596"/>
      <c r="Q330" s="598"/>
      <c r="R330" s="599"/>
      <c r="S330" s="600"/>
      <c r="T330" s="601"/>
      <c r="U330" s="600"/>
      <c r="V330" s="600"/>
      <c r="W330" s="602"/>
      <c r="X330" s="603"/>
      <c r="Y330" s="4"/>
      <c r="Z330" s="4"/>
      <c r="AA330" s="4"/>
      <c r="AB330" s="4"/>
      <c r="AU330" s="4"/>
    </row>
    <row r="331" spans="1:47" ht="15" customHeight="1">
      <c r="A331" s="553"/>
      <c r="B331" s="554"/>
      <c r="C331" s="593"/>
      <c r="D331" s="594"/>
      <c r="E331" s="595"/>
      <c r="F331" s="596"/>
      <c r="G331" s="597"/>
      <c r="H331" s="597"/>
      <c r="I331" s="597"/>
      <c r="J331" s="598"/>
      <c r="K331" s="596"/>
      <c r="L331" s="597"/>
      <c r="M331" s="597"/>
      <c r="N331" s="597"/>
      <c r="O331" s="598"/>
      <c r="P331" s="596"/>
      <c r="Q331" s="598"/>
      <c r="R331" s="599"/>
      <c r="S331" s="600"/>
      <c r="T331" s="601"/>
      <c r="U331" s="600"/>
      <c r="V331" s="600"/>
      <c r="W331" s="602"/>
      <c r="X331" s="603"/>
      <c r="Y331" s="4"/>
      <c r="Z331" s="4"/>
      <c r="AA331" s="4"/>
      <c r="AB331" s="4"/>
      <c r="AU331" s="4"/>
    </row>
    <row r="332" spans="1:47" ht="15" customHeight="1">
      <c r="A332" s="553"/>
      <c r="B332" s="554"/>
      <c r="C332" s="593"/>
      <c r="D332" s="594"/>
      <c r="E332" s="595"/>
      <c r="F332" s="596"/>
      <c r="G332" s="597"/>
      <c r="H332" s="597"/>
      <c r="I332" s="597"/>
      <c r="J332" s="598"/>
      <c r="K332" s="596"/>
      <c r="L332" s="597"/>
      <c r="M332" s="597"/>
      <c r="N332" s="597"/>
      <c r="O332" s="598"/>
      <c r="P332" s="596"/>
      <c r="Q332" s="598"/>
      <c r="R332" s="599"/>
      <c r="S332" s="600"/>
      <c r="T332" s="601"/>
      <c r="U332" s="600"/>
      <c r="V332" s="600"/>
      <c r="W332" s="602"/>
      <c r="X332" s="603"/>
      <c r="Y332" s="4"/>
      <c r="Z332" s="4"/>
      <c r="AA332" s="4"/>
      <c r="AB332" s="4"/>
      <c r="AU332" s="4"/>
    </row>
    <row r="333" spans="1:47" ht="15" customHeight="1">
      <c r="A333" s="553"/>
      <c r="B333" s="554"/>
      <c r="C333" s="593"/>
      <c r="D333" s="594"/>
      <c r="E333" s="595"/>
      <c r="F333" s="596"/>
      <c r="G333" s="597"/>
      <c r="H333" s="597"/>
      <c r="I333" s="597"/>
      <c r="J333" s="598"/>
      <c r="K333" s="596"/>
      <c r="L333" s="597"/>
      <c r="M333" s="597"/>
      <c r="N333" s="597"/>
      <c r="O333" s="598"/>
      <c r="P333" s="596"/>
      <c r="Q333" s="598"/>
      <c r="R333" s="599"/>
      <c r="S333" s="600"/>
      <c r="T333" s="601"/>
      <c r="U333" s="600"/>
      <c r="V333" s="600"/>
      <c r="W333" s="602"/>
      <c r="X333" s="603"/>
      <c r="Y333" s="4"/>
      <c r="Z333" s="4"/>
      <c r="AA333" s="4"/>
      <c r="AB333" s="4"/>
      <c r="AU333" s="4"/>
    </row>
    <row r="334" spans="1:47" ht="15" customHeight="1">
      <c r="A334" s="553"/>
      <c r="B334" s="554"/>
      <c r="C334" s="593"/>
      <c r="D334" s="594"/>
      <c r="E334" s="595"/>
      <c r="F334" s="596"/>
      <c r="G334" s="597"/>
      <c r="H334" s="597"/>
      <c r="I334" s="597"/>
      <c r="J334" s="598"/>
      <c r="K334" s="596"/>
      <c r="L334" s="597"/>
      <c r="M334" s="597"/>
      <c r="N334" s="597"/>
      <c r="O334" s="598"/>
      <c r="P334" s="596"/>
      <c r="Q334" s="598"/>
      <c r="R334" s="599"/>
      <c r="S334" s="600"/>
      <c r="T334" s="601"/>
      <c r="U334" s="600"/>
      <c r="V334" s="600"/>
      <c r="W334" s="602"/>
      <c r="X334" s="603"/>
      <c r="Y334" s="4"/>
      <c r="Z334" s="4"/>
      <c r="AA334" s="4"/>
      <c r="AB334" s="4"/>
      <c r="AU334" s="4"/>
    </row>
    <row r="335" spans="1:47" ht="15" customHeight="1">
      <c r="A335" s="553"/>
      <c r="B335" s="554"/>
      <c r="C335" s="593"/>
      <c r="D335" s="594"/>
      <c r="E335" s="595"/>
      <c r="F335" s="596"/>
      <c r="G335" s="597"/>
      <c r="H335" s="597"/>
      <c r="I335" s="597"/>
      <c r="J335" s="598"/>
      <c r="K335" s="596"/>
      <c r="L335" s="597"/>
      <c r="M335" s="597"/>
      <c r="N335" s="597"/>
      <c r="O335" s="598"/>
      <c r="P335" s="596"/>
      <c r="Q335" s="598"/>
      <c r="R335" s="599"/>
      <c r="S335" s="600"/>
      <c r="T335" s="601"/>
      <c r="U335" s="600"/>
      <c r="V335" s="600"/>
      <c r="W335" s="602"/>
      <c r="X335" s="603"/>
      <c r="Y335" s="4"/>
      <c r="Z335" s="4"/>
      <c r="AA335" s="4"/>
      <c r="AB335" s="4"/>
      <c r="AU335" s="4"/>
    </row>
    <row r="336" spans="1:47" ht="15" customHeight="1">
      <c r="A336" s="553"/>
      <c r="B336" s="554"/>
      <c r="C336" s="593"/>
      <c r="D336" s="594"/>
      <c r="E336" s="595"/>
      <c r="F336" s="596"/>
      <c r="G336" s="597"/>
      <c r="H336" s="597"/>
      <c r="I336" s="597"/>
      <c r="J336" s="598"/>
      <c r="K336" s="596"/>
      <c r="L336" s="597"/>
      <c r="M336" s="597"/>
      <c r="N336" s="597"/>
      <c r="O336" s="598"/>
      <c r="P336" s="596"/>
      <c r="Q336" s="598"/>
      <c r="R336" s="599"/>
      <c r="S336" s="600"/>
      <c r="T336" s="601"/>
      <c r="U336" s="600"/>
      <c r="V336" s="600"/>
      <c r="W336" s="602"/>
      <c r="X336" s="603"/>
      <c r="Y336" s="4"/>
      <c r="Z336" s="4"/>
      <c r="AA336" s="4"/>
      <c r="AB336" s="4"/>
      <c r="AU336" s="4"/>
    </row>
    <row r="337" spans="1:47" ht="15" customHeight="1">
      <c r="A337" s="553"/>
      <c r="B337" s="554"/>
      <c r="C337" s="593"/>
      <c r="D337" s="594"/>
      <c r="E337" s="595"/>
      <c r="F337" s="596"/>
      <c r="G337" s="597"/>
      <c r="H337" s="597"/>
      <c r="I337" s="597"/>
      <c r="J337" s="598"/>
      <c r="K337" s="596"/>
      <c r="L337" s="597"/>
      <c r="M337" s="597"/>
      <c r="N337" s="597"/>
      <c r="O337" s="598"/>
      <c r="P337" s="596"/>
      <c r="Q337" s="598"/>
      <c r="R337" s="599"/>
      <c r="S337" s="600"/>
      <c r="T337" s="601"/>
      <c r="U337" s="600"/>
      <c r="V337" s="600"/>
      <c r="W337" s="602"/>
      <c r="X337" s="603"/>
      <c r="Y337" s="4"/>
      <c r="Z337" s="4"/>
      <c r="AA337" s="4"/>
      <c r="AB337" s="4"/>
      <c r="AU337" s="4"/>
    </row>
    <row r="338" spans="1:47" ht="15" customHeight="1">
      <c r="A338" s="553"/>
      <c r="B338" s="554"/>
      <c r="C338" s="593"/>
      <c r="D338" s="594"/>
      <c r="E338" s="595"/>
      <c r="F338" s="596"/>
      <c r="G338" s="597"/>
      <c r="H338" s="597"/>
      <c r="I338" s="597"/>
      <c r="J338" s="598"/>
      <c r="K338" s="596"/>
      <c r="L338" s="597"/>
      <c r="M338" s="597"/>
      <c r="N338" s="597"/>
      <c r="O338" s="598"/>
      <c r="P338" s="596"/>
      <c r="Q338" s="598"/>
      <c r="R338" s="599"/>
      <c r="S338" s="600"/>
      <c r="T338" s="601"/>
      <c r="U338" s="600"/>
      <c r="V338" s="600"/>
      <c r="W338" s="602"/>
      <c r="X338" s="603"/>
      <c r="Y338" s="4"/>
      <c r="Z338" s="4"/>
      <c r="AA338" s="4"/>
      <c r="AB338" s="4"/>
      <c r="AU338" s="4"/>
    </row>
    <row r="339" spans="1:47" ht="15" customHeight="1">
      <c r="A339" s="553"/>
      <c r="B339" s="554"/>
      <c r="C339" s="593"/>
      <c r="D339" s="594"/>
      <c r="E339" s="595"/>
      <c r="F339" s="596"/>
      <c r="G339" s="597"/>
      <c r="H339" s="597"/>
      <c r="I339" s="597"/>
      <c r="J339" s="598"/>
      <c r="K339" s="596"/>
      <c r="L339" s="597"/>
      <c r="M339" s="597"/>
      <c r="N339" s="597"/>
      <c r="O339" s="598"/>
      <c r="P339" s="596"/>
      <c r="Q339" s="598"/>
      <c r="R339" s="599"/>
      <c r="S339" s="600"/>
      <c r="T339" s="601"/>
      <c r="U339" s="600"/>
      <c r="V339" s="600"/>
      <c r="W339" s="602"/>
      <c r="X339" s="603"/>
      <c r="Y339" s="4"/>
      <c r="Z339" s="4"/>
      <c r="AA339" s="4"/>
      <c r="AB339" s="4"/>
      <c r="AU339" s="4"/>
    </row>
    <row r="340" spans="1:47" ht="15" customHeight="1">
      <c r="A340" s="553"/>
      <c r="B340" s="554"/>
      <c r="C340" s="593"/>
      <c r="D340" s="594"/>
      <c r="E340" s="595"/>
      <c r="F340" s="596"/>
      <c r="G340" s="597"/>
      <c r="H340" s="597"/>
      <c r="I340" s="597"/>
      <c r="J340" s="598"/>
      <c r="K340" s="596"/>
      <c r="L340" s="597"/>
      <c r="M340" s="597"/>
      <c r="N340" s="597"/>
      <c r="O340" s="598"/>
      <c r="P340" s="596"/>
      <c r="Q340" s="598"/>
      <c r="R340" s="599"/>
      <c r="S340" s="600"/>
      <c r="T340" s="601"/>
      <c r="U340" s="600"/>
      <c r="V340" s="600"/>
      <c r="W340" s="602"/>
      <c r="X340" s="603"/>
      <c r="Y340" s="4"/>
      <c r="Z340" s="4"/>
      <c r="AA340" s="4"/>
      <c r="AB340" s="4"/>
      <c r="AU340" s="4"/>
    </row>
    <row r="341" spans="1:47" ht="15" customHeight="1">
      <c r="A341" s="553"/>
      <c r="B341" s="554"/>
      <c r="C341" s="593"/>
      <c r="D341" s="594"/>
      <c r="E341" s="595"/>
      <c r="F341" s="596"/>
      <c r="G341" s="597"/>
      <c r="H341" s="597"/>
      <c r="I341" s="597"/>
      <c r="J341" s="598"/>
      <c r="K341" s="596"/>
      <c r="L341" s="597"/>
      <c r="M341" s="597"/>
      <c r="N341" s="597"/>
      <c r="O341" s="598"/>
      <c r="P341" s="596"/>
      <c r="Q341" s="598"/>
      <c r="R341" s="599"/>
      <c r="S341" s="600"/>
      <c r="T341" s="601"/>
      <c r="U341" s="600"/>
      <c r="V341" s="600"/>
      <c r="W341" s="602"/>
      <c r="X341" s="603"/>
      <c r="Y341" s="4"/>
      <c r="Z341" s="4"/>
      <c r="AA341" s="4"/>
      <c r="AB341" s="4"/>
      <c r="AU341" s="4"/>
    </row>
    <row r="342" spans="1:47" ht="15" customHeight="1">
      <c r="A342" s="553"/>
      <c r="B342" s="554"/>
      <c r="C342" s="593"/>
      <c r="D342" s="594"/>
      <c r="E342" s="595"/>
      <c r="F342" s="596"/>
      <c r="G342" s="597"/>
      <c r="H342" s="597"/>
      <c r="I342" s="597"/>
      <c r="J342" s="598"/>
      <c r="K342" s="596"/>
      <c r="L342" s="597"/>
      <c r="M342" s="597"/>
      <c r="N342" s="597"/>
      <c r="O342" s="598"/>
      <c r="P342" s="596"/>
      <c r="Q342" s="598"/>
      <c r="R342" s="599"/>
      <c r="S342" s="600"/>
      <c r="T342" s="601"/>
      <c r="U342" s="600"/>
      <c r="V342" s="600"/>
      <c r="W342" s="602"/>
      <c r="X342" s="603"/>
      <c r="Y342" s="4"/>
      <c r="Z342" s="4"/>
      <c r="AA342" s="4"/>
      <c r="AB342" s="4"/>
      <c r="AU342" s="4"/>
    </row>
    <row r="343" spans="1:47" ht="15" customHeight="1">
      <c r="A343" s="553"/>
      <c r="B343" s="554"/>
      <c r="C343" s="593"/>
      <c r="D343" s="594"/>
      <c r="E343" s="595"/>
      <c r="F343" s="596"/>
      <c r="G343" s="597"/>
      <c r="H343" s="597"/>
      <c r="I343" s="597"/>
      <c r="J343" s="598"/>
      <c r="K343" s="596"/>
      <c r="L343" s="597"/>
      <c r="M343" s="597"/>
      <c r="N343" s="597"/>
      <c r="O343" s="598"/>
      <c r="P343" s="596"/>
      <c r="Q343" s="598"/>
      <c r="R343" s="599"/>
      <c r="S343" s="600"/>
      <c r="T343" s="601"/>
      <c r="U343" s="600"/>
      <c r="V343" s="600"/>
      <c r="W343" s="602"/>
      <c r="X343" s="603"/>
      <c r="Y343" s="4"/>
      <c r="Z343" s="4"/>
      <c r="AA343" s="4"/>
      <c r="AB343" s="4"/>
      <c r="AU343" s="4"/>
    </row>
    <row r="344" spans="1:47" ht="15" customHeight="1">
      <c r="A344" s="553"/>
      <c r="B344" s="554"/>
      <c r="C344" s="593"/>
      <c r="D344" s="594"/>
      <c r="E344" s="595"/>
      <c r="F344" s="596"/>
      <c r="G344" s="597"/>
      <c r="H344" s="597"/>
      <c r="I344" s="597"/>
      <c r="J344" s="598"/>
      <c r="K344" s="596"/>
      <c r="L344" s="597"/>
      <c r="M344" s="597"/>
      <c r="N344" s="597"/>
      <c r="O344" s="598"/>
      <c r="P344" s="596"/>
      <c r="Q344" s="598"/>
      <c r="R344" s="599"/>
      <c r="S344" s="600"/>
      <c r="T344" s="601"/>
      <c r="U344" s="600"/>
      <c r="V344" s="600"/>
      <c r="W344" s="602"/>
      <c r="X344" s="603"/>
      <c r="Y344" s="4"/>
      <c r="Z344" s="4"/>
      <c r="AA344" s="4"/>
      <c r="AB344" s="4"/>
      <c r="AU344" s="4"/>
    </row>
    <row r="345" spans="1:47" ht="15" customHeight="1">
      <c r="A345" s="553"/>
      <c r="B345" s="554"/>
      <c r="C345" s="593"/>
      <c r="D345" s="594"/>
      <c r="E345" s="595"/>
      <c r="F345" s="596"/>
      <c r="G345" s="597"/>
      <c r="H345" s="597"/>
      <c r="I345" s="597"/>
      <c r="J345" s="598"/>
      <c r="K345" s="596"/>
      <c r="L345" s="597"/>
      <c r="M345" s="597"/>
      <c r="N345" s="597"/>
      <c r="O345" s="598"/>
      <c r="P345" s="596"/>
      <c r="Q345" s="598"/>
      <c r="R345" s="599"/>
      <c r="S345" s="600"/>
      <c r="T345" s="601"/>
      <c r="U345" s="600"/>
      <c r="V345" s="600"/>
      <c r="W345" s="602"/>
      <c r="X345" s="603"/>
      <c r="Y345" s="4"/>
      <c r="Z345" s="4"/>
      <c r="AA345" s="4"/>
      <c r="AB345" s="4"/>
      <c r="AU345" s="4"/>
    </row>
    <row r="346" spans="1:47" ht="15" customHeight="1">
      <c r="A346" s="553"/>
      <c r="B346" s="554"/>
      <c r="C346" s="593"/>
      <c r="D346" s="594"/>
      <c r="E346" s="595"/>
      <c r="F346" s="596"/>
      <c r="G346" s="597"/>
      <c r="H346" s="597"/>
      <c r="I346" s="597"/>
      <c r="J346" s="598"/>
      <c r="K346" s="596"/>
      <c r="L346" s="597"/>
      <c r="M346" s="597"/>
      <c r="N346" s="597"/>
      <c r="O346" s="598"/>
      <c r="P346" s="596"/>
      <c r="Q346" s="598"/>
      <c r="R346" s="599"/>
      <c r="S346" s="600"/>
      <c r="T346" s="601"/>
      <c r="U346" s="600"/>
      <c r="V346" s="600"/>
      <c r="W346" s="602"/>
      <c r="X346" s="603"/>
      <c r="Y346" s="4"/>
      <c r="Z346" s="4"/>
      <c r="AA346" s="4"/>
      <c r="AB346" s="4"/>
      <c r="AU346" s="4"/>
    </row>
    <row r="347" spans="1:47" ht="15" customHeight="1">
      <c r="A347" s="553"/>
      <c r="B347" s="554"/>
      <c r="C347" s="593"/>
      <c r="D347" s="594"/>
      <c r="E347" s="595"/>
      <c r="F347" s="596"/>
      <c r="G347" s="597"/>
      <c r="H347" s="597"/>
      <c r="I347" s="597"/>
      <c r="J347" s="598"/>
      <c r="K347" s="596"/>
      <c r="L347" s="597"/>
      <c r="M347" s="597"/>
      <c r="N347" s="597"/>
      <c r="O347" s="598"/>
      <c r="P347" s="596"/>
      <c r="Q347" s="598"/>
      <c r="R347" s="599"/>
      <c r="S347" s="600"/>
      <c r="T347" s="601"/>
      <c r="U347" s="600"/>
      <c r="V347" s="600"/>
      <c r="W347" s="602"/>
      <c r="X347" s="603"/>
      <c r="Y347" s="4"/>
      <c r="Z347" s="4"/>
      <c r="AA347" s="4"/>
      <c r="AB347" s="4"/>
      <c r="AU347" s="4"/>
    </row>
    <row r="348" spans="1:47" ht="15" customHeight="1">
      <c r="A348" s="553"/>
      <c r="B348" s="554"/>
      <c r="C348" s="593"/>
      <c r="D348" s="594"/>
      <c r="E348" s="595"/>
      <c r="F348" s="596"/>
      <c r="G348" s="597"/>
      <c r="H348" s="597"/>
      <c r="I348" s="597"/>
      <c r="J348" s="598"/>
      <c r="K348" s="596"/>
      <c r="L348" s="597"/>
      <c r="M348" s="597"/>
      <c r="N348" s="597"/>
      <c r="O348" s="598"/>
      <c r="P348" s="596"/>
      <c r="Q348" s="598"/>
      <c r="R348" s="599"/>
      <c r="S348" s="600"/>
      <c r="T348" s="601"/>
      <c r="U348" s="600"/>
      <c r="V348" s="600"/>
      <c r="W348" s="602"/>
      <c r="X348" s="603"/>
      <c r="Y348" s="4"/>
      <c r="Z348" s="4"/>
      <c r="AA348" s="4"/>
      <c r="AB348" s="4"/>
      <c r="AU348" s="4"/>
    </row>
    <row r="349" spans="1:47" ht="15" customHeight="1">
      <c r="A349" s="553"/>
      <c r="B349" s="554"/>
      <c r="C349" s="593"/>
      <c r="D349" s="594"/>
      <c r="E349" s="595"/>
      <c r="F349" s="596"/>
      <c r="G349" s="597"/>
      <c r="H349" s="597"/>
      <c r="I349" s="597"/>
      <c r="J349" s="598"/>
      <c r="K349" s="596"/>
      <c r="L349" s="597"/>
      <c r="M349" s="597"/>
      <c r="N349" s="597"/>
      <c r="O349" s="598"/>
      <c r="P349" s="596"/>
      <c r="Q349" s="598"/>
      <c r="R349" s="599"/>
      <c r="S349" s="600"/>
      <c r="T349" s="601"/>
      <c r="U349" s="600"/>
      <c r="V349" s="600"/>
      <c r="W349" s="602"/>
      <c r="X349" s="603"/>
      <c r="Y349" s="4"/>
      <c r="Z349" s="4"/>
      <c r="AA349" s="4"/>
      <c r="AB349" s="4"/>
      <c r="AU349" s="4"/>
    </row>
    <row r="350" spans="1:47" ht="15" customHeight="1">
      <c r="A350" s="553"/>
      <c r="B350" s="554"/>
      <c r="C350" s="593"/>
      <c r="D350" s="594"/>
      <c r="E350" s="595"/>
      <c r="F350" s="596"/>
      <c r="G350" s="597"/>
      <c r="H350" s="597"/>
      <c r="I350" s="597"/>
      <c r="J350" s="598"/>
      <c r="K350" s="596"/>
      <c r="L350" s="597"/>
      <c r="M350" s="597"/>
      <c r="N350" s="597"/>
      <c r="O350" s="598"/>
      <c r="P350" s="596"/>
      <c r="Q350" s="598"/>
      <c r="R350" s="599"/>
      <c r="S350" s="600"/>
      <c r="T350" s="601"/>
      <c r="U350" s="600"/>
      <c r="V350" s="600"/>
      <c r="W350" s="602"/>
      <c r="X350" s="603"/>
      <c r="Y350" s="4"/>
      <c r="Z350" s="4"/>
      <c r="AA350" s="4"/>
      <c r="AB350" s="4"/>
      <c r="AU350" s="4"/>
    </row>
    <row r="351" spans="1:47" ht="15" customHeight="1">
      <c r="A351" s="553"/>
      <c r="B351" s="554"/>
      <c r="C351" s="593"/>
      <c r="D351" s="594"/>
      <c r="E351" s="595"/>
      <c r="F351" s="596"/>
      <c r="G351" s="597"/>
      <c r="H351" s="597"/>
      <c r="I351" s="597"/>
      <c r="J351" s="598"/>
      <c r="K351" s="596"/>
      <c r="L351" s="597"/>
      <c r="M351" s="597"/>
      <c r="N351" s="597"/>
      <c r="O351" s="598"/>
      <c r="P351" s="596"/>
      <c r="Q351" s="598"/>
      <c r="R351" s="599"/>
      <c r="S351" s="600"/>
      <c r="T351" s="601"/>
      <c r="U351" s="600"/>
      <c r="V351" s="600"/>
      <c r="W351" s="602"/>
      <c r="X351" s="603"/>
      <c r="Y351" s="4"/>
      <c r="Z351" s="4"/>
      <c r="AA351" s="4"/>
      <c r="AB351" s="4"/>
      <c r="AU351" s="4"/>
    </row>
    <row r="352" spans="1:47" ht="15" customHeight="1">
      <c r="A352" s="553"/>
      <c r="B352" s="554"/>
      <c r="C352" s="593"/>
      <c r="D352" s="594"/>
      <c r="E352" s="595"/>
      <c r="F352" s="596"/>
      <c r="G352" s="597"/>
      <c r="H352" s="597"/>
      <c r="I352" s="597"/>
      <c r="J352" s="598"/>
      <c r="K352" s="596"/>
      <c r="L352" s="597"/>
      <c r="M352" s="597"/>
      <c r="N352" s="597"/>
      <c r="O352" s="598"/>
      <c r="P352" s="596"/>
      <c r="Q352" s="598"/>
      <c r="R352" s="599"/>
      <c r="S352" s="600"/>
      <c r="T352" s="601"/>
      <c r="U352" s="600"/>
      <c r="V352" s="600"/>
      <c r="W352" s="602"/>
      <c r="X352" s="603"/>
      <c r="Y352" s="4"/>
      <c r="Z352" s="4"/>
      <c r="AA352" s="4"/>
      <c r="AB352" s="4"/>
      <c r="AU352" s="4"/>
    </row>
    <row r="353" spans="1:47" ht="15" customHeight="1">
      <c r="A353" s="553"/>
      <c r="B353" s="554"/>
      <c r="C353" s="593"/>
      <c r="D353" s="594"/>
      <c r="E353" s="595"/>
      <c r="F353" s="596"/>
      <c r="G353" s="597"/>
      <c r="H353" s="597"/>
      <c r="I353" s="597"/>
      <c r="J353" s="598"/>
      <c r="K353" s="596"/>
      <c r="L353" s="597"/>
      <c r="M353" s="597"/>
      <c r="N353" s="597"/>
      <c r="O353" s="598"/>
      <c r="P353" s="596"/>
      <c r="Q353" s="598"/>
      <c r="R353" s="599"/>
      <c r="S353" s="600"/>
      <c r="T353" s="601"/>
      <c r="U353" s="600"/>
      <c r="V353" s="600"/>
      <c r="W353" s="602"/>
      <c r="X353" s="603"/>
      <c r="Y353" s="4"/>
      <c r="Z353" s="4"/>
      <c r="AA353" s="4"/>
      <c r="AB353" s="4"/>
      <c r="AU353" s="4"/>
    </row>
    <row r="354" spans="1:47" ht="15" customHeight="1">
      <c r="A354" s="553"/>
      <c r="B354" s="554"/>
      <c r="C354" s="593"/>
      <c r="D354" s="594"/>
      <c r="E354" s="595"/>
      <c r="F354" s="596"/>
      <c r="G354" s="597"/>
      <c r="H354" s="597"/>
      <c r="I354" s="597"/>
      <c r="J354" s="598"/>
      <c r="K354" s="596"/>
      <c r="L354" s="597"/>
      <c r="M354" s="597"/>
      <c r="N354" s="597"/>
      <c r="O354" s="598"/>
      <c r="P354" s="596"/>
      <c r="Q354" s="598"/>
      <c r="R354" s="599"/>
      <c r="S354" s="600"/>
      <c r="T354" s="601"/>
      <c r="U354" s="600"/>
      <c r="V354" s="600"/>
      <c r="W354" s="602"/>
      <c r="X354" s="603"/>
      <c r="Y354" s="4"/>
      <c r="Z354" s="4"/>
      <c r="AA354" s="4"/>
      <c r="AB354" s="4"/>
      <c r="AU354" s="4"/>
    </row>
    <row r="355" spans="1:47" ht="15" customHeight="1">
      <c r="A355" s="553"/>
      <c r="B355" s="554"/>
      <c r="C355" s="593"/>
      <c r="D355" s="594"/>
      <c r="E355" s="595"/>
      <c r="F355" s="596"/>
      <c r="G355" s="597"/>
      <c r="H355" s="597"/>
      <c r="I355" s="597"/>
      <c r="J355" s="598"/>
      <c r="K355" s="596"/>
      <c r="L355" s="597"/>
      <c r="M355" s="597"/>
      <c r="N355" s="597"/>
      <c r="O355" s="598"/>
      <c r="P355" s="596"/>
      <c r="Q355" s="598"/>
      <c r="R355" s="599"/>
      <c r="S355" s="600"/>
      <c r="T355" s="601"/>
      <c r="U355" s="600"/>
      <c r="V355" s="600"/>
      <c r="W355" s="602"/>
      <c r="X355" s="603"/>
      <c r="Y355" s="4"/>
      <c r="Z355" s="4"/>
      <c r="AA355" s="4"/>
      <c r="AB355" s="4"/>
      <c r="AU355" s="4"/>
    </row>
    <row r="356" spans="1:47" ht="15" customHeight="1">
      <c r="A356" s="553"/>
      <c r="B356" s="554"/>
      <c r="C356" s="593"/>
      <c r="D356" s="594"/>
      <c r="E356" s="595"/>
      <c r="F356" s="596"/>
      <c r="G356" s="597"/>
      <c r="H356" s="597"/>
      <c r="I356" s="597"/>
      <c r="J356" s="598"/>
      <c r="K356" s="596"/>
      <c r="L356" s="597"/>
      <c r="M356" s="597"/>
      <c r="N356" s="597"/>
      <c r="O356" s="598"/>
      <c r="P356" s="596"/>
      <c r="Q356" s="598"/>
      <c r="R356" s="599"/>
      <c r="S356" s="600"/>
      <c r="T356" s="601"/>
      <c r="U356" s="600"/>
      <c r="V356" s="600"/>
      <c r="W356" s="602"/>
      <c r="X356" s="603"/>
      <c r="Y356" s="4"/>
      <c r="Z356" s="4"/>
      <c r="AA356" s="4"/>
      <c r="AB356" s="4"/>
      <c r="AU356" s="4"/>
    </row>
    <row r="357" spans="1:47" ht="15" customHeight="1">
      <c r="A357" s="553"/>
      <c r="B357" s="554"/>
      <c r="C357" s="593"/>
      <c r="D357" s="594"/>
      <c r="E357" s="595"/>
      <c r="F357" s="596"/>
      <c r="G357" s="597"/>
      <c r="H357" s="597"/>
      <c r="I357" s="597"/>
      <c r="J357" s="598"/>
      <c r="K357" s="596"/>
      <c r="L357" s="597"/>
      <c r="M357" s="597"/>
      <c r="N357" s="597"/>
      <c r="O357" s="598"/>
      <c r="P357" s="596"/>
      <c r="Q357" s="598"/>
      <c r="R357" s="599"/>
      <c r="S357" s="600"/>
      <c r="T357" s="601"/>
      <c r="U357" s="600"/>
      <c r="V357" s="600"/>
      <c r="W357" s="602"/>
      <c r="X357" s="603"/>
      <c r="Y357" s="4"/>
      <c r="Z357" s="4"/>
      <c r="AA357" s="4"/>
      <c r="AB357" s="4"/>
      <c r="AU357" s="4"/>
    </row>
    <row r="358" spans="1:47" ht="15" customHeight="1">
      <c r="A358" s="553"/>
      <c r="B358" s="554"/>
      <c r="C358" s="593"/>
      <c r="D358" s="594"/>
      <c r="E358" s="595"/>
      <c r="F358" s="596"/>
      <c r="G358" s="597"/>
      <c r="H358" s="597"/>
      <c r="I358" s="597"/>
      <c r="J358" s="598"/>
      <c r="K358" s="596"/>
      <c r="L358" s="597"/>
      <c r="M358" s="597"/>
      <c r="N358" s="597"/>
      <c r="O358" s="598"/>
      <c r="P358" s="596"/>
      <c r="Q358" s="598"/>
      <c r="R358" s="599"/>
      <c r="S358" s="600"/>
      <c r="T358" s="601"/>
      <c r="U358" s="600"/>
      <c r="V358" s="600"/>
      <c r="W358" s="602"/>
      <c r="X358" s="603"/>
      <c r="Y358" s="4"/>
      <c r="Z358" s="4"/>
      <c r="AA358" s="4"/>
      <c r="AB358" s="4"/>
      <c r="AU358" s="4"/>
    </row>
    <row r="359" spans="1:47" ht="15" customHeight="1">
      <c r="A359" s="553"/>
      <c r="B359" s="554"/>
      <c r="C359" s="593"/>
      <c r="D359" s="594"/>
      <c r="E359" s="595"/>
      <c r="F359" s="596"/>
      <c r="G359" s="597"/>
      <c r="H359" s="597"/>
      <c r="I359" s="597"/>
      <c r="J359" s="598"/>
      <c r="K359" s="596"/>
      <c r="L359" s="597"/>
      <c r="M359" s="597"/>
      <c r="N359" s="597"/>
      <c r="O359" s="598"/>
      <c r="P359" s="596"/>
      <c r="Q359" s="598"/>
      <c r="R359" s="599"/>
      <c r="S359" s="600"/>
      <c r="T359" s="601"/>
      <c r="U359" s="600"/>
      <c r="V359" s="600"/>
      <c r="W359" s="602"/>
      <c r="X359" s="603"/>
      <c r="Y359" s="4"/>
      <c r="Z359" s="4"/>
      <c r="AA359" s="4"/>
      <c r="AB359" s="4"/>
      <c r="AU359" s="4"/>
    </row>
    <row r="360" spans="1:47" ht="15" customHeight="1">
      <c r="A360" s="553"/>
      <c r="B360" s="554"/>
      <c r="C360" s="593"/>
      <c r="D360" s="594"/>
      <c r="E360" s="595"/>
      <c r="F360" s="596"/>
      <c r="G360" s="597"/>
      <c r="H360" s="597"/>
      <c r="I360" s="597"/>
      <c r="J360" s="598"/>
      <c r="K360" s="596"/>
      <c r="L360" s="597"/>
      <c r="M360" s="597"/>
      <c r="N360" s="597"/>
      <c r="O360" s="598"/>
      <c r="P360" s="596"/>
      <c r="Q360" s="598"/>
      <c r="R360" s="599"/>
      <c r="S360" s="600"/>
      <c r="T360" s="601"/>
      <c r="U360" s="600"/>
      <c r="V360" s="600"/>
      <c r="W360" s="602"/>
      <c r="X360" s="603"/>
      <c r="Y360" s="4"/>
      <c r="Z360" s="4"/>
      <c r="AA360" s="4"/>
      <c r="AB360" s="4"/>
      <c r="AU360" s="4"/>
    </row>
    <row r="361" spans="1:47" ht="15" customHeight="1">
      <c r="A361" s="553"/>
      <c r="B361" s="554"/>
      <c r="C361" s="593"/>
      <c r="D361" s="594"/>
      <c r="E361" s="595"/>
      <c r="F361" s="596"/>
      <c r="G361" s="597"/>
      <c r="H361" s="597"/>
      <c r="I361" s="597"/>
      <c r="J361" s="598"/>
      <c r="K361" s="596"/>
      <c r="L361" s="597"/>
      <c r="M361" s="597"/>
      <c r="N361" s="597"/>
      <c r="O361" s="598"/>
      <c r="P361" s="596"/>
      <c r="Q361" s="598"/>
      <c r="R361" s="599"/>
      <c r="S361" s="600"/>
      <c r="T361" s="601"/>
      <c r="U361" s="600"/>
      <c r="V361" s="600"/>
      <c r="W361" s="602"/>
      <c r="X361" s="603"/>
      <c r="Y361" s="4"/>
      <c r="Z361" s="4"/>
      <c r="AA361" s="4"/>
      <c r="AB361" s="4"/>
      <c r="AU361" s="4"/>
    </row>
    <row r="362" spans="1:47" ht="15" customHeight="1">
      <c r="A362" s="553"/>
      <c r="B362" s="554"/>
      <c r="C362" s="593"/>
      <c r="D362" s="594"/>
      <c r="E362" s="595"/>
      <c r="F362" s="596"/>
      <c r="G362" s="597"/>
      <c r="H362" s="597"/>
      <c r="I362" s="597"/>
      <c r="J362" s="598"/>
      <c r="K362" s="596"/>
      <c r="L362" s="597"/>
      <c r="M362" s="597"/>
      <c r="N362" s="597"/>
      <c r="O362" s="598"/>
      <c r="P362" s="596"/>
      <c r="Q362" s="598"/>
      <c r="R362" s="599"/>
      <c r="S362" s="600"/>
      <c r="T362" s="601"/>
      <c r="U362" s="600"/>
      <c r="V362" s="600"/>
      <c r="W362" s="602"/>
      <c r="X362" s="603"/>
      <c r="Y362" s="4"/>
      <c r="Z362" s="4"/>
      <c r="AA362" s="4"/>
      <c r="AB362" s="4"/>
      <c r="AU362" s="4"/>
    </row>
    <row r="363" spans="1:47" ht="15" customHeight="1">
      <c r="A363" s="553"/>
      <c r="B363" s="554"/>
      <c r="C363" s="593"/>
      <c r="D363" s="594"/>
      <c r="E363" s="595"/>
      <c r="F363" s="596"/>
      <c r="G363" s="597"/>
      <c r="H363" s="597"/>
      <c r="I363" s="597"/>
      <c r="J363" s="598"/>
      <c r="K363" s="596"/>
      <c r="L363" s="597"/>
      <c r="M363" s="597"/>
      <c r="N363" s="597"/>
      <c r="O363" s="598"/>
      <c r="P363" s="596"/>
      <c r="Q363" s="598"/>
      <c r="R363" s="599"/>
      <c r="S363" s="600"/>
      <c r="T363" s="601"/>
      <c r="U363" s="600"/>
      <c r="V363" s="600"/>
      <c r="W363" s="602"/>
      <c r="X363" s="603"/>
      <c r="Y363" s="4"/>
      <c r="Z363" s="4"/>
      <c r="AA363" s="4"/>
      <c r="AB363" s="4"/>
      <c r="AU363" s="4"/>
    </row>
    <row r="364" spans="1:47" ht="15" customHeight="1">
      <c r="A364" s="553"/>
      <c r="B364" s="554"/>
      <c r="C364" s="593"/>
      <c r="D364" s="594"/>
      <c r="E364" s="595"/>
      <c r="F364" s="596"/>
      <c r="G364" s="597"/>
      <c r="H364" s="597"/>
      <c r="I364" s="597"/>
      <c r="J364" s="598"/>
      <c r="K364" s="596"/>
      <c r="L364" s="597"/>
      <c r="M364" s="597"/>
      <c r="N364" s="597"/>
      <c r="O364" s="598"/>
      <c r="P364" s="596"/>
      <c r="Q364" s="598"/>
      <c r="R364" s="599"/>
      <c r="S364" s="600"/>
      <c r="T364" s="601"/>
      <c r="U364" s="600"/>
      <c r="V364" s="600"/>
      <c r="W364" s="602"/>
      <c r="X364" s="603"/>
      <c r="Y364" s="4"/>
      <c r="Z364" s="4"/>
      <c r="AA364" s="4"/>
      <c r="AB364" s="4"/>
      <c r="AU364" s="4"/>
    </row>
    <row r="365" spans="1:47" ht="15" customHeight="1">
      <c r="A365" s="553"/>
      <c r="B365" s="554"/>
      <c r="C365" s="593"/>
      <c r="D365" s="594"/>
      <c r="E365" s="595"/>
      <c r="F365" s="596"/>
      <c r="G365" s="597"/>
      <c r="H365" s="597"/>
      <c r="I365" s="597"/>
      <c r="J365" s="598"/>
      <c r="K365" s="596"/>
      <c r="L365" s="597"/>
      <c r="M365" s="597"/>
      <c r="N365" s="597"/>
      <c r="O365" s="598"/>
      <c r="P365" s="596"/>
      <c r="Q365" s="598"/>
      <c r="R365" s="599"/>
      <c r="S365" s="600"/>
      <c r="T365" s="601"/>
      <c r="U365" s="600"/>
      <c r="V365" s="600"/>
      <c r="W365" s="602"/>
      <c r="X365" s="603"/>
      <c r="Y365" s="4"/>
      <c r="Z365" s="4"/>
      <c r="AA365" s="4"/>
      <c r="AB365" s="4"/>
      <c r="AU365" s="4"/>
    </row>
    <row r="366" spans="1:47" ht="15" customHeight="1">
      <c r="A366" s="553"/>
      <c r="B366" s="554"/>
      <c r="C366" s="593"/>
      <c r="D366" s="594"/>
      <c r="E366" s="595"/>
      <c r="F366" s="596"/>
      <c r="G366" s="597"/>
      <c r="H366" s="597"/>
      <c r="I366" s="597"/>
      <c r="J366" s="598"/>
      <c r="K366" s="596"/>
      <c r="L366" s="597"/>
      <c r="M366" s="597"/>
      <c r="N366" s="597"/>
      <c r="O366" s="598"/>
      <c r="P366" s="596"/>
      <c r="Q366" s="598"/>
      <c r="R366" s="599"/>
      <c r="S366" s="600"/>
      <c r="T366" s="601"/>
      <c r="U366" s="600"/>
      <c r="V366" s="600"/>
      <c r="W366" s="602"/>
      <c r="X366" s="603"/>
      <c r="Y366" s="4"/>
      <c r="Z366" s="4"/>
      <c r="AA366" s="4"/>
      <c r="AB366" s="4"/>
      <c r="AU366" s="4"/>
    </row>
    <row r="367" spans="1:47" ht="15" customHeight="1">
      <c r="A367" s="553"/>
      <c r="B367" s="554"/>
      <c r="C367" s="593"/>
      <c r="D367" s="594"/>
      <c r="E367" s="595"/>
      <c r="F367" s="596"/>
      <c r="G367" s="597"/>
      <c r="H367" s="597"/>
      <c r="I367" s="597"/>
      <c r="J367" s="598"/>
      <c r="K367" s="596"/>
      <c r="L367" s="597"/>
      <c r="M367" s="597"/>
      <c r="N367" s="597"/>
      <c r="O367" s="598"/>
      <c r="P367" s="596"/>
      <c r="Q367" s="598"/>
      <c r="R367" s="599"/>
      <c r="S367" s="600"/>
      <c r="T367" s="601"/>
      <c r="U367" s="600"/>
      <c r="V367" s="600"/>
      <c r="W367" s="602"/>
      <c r="X367" s="603"/>
      <c r="Y367" s="4"/>
      <c r="Z367" s="4"/>
      <c r="AA367" s="4"/>
      <c r="AB367" s="4"/>
      <c r="AU367" s="4"/>
    </row>
    <row r="368" spans="1:47" ht="15" customHeight="1">
      <c r="A368" s="553"/>
      <c r="B368" s="554"/>
      <c r="C368" s="593"/>
      <c r="D368" s="594"/>
      <c r="E368" s="595"/>
      <c r="F368" s="596"/>
      <c r="G368" s="597"/>
      <c r="H368" s="597"/>
      <c r="I368" s="597"/>
      <c r="J368" s="598"/>
      <c r="K368" s="596"/>
      <c r="L368" s="597"/>
      <c r="M368" s="597"/>
      <c r="N368" s="597"/>
      <c r="O368" s="598"/>
      <c r="P368" s="596"/>
      <c r="Q368" s="598"/>
      <c r="R368" s="599"/>
      <c r="S368" s="600"/>
      <c r="T368" s="601"/>
      <c r="U368" s="600"/>
      <c r="V368" s="600"/>
      <c r="W368" s="602"/>
      <c r="X368" s="603"/>
      <c r="Y368" s="4"/>
      <c r="Z368" s="4"/>
      <c r="AA368" s="4"/>
      <c r="AB368" s="4"/>
      <c r="AU368" s="4"/>
    </row>
    <row r="369" spans="1:47" ht="15" customHeight="1">
      <c r="A369" s="553"/>
      <c r="B369" s="554"/>
      <c r="C369" s="593"/>
      <c r="D369" s="594"/>
      <c r="E369" s="595"/>
      <c r="F369" s="596"/>
      <c r="G369" s="597"/>
      <c r="H369" s="597"/>
      <c r="I369" s="597"/>
      <c r="J369" s="598"/>
      <c r="K369" s="596"/>
      <c r="L369" s="597"/>
      <c r="M369" s="597"/>
      <c r="N369" s="597"/>
      <c r="O369" s="598"/>
      <c r="P369" s="596"/>
      <c r="Q369" s="598"/>
      <c r="R369" s="599"/>
      <c r="S369" s="600"/>
      <c r="T369" s="601"/>
      <c r="U369" s="600"/>
      <c r="V369" s="600"/>
      <c r="W369" s="602"/>
      <c r="X369" s="603"/>
      <c r="Y369" s="4"/>
      <c r="Z369" s="4"/>
      <c r="AA369" s="4"/>
      <c r="AB369" s="4"/>
      <c r="AU369" s="4"/>
    </row>
    <row r="370" spans="1:47" ht="15" customHeight="1">
      <c r="A370" s="553"/>
      <c r="B370" s="554"/>
      <c r="C370" s="593"/>
      <c r="D370" s="594"/>
      <c r="E370" s="595"/>
      <c r="F370" s="596"/>
      <c r="G370" s="597"/>
      <c r="H370" s="597"/>
      <c r="I370" s="597"/>
      <c r="J370" s="598"/>
      <c r="K370" s="596"/>
      <c r="L370" s="597"/>
      <c r="M370" s="597"/>
      <c r="N370" s="597"/>
      <c r="O370" s="598"/>
      <c r="P370" s="596"/>
      <c r="Q370" s="598"/>
      <c r="R370" s="599"/>
      <c r="S370" s="600"/>
      <c r="T370" s="601"/>
      <c r="U370" s="600"/>
      <c r="V370" s="600"/>
      <c r="W370" s="602"/>
      <c r="X370" s="603"/>
      <c r="Y370" s="4"/>
      <c r="Z370" s="4"/>
      <c r="AA370" s="4"/>
      <c r="AB370" s="4"/>
      <c r="AU370" s="4"/>
    </row>
    <row r="371" spans="1:47" ht="15" customHeight="1">
      <c r="A371" s="553"/>
      <c r="B371" s="554"/>
      <c r="C371" s="593"/>
      <c r="D371" s="594"/>
      <c r="E371" s="595"/>
      <c r="F371" s="596"/>
      <c r="G371" s="597"/>
      <c r="H371" s="597"/>
      <c r="I371" s="597"/>
      <c r="J371" s="598"/>
      <c r="K371" s="596"/>
      <c r="L371" s="597"/>
      <c r="M371" s="597"/>
      <c r="N371" s="597"/>
      <c r="O371" s="598"/>
      <c r="P371" s="596"/>
      <c r="Q371" s="598"/>
      <c r="R371" s="599"/>
      <c r="S371" s="600"/>
      <c r="T371" s="601"/>
      <c r="U371" s="600"/>
      <c r="V371" s="600"/>
      <c r="W371" s="602"/>
      <c r="X371" s="603"/>
      <c r="Y371" s="4"/>
      <c r="Z371" s="4"/>
      <c r="AA371" s="4"/>
      <c r="AB371" s="4"/>
      <c r="AU371" s="4"/>
    </row>
    <row r="372" spans="1:47" ht="15" customHeight="1">
      <c r="A372" s="553"/>
      <c r="B372" s="554"/>
      <c r="C372" s="593"/>
      <c r="D372" s="594"/>
      <c r="E372" s="595"/>
      <c r="F372" s="596"/>
      <c r="G372" s="597"/>
      <c r="H372" s="597"/>
      <c r="I372" s="597"/>
      <c r="J372" s="598"/>
      <c r="K372" s="596"/>
      <c r="L372" s="597"/>
      <c r="M372" s="597"/>
      <c r="N372" s="597"/>
      <c r="O372" s="598"/>
      <c r="P372" s="596"/>
      <c r="Q372" s="598"/>
      <c r="R372" s="599"/>
      <c r="S372" s="600"/>
      <c r="T372" s="601"/>
      <c r="U372" s="600"/>
      <c r="V372" s="600"/>
      <c r="W372" s="602"/>
      <c r="X372" s="603"/>
      <c r="Y372" s="4"/>
      <c r="Z372" s="4"/>
      <c r="AA372" s="4"/>
      <c r="AB372" s="4"/>
      <c r="AU372" s="4"/>
    </row>
    <row r="373" spans="1:47" ht="15" customHeight="1">
      <c r="A373" s="553"/>
      <c r="B373" s="554"/>
      <c r="C373" s="593"/>
      <c r="D373" s="594"/>
      <c r="E373" s="595"/>
      <c r="F373" s="596"/>
      <c r="G373" s="597"/>
      <c r="H373" s="597"/>
      <c r="I373" s="597"/>
      <c r="J373" s="598"/>
      <c r="K373" s="596"/>
      <c r="L373" s="597"/>
      <c r="M373" s="597"/>
      <c r="N373" s="597"/>
      <c r="O373" s="598"/>
      <c r="P373" s="596"/>
      <c r="Q373" s="598"/>
      <c r="R373" s="599"/>
      <c r="S373" s="600"/>
      <c r="T373" s="601"/>
      <c r="U373" s="600"/>
      <c r="V373" s="600"/>
      <c r="W373" s="602"/>
      <c r="X373" s="603"/>
      <c r="Y373" s="4"/>
      <c r="Z373" s="4"/>
      <c r="AA373" s="4"/>
      <c r="AB373" s="4"/>
      <c r="AU373" s="4"/>
    </row>
    <row r="374" spans="1:47" ht="15" customHeight="1">
      <c r="A374" s="553"/>
      <c r="B374" s="554"/>
      <c r="C374" s="593"/>
      <c r="D374" s="594"/>
      <c r="E374" s="595"/>
      <c r="F374" s="596"/>
      <c r="G374" s="597"/>
      <c r="H374" s="597"/>
      <c r="I374" s="597"/>
      <c r="J374" s="598"/>
      <c r="K374" s="596"/>
      <c r="L374" s="597"/>
      <c r="M374" s="597"/>
      <c r="N374" s="597"/>
      <c r="O374" s="598"/>
      <c r="P374" s="596"/>
      <c r="Q374" s="598"/>
      <c r="R374" s="599"/>
      <c r="S374" s="600"/>
      <c r="T374" s="601"/>
      <c r="U374" s="600"/>
      <c r="V374" s="600"/>
      <c r="W374" s="602"/>
      <c r="X374" s="603"/>
      <c r="Y374" s="4"/>
      <c r="Z374" s="4"/>
      <c r="AA374" s="4"/>
      <c r="AB374" s="4"/>
      <c r="AU374" s="4"/>
    </row>
    <row r="375" spans="1:47" ht="15" customHeight="1">
      <c r="A375" s="553"/>
      <c r="B375" s="554"/>
      <c r="C375" s="593"/>
      <c r="D375" s="594"/>
      <c r="E375" s="595"/>
      <c r="F375" s="596"/>
      <c r="G375" s="597"/>
      <c r="H375" s="597"/>
      <c r="I375" s="597"/>
      <c r="J375" s="598"/>
      <c r="K375" s="596"/>
      <c r="L375" s="597"/>
      <c r="M375" s="597"/>
      <c r="N375" s="597"/>
      <c r="O375" s="598"/>
      <c r="P375" s="596"/>
      <c r="Q375" s="598"/>
      <c r="R375" s="599"/>
      <c r="S375" s="600"/>
      <c r="T375" s="601"/>
      <c r="U375" s="600"/>
      <c r="V375" s="600"/>
      <c r="W375" s="602"/>
      <c r="X375" s="603"/>
      <c r="Y375" s="4"/>
      <c r="Z375" s="4"/>
      <c r="AA375" s="4"/>
      <c r="AB375" s="4"/>
      <c r="AU375" s="4"/>
    </row>
    <row r="376" spans="1:47" ht="15" customHeight="1">
      <c r="A376" s="553"/>
      <c r="B376" s="554"/>
      <c r="C376" s="593"/>
      <c r="D376" s="594"/>
      <c r="E376" s="595"/>
      <c r="F376" s="596"/>
      <c r="G376" s="597"/>
      <c r="H376" s="597"/>
      <c r="I376" s="597"/>
      <c r="J376" s="598"/>
      <c r="K376" s="596"/>
      <c r="L376" s="597"/>
      <c r="M376" s="597"/>
      <c r="N376" s="597"/>
      <c r="O376" s="598"/>
      <c r="P376" s="596"/>
      <c r="Q376" s="598"/>
      <c r="R376" s="599"/>
      <c r="S376" s="600"/>
      <c r="T376" s="601"/>
      <c r="U376" s="600"/>
      <c r="V376" s="600"/>
      <c r="W376" s="602"/>
      <c r="X376" s="603"/>
      <c r="Y376" s="4"/>
      <c r="Z376" s="4"/>
      <c r="AA376" s="4"/>
      <c r="AB376" s="4"/>
      <c r="AU376" s="4"/>
    </row>
    <row r="377" spans="1:47" ht="15" customHeight="1">
      <c r="A377" s="553"/>
      <c r="B377" s="554"/>
      <c r="C377" s="593"/>
      <c r="D377" s="594"/>
      <c r="E377" s="595"/>
      <c r="F377" s="596"/>
      <c r="G377" s="597"/>
      <c r="H377" s="597"/>
      <c r="I377" s="597"/>
      <c r="J377" s="598"/>
      <c r="K377" s="596"/>
      <c r="L377" s="597"/>
      <c r="M377" s="597"/>
      <c r="N377" s="597"/>
      <c r="O377" s="598"/>
      <c r="P377" s="596"/>
      <c r="Q377" s="598"/>
      <c r="R377" s="599"/>
      <c r="S377" s="600"/>
      <c r="T377" s="601"/>
      <c r="U377" s="600"/>
      <c r="V377" s="600"/>
      <c r="W377" s="602"/>
      <c r="X377" s="603"/>
      <c r="Y377" s="4"/>
      <c r="Z377" s="4"/>
      <c r="AA377" s="4"/>
      <c r="AB377" s="4"/>
      <c r="AU377" s="4"/>
    </row>
    <row r="378" spans="1:47" ht="15" customHeight="1">
      <c r="A378" s="553"/>
      <c r="B378" s="554"/>
      <c r="C378" s="593"/>
      <c r="D378" s="594"/>
      <c r="E378" s="595"/>
      <c r="F378" s="596"/>
      <c r="G378" s="597"/>
      <c r="H378" s="597"/>
      <c r="I378" s="597"/>
      <c r="J378" s="598"/>
      <c r="K378" s="596"/>
      <c r="L378" s="597"/>
      <c r="M378" s="597"/>
      <c r="N378" s="597"/>
      <c r="O378" s="598"/>
      <c r="P378" s="596"/>
      <c r="Q378" s="598"/>
      <c r="R378" s="599"/>
      <c r="S378" s="600"/>
      <c r="T378" s="601"/>
      <c r="U378" s="600"/>
      <c r="V378" s="600"/>
      <c r="W378" s="602"/>
      <c r="X378" s="603"/>
      <c r="Y378" s="4"/>
      <c r="Z378" s="4"/>
      <c r="AA378" s="4"/>
      <c r="AB378" s="4"/>
      <c r="AU378" s="4"/>
    </row>
    <row r="379" spans="1:47" ht="15" customHeight="1">
      <c r="A379" s="553"/>
      <c r="B379" s="566"/>
      <c r="C379" s="567"/>
      <c r="D379" s="568"/>
      <c r="E379" s="569"/>
      <c r="F379" s="570"/>
      <c r="G379" s="571"/>
      <c r="H379" s="571"/>
      <c r="I379" s="571"/>
      <c r="J379" s="572"/>
      <c r="K379" s="570"/>
      <c r="L379" s="571"/>
      <c r="M379" s="571"/>
      <c r="N379" s="571"/>
      <c r="O379" s="572"/>
      <c r="P379" s="570"/>
      <c r="Q379" s="572"/>
      <c r="R379" s="573"/>
      <c r="S379" s="574"/>
      <c r="T379" s="575"/>
      <c r="U379" s="574"/>
      <c r="V379" s="574"/>
      <c r="W379" s="576"/>
      <c r="X379" s="577"/>
      <c r="Y379" s="4"/>
      <c r="Z379" s="4"/>
      <c r="AA379" s="4"/>
      <c r="AB379" s="4"/>
      <c r="AU379" s="4"/>
    </row>
    <row r="380" spans="1:47" ht="15" customHeight="1">
      <c r="A380" s="553"/>
      <c r="B380" s="566"/>
      <c r="C380" s="567"/>
      <c r="D380" s="568"/>
      <c r="E380" s="569"/>
      <c r="F380" s="570"/>
      <c r="G380" s="571"/>
      <c r="H380" s="571"/>
      <c r="I380" s="571"/>
      <c r="J380" s="572"/>
      <c r="K380" s="570"/>
      <c r="L380" s="571"/>
      <c r="M380" s="571"/>
      <c r="N380" s="571"/>
      <c r="O380" s="572"/>
      <c r="P380" s="570"/>
      <c r="Q380" s="572"/>
      <c r="R380" s="573"/>
      <c r="S380" s="574"/>
      <c r="T380" s="575"/>
      <c r="U380" s="574"/>
      <c r="V380" s="574"/>
      <c r="W380" s="576"/>
      <c r="X380" s="577"/>
      <c r="Y380" s="4"/>
      <c r="Z380" s="4"/>
      <c r="AA380" s="4"/>
      <c r="AB380" s="4"/>
      <c r="AU380" s="4"/>
    </row>
    <row r="381" spans="1:47" ht="15" customHeight="1">
      <c r="A381" s="553"/>
      <c r="B381" s="566"/>
      <c r="C381" s="567"/>
      <c r="D381" s="568"/>
      <c r="E381" s="569"/>
      <c r="F381" s="570"/>
      <c r="G381" s="571"/>
      <c r="H381" s="571"/>
      <c r="I381" s="571"/>
      <c r="J381" s="572"/>
      <c r="K381" s="570"/>
      <c r="L381" s="571"/>
      <c r="M381" s="571"/>
      <c r="N381" s="571"/>
      <c r="O381" s="572"/>
      <c r="P381" s="570"/>
      <c r="Q381" s="572"/>
      <c r="R381" s="573"/>
      <c r="S381" s="574"/>
      <c r="T381" s="575"/>
      <c r="U381" s="574"/>
      <c r="V381" s="574"/>
      <c r="W381" s="576"/>
      <c r="X381" s="577"/>
      <c r="Y381" s="4"/>
      <c r="Z381" s="4"/>
      <c r="AA381" s="4"/>
      <c r="AB381" s="4"/>
      <c r="AU381" s="4"/>
    </row>
    <row r="382" spans="1:47" ht="15" customHeight="1">
      <c r="A382" s="553"/>
      <c r="B382" s="566"/>
      <c r="C382" s="567"/>
      <c r="D382" s="578"/>
      <c r="E382" s="579"/>
      <c r="F382" s="573"/>
      <c r="G382" s="574"/>
      <c r="H382" s="574"/>
      <c r="I382" s="574"/>
      <c r="J382" s="577"/>
      <c r="K382" s="573"/>
      <c r="L382" s="574"/>
      <c r="M382" s="574"/>
      <c r="N382" s="574"/>
      <c r="O382" s="577"/>
      <c r="P382" s="573"/>
      <c r="Q382" s="577"/>
      <c r="R382" s="573"/>
      <c r="S382" s="574"/>
      <c r="T382" s="575"/>
      <c r="U382" s="574"/>
      <c r="V382" s="574"/>
      <c r="W382" s="576"/>
      <c r="X382" s="577"/>
      <c r="Y382" s="4"/>
      <c r="Z382" s="4"/>
      <c r="AA382" s="4"/>
      <c r="AB382" s="4"/>
      <c r="AU382" s="4"/>
    </row>
    <row r="383" spans="1:47" ht="15" customHeight="1">
      <c r="A383" s="553"/>
      <c r="B383" s="566"/>
      <c r="C383" s="567"/>
      <c r="D383" s="578"/>
      <c r="E383" s="579"/>
      <c r="F383" s="573"/>
      <c r="G383" s="574"/>
      <c r="H383" s="574"/>
      <c r="I383" s="574"/>
      <c r="J383" s="577"/>
      <c r="K383" s="573"/>
      <c r="L383" s="574"/>
      <c r="M383" s="574"/>
      <c r="N383" s="574"/>
      <c r="O383" s="577"/>
      <c r="P383" s="573"/>
      <c r="Q383" s="577"/>
      <c r="R383" s="573"/>
      <c r="S383" s="574"/>
      <c r="T383" s="575"/>
      <c r="U383" s="574"/>
      <c r="V383" s="574"/>
      <c r="W383" s="576"/>
      <c r="X383" s="577"/>
      <c r="Y383" s="4"/>
      <c r="Z383" s="4"/>
      <c r="AA383" s="4"/>
      <c r="AB383" s="4"/>
      <c r="AU383" s="4"/>
    </row>
    <row r="384" spans="1:47" ht="15" customHeight="1">
      <c r="A384" s="553"/>
      <c r="B384" s="566"/>
      <c r="C384" s="567"/>
      <c r="D384" s="578"/>
      <c r="E384" s="579"/>
      <c r="F384" s="573"/>
      <c r="G384" s="574"/>
      <c r="H384" s="574"/>
      <c r="I384" s="574"/>
      <c r="J384" s="577"/>
      <c r="K384" s="573"/>
      <c r="L384" s="574"/>
      <c r="M384" s="574"/>
      <c r="N384" s="574"/>
      <c r="O384" s="577"/>
      <c r="P384" s="573"/>
      <c r="Q384" s="577"/>
      <c r="R384" s="573"/>
      <c r="S384" s="574"/>
      <c r="T384" s="575"/>
      <c r="U384" s="574"/>
      <c r="V384" s="574"/>
      <c r="W384" s="576"/>
      <c r="X384" s="577"/>
      <c r="Y384" s="4"/>
      <c r="Z384" s="4"/>
      <c r="AA384" s="4"/>
      <c r="AB384" s="4"/>
      <c r="AC384" s="4"/>
      <c r="AD384" s="4"/>
      <c r="AS384" s="4"/>
    </row>
    <row r="385" spans="1:45" ht="15" customHeight="1">
      <c r="A385" s="553"/>
      <c r="B385" s="566"/>
      <c r="C385" s="567"/>
      <c r="D385" s="578"/>
      <c r="E385" s="579"/>
      <c r="F385" s="573"/>
      <c r="G385" s="574"/>
      <c r="H385" s="574"/>
      <c r="I385" s="574"/>
      <c r="J385" s="577"/>
      <c r="K385" s="573"/>
      <c r="L385" s="574"/>
      <c r="M385" s="574"/>
      <c r="N385" s="574"/>
      <c r="O385" s="577"/>
      <c r="P385" s="573"/>
      <c r="Q385" s="577"/>
      <c r="R385" s="573"/>
      <c r="S385" s="574"/>
      <c r="T385" s="575"/>
      <c r="U385" s="574"/>
      <c r="V385" s="574"/>
      <c r="W385" s="576"/>
      <c r="X385" s="577"/>
      <c r="Y385" s="4"/>
      <c r="Z385" s="4"/>
      <c r="AA385" s="4"/>
      <c r="AB385" s="4"/>
      <c r="AC385" s="4"/>
      <c r="AD385" s="4"/>
      <c r="AS385" s="4"/>
    </row>
    <row r="386" spans="1:45" ht="15" customHeight="1">
      <c r="A386" s="553"/>
      <c r="B386" s="566"/>
      <c r="C386" s="567"/>
      <c r="D386" s="578"/>
      <c r="E386" s="579"/>
      <c r="F386" s="573"/>
      <c r="G386" s="574"/>
      <c r="H386" s="574"/>
      <c r="I386" s="574"/>
      <c r="J386" s="577"/>
      <c r="K386" s="573"/>
      <c r="L386" s="574"/>
      <c r="M386" s="574"/>
      <c r="N386" s="574"/>
      <c r="O386" s="577"/>
      <c r="P386" s="573"/>
      <c r="Q386" s="577"/>
      <c r="R386" s="573"/>
      <c r="S386" s="574"/>
      <c r="T386" s="575"/>
      <c r="U386" s="574"/>
      <c r="V386" s="574"/>
      <c r="W386" s="576"/>
      <c r="X386" s="577"/>
      <c r="Y386" s="4"/>
      <c r="Z386" s="4"/>
      <c r="AA386" s="4"/>
      <c r="AB386" s="4"/>
      <c r="AC386" s="4"/>
      <c r="AD386" s="4"/>
      <c r="AS386" s="4"/>
    </row>
    <row r="387" spans="1:45" ht="15" customHeight="1">
      <c r="A387" s="553"/>
      <c r="B387" s="566"/>
      <c r="C387" s="567"/>
      <c r="D387" s="578"/>
      <c r="E387" s="579"/>
      <c r="F387" s="573"/>
      <c r="G387" s="574"/>
      <c r="H387" s="574"/>
      <c r="I387" s="574"/>
      <c r="J387" s="577"/>
      <c r="K387" s="573"/>
      <c r="L387" s="574"/>
      <c r="M387" s="574"/>
      <c r="N387" s="574"/>
      <c r="O387" s="577"/>
      <c r="P387" s="573"/>
      <c r="Q387" s="577"/>
      <c r="R387" s="573"/>
      <c r="S387" s="574"/>
      <c r="T387" s="575"/>
      <c r="U387" s="574"/>
      <c r="V387" s="574"/>
      <c r="W387" s="576"/>
      <c r="X387" s="577"/>
      <c r="Y387" s="4"/>
      <c r="Z387" s="4"/>
      <c r="AA387" s="4"/>
      <c r="AB387" s="4"/>
      <c r="AC387" s="4"/>
      <c r="AD387" s="4"/>
      <c r="AS387" s="4"/>
    </row>
    <row r="388" spans="1:45" ht="15" customHeight="1">
      <c r="A388" s="553"/>
      <c r="B388" s="566"/>
      <c r="C388" s="567"/>
      <c r="D388" s="578"/>
      <c r="E388" s="579"/>
      <c r="F388" s="573"/>
      <c r="G388" s="574"/>
      <c r="H388" s="574"/>
      <c r="I388" s="574"/>
      <c r="J388" s="577"/>
      <c r="K388" s="573"/>
      <c r="L388" s="574"/>
      <c r="M388" s="574"/>
      <c r="N388" s="574"/>
      <c r="O388" s="577"/>
      <c r="P388" s="573"/>
      <c r="Q388" s="577"/>
      <c r="R388" s="573"/>
      <c r="S388" s="574"/>
      <c r="T388" s="575"/>
      <c r="U388" s="574"/>
      <c r="V388" s="574"/>
      <c r="W388" s="576"/>
      <c r="X388" s="577"/>
      <c r="Y388" s="4"/>
      <c r="Z388" s="4"/>
      <c r="AA388" s="4"/>
      <c r="AB388" s="4"/>
      <c r="AC388" s="4"/>
      <c r="AD388" s="4"/>
      <c r="AS388" s="4"/>
    </row>
    <row r="389" spans="1:45" ht="15" customHeight="1">
      <c r="A389" s="553"/>
      <c r="B389" s="566"/>
      <c r="C389" s="567"/>
      <c r="D389" s="578"/>
      <c r="E389" s="579"/>
      <c r="F389" s="573"/>
      <c r="G389" s="574"/>
      <c r="H389" s="574"/>
      <c r="I389" s="574"/>
      <c r="J389" s="577"/>
      <c r="K389" s="573"/>
      <c r="L389" s="574"/>
      <c r="M389" s="574"/>
      <c r="N389" s="574"/>
      <c r="O389" s="577"/>
      <c r="P389" s="573"/>
      <c r="Q389" s="577"/>
      <c r="R389" s="573"/>
      <c r="S389" s="574"/>
      <c r="T389" s="575"/>
      <c r="U389" s="574"/>
      <c r="V389" s="574"/>
      <c r="W389" s="576"/>
      <c r="X389" s="577"/>
      <c r="Y389" s="4"/>
      <c r="Z389" s="4"/>
      <c r="AA389" s="4"/>
      <c r="AB389" s="4"/>
      <c r="AC389" s="4"/>
      <c r="AD389" s="4"/>
      <c r="AS389" s="4"/>
    </row>
    <row r="390" spans="1:45" ht="15" customHeight="1">
      <c r="A390" s="553"/>
      <c r="B390" s="566"/>
      <c r="C390" s="567"/>
      <c r="D390" s="578"/>
      <c r="E390" s="579"/>
      <c r="F390" s="573"/>
      <c r="G390" s="574"/>
      <c r="H390" s="574"/>
      <c r="I390" s="574"/>
      <c r="J390" s="577"/>
      <c r="K390" s="573"/>
      <c r="L390" s="574"/>
      <c r="M390" s="574"/>
      <c r="N390" s="574"/>
      <c r="O390" s="577"/>
      <c r="P390" s="573"/>
      <c r="Q390" s="577"/>
      <c r="R390" s="573"/>
      <c r="S390" s="574"/>
      <c r="T390" s="575"/>
      <c r="U390" s="574"/>
      <c r="V390" s="574"/>
      <c r="W390" s="576"/>
      <c r="X390" s="577"/>
      <c r="Y390" s="4"/>
      <c r="Z390" s="4"/>
      <c r="AA390" s="4"/>
      <c r="AB390" s="4"/>
      <c r="AC390" s="4"/>
      <c r="AD390" s="4"/>
      <c r="AS390" s="4"/>
    </row>
    <row r="391" spans="1:45" ht="15" customHeight="1">
      <c r="A391" s="553"/>
      <c r="B391" s="566"/>
      <c r="C391" s="567"/>
      <c r="D391" s="578"/>
      <c r="E391" s="579"/>
      <c r="F391" s="573"/>
      <c r="G391" s="574"/>
      <c r="H391" s="574"/>
      <c r="I391" s="574"/>
      <c r="J391" s="577"/>
      <c r="K391" s="573"/>
      <c r="L391" s="574"/>
      <c r="M391" s="574"/>
      <c r="N391" s="574"/>
      <c r="O391" s="577"/>
      <c r="P391" s="573"/>
      <c r="Q391" s="577"/>
      <c r="R391" s="573"/>
      <c r="S391" s="574"/>
      <c r="T391" s="575"/>
      <c r="U391" s="574"/>
      <c r="V391" s="574"/>
      <c r="W391" s="576"/>
      <c r="X391" s="577"/>
      <c r="Y391" s="4"/>
      <c r="Z391" s="4"/>
      <c r="AA391" s="4"/>
      <c r="AB391" s="4"/>
      <c r="AC391" s="4"/>
      <c r="AD391" s="4"/>
      <c r="AS391" s="4"/>
    </row>
    <row r="392" spans="1:45" ht="15" customHeight="1">
      <c r="A392" s="553"/>
      <c r="B392" s="566"/>
      <c r="C392" s="567"/>
      <c r="D392" s="578"/>
      <c r="E392" s="579"/>
      <c r="F392" s="573"/>
      <c r="G392" s="574"/>
      <c r="H392" s="574"/>
      <c r="I392" s="574"/>
      <c r="J392" s="577"/>
      <c r="K392" s="573"/>
      <c r="L392" s="574"/>
      <c r="M392" s="574"/>
      <c r="N392" s="574"/>
      <c r="O392" s="577"/>
      <c r="P392" s="573"/>
      <c r="Q392" s="577"/>
      <c r="R392" s="573"/>
      <c r="S392" s="574"/>
      <c r="T392" s="575"/>
      <c r="U392" s="574"/>
      <c r="V392" s="574"/>
      <c r="W392" s="576"/>
      <c r="X392" s="577"/>
      <c r="Y392" s="4"/>
      <c r="Z392" s="4"/>
      <c r="AA392" s="4"/>
      <c r="AB392" s="4"/>
      <c r="AC392" s="4"/>
      <c r="AD392" s="4"/>
      <c r="AS392" s="4"/>
    </row>
    <row r="393" spans="1:45" ht="15" customHeight="1">
      <c r="A393" s="553"/>
      <c r="B393" s="566"/>
      <c r="C393" s="567"/>
      <c r="D393" s="578"/>
      <c r="E393" s="579"/>
      <c r="F393" s="573"/>
      <c r="G393" s="574"/>
      <c r="H393" s="574"/>
      <c r="I393" s="574"/>
      <c r="J393" s="577"/>
      <c r="K393" s="573"/>
      <c r="L393" s="574"/>
      <c r="M393" s="574"/>
      <c r="N393" s="574"/>
      <c r="O393" s="577"/>
      <c r="P393" s="573"/>
      <c r="Q393" s="577"/>
      <c r="R393" s="573"/>
      <c r="S393" s="574"/>
      <c r="T393" s="575"/>
      <c r="U393" s="574"/>
      <c r="V393" s="574"/>
      <c r="W393" s="576"/>
      <c r="X393" s="577"/>
      <c r="Y393" s="4"/>
      <c r="Z393" s="4"/>
      <c r="AA393" s="4"/>
      <c r="AB393" s="4"/>
      <c r="AC393" s="4"/>
      <c r="AD393" s="4"/>
      <c r="AS393" s="4"/>
    </row>
    <row r="394" spans="1:45" ht="15" customHeight="1">
      <c r="A394" s="553"/>
      <c r="B394" s="566"/>
      <c r="C394" s="567"/>
      <c r="D394" s="578"/>
      <c r="E394" s="579"/>
      <c r="F394" s="573"/>
      <c r="G394" s="574"/>
      <c r="H394" s="574"/>
      <c r="I394" s="574"/>
      <c r="J394" s="577"/>
      <c r="K394" s="573"/>
      <c r="L394" s="574"/>
      <c r="M394" s="574"/>
      <c r="N394" s="574"/>
      <c r="O394" s="577"/>
      <c r="P394" s="573"/>
      <c r="Q394" s="577"/>
      <c r="R394" s="573"/>
      <c r="S394" s="574"/>
      <c r="T394" s="575"/>
      <c r="U394" s="574"/>
      <c r="V394" s="574"/>
      <c r="W394" s="576"/>
      <c r="X394" s="577"/>
      <c r="Y394" s="4"/>
      <c r="Z394" s="4"/>
      <c r="AA394" s="4"/>
      <c r="AB394" s="4"/>
      <c r="AC394" s="4"/>
      <c r="AD394" s="4"/>
      <c r="AS394" s="4"/>
    </row>
    <row r="395" spans="1:45" ht="15" customHeight="1">
      <c r="A395" s="553"/>
      <c r="B395" s="566"/>
      <c r="C395" s="567"/>
      <c r="D395" s="578"/>
      <c r="E395" s="579"/>
      <c r="F395" s="573"/>
      <c r="G395" s="574"/>
      <c r="H395" s="574"/>
      <c r="I395" s="574"/>
      <c r="J395" s="577"/>
      <c r="K395" s="573"/>
      <c r="L395" s="574"/>
      <c r="M395" s="574"/>
      <c r="N395" s="574"/>
      <c r="O395" s="577"/>
      <c r="P395" s="573"/>
      <c r="Q395" s="577"/>
      <c r="R395" s="573"/>
      <c r="S395" s="574"/>
      <c r="T395" s="575"/>
      <c r="U395" s="574"/>
      <c r="V395" s="574"/>
      <c r="W395" s="576"/>
      <c r="X395" s="577"/>
      <c r="Y395" s="4"/>
      <c r="Z395" s="4"/>
      <c r="AA395" s="4"/>
      <c r="AB395" s="4"/>
      <c r="AC395" s="4"/>
      <c r="AD395" s="4"/>
      <c r="AS395" s="4"/>
    </row>
    <row r="396" spans="1:45" ht="15" customHeight="1">
      <c r="A396" s="553"/>
      <c r="B396" s="566"/>
      <c r="C396" s="567"/>
      <c r="D396" s="578"/>
      <c r="E396" s="579"/>
      <c r="F396" s="573"/>
      <c r="G396" s="574"/>
      <c r="H396" s="574"/>
      <c r="I396" s="574"/>
      <c r="J396" s="577"/>
      <c r="K396" s="573"/>
      <c r="L396" s="574"/>
      <c r="M396" s="574"/>
      <c r="N396" s="574"/>
      <c r="O396" s="577"/>
      <c r="P396" s="573"/>
      <c r="Q396" s="577"/>
      <c r="R396" s="573"/>
      <c r="S396" s="574"/>
      <c r="T396" s="575"/>
      <c r="U396" s="574"/>
      <c r="V396" s="574"/>
      <c r="W396" s="576"/>
      <c r="X396" s="577"/>
      <c r="Y396" s="4"/>
      <c r="Z396" s="4"/>
      <c r="AA396" s="4"/>
      <c r="AB396" s="4"/>
      <c r="AC396" s="4"/>
      <c r="AD396" s="4"/>
      <c r="AS396" s="4"/>
    </row>
    <row r="397" spans="1:45" ht="15" customHeight="1">
      <c r="A397" s="553"/>
      <c r="B397" s="566"/>
      <c r="C397" s="567"/>
      <c r="D397" s="578"/>
      <c r="E397" s="579"/>
      <c r="F397" s="573"/>
      <c r="G397" s="574"/>
      <c r="H397" s="574"/>
      <c r="I397" s="574"/>
      <c r="J397" s="577"/>
      <c r="K397" s="573"/>
      <c r="L397" s="574"/>
      <c r="M397" s="574"/>
      <c r="N397" s="574"/>
      <c r="O397" s="577"/>
      <c r="P397" s="573"/>
      <c r="Q397" s="577"/>
      <c r="R397" s="573"/>
      <c r="S397" s="574"/>
      <c r="T397" s="575"/>
      <c r="U397" s="574"/>
      <c r="V397" s="574"/>
      <c r="W397" s="576"/>
      <c r="X397" s="577"/>
      <c r="Y397" s="4"/>
      <c r="Z397" s="4"/>
      <c r="AA397" s="4"/>
      <c r="AB397" s="4"/>
      <c r="AC397" s="4"/>
      <c r="AD397" s="4"/>
      <c r="AS397" s="4"/>
    </row>
    <row r="398" spans="1:45" ht="15" customHeight="1">
      <c r="A398" s="553"/>
      <c r="B398" s="566"/>
      <c r="C398" s="567"/>
      <c r="D398" s="578"/>
      <c r="E398" s="579"/>
      <c r="F398" s="573"/>
      <c r="G398" s="574"/>
      <c r="H398" s="574"/>
      <c r="I398" s="574"/>
      <c r="J398" s="577"/>
      <c r="K398" s="573"/>
      <c r="L398" s="574"/>
      <c r="M398" s="574"/>
      <c r="N398" s="574"/>
      <c r="O398" s="577"/>
      <c r="P398" s="573"/>
      <c r="Q398" s="577"/>
      <c r="R398" s="573"/>
      <c r="S398" s="574"/>
      <c r="T398" s="575"/>
      <c r="U398" s="574"/>
      <c r="V398" s="574"/>
      <c r="W398" s="576"/>
      <c r="X398" s="577"/>
      <c r="Y398" s="4"/>
      <c r="Z398" s="4"/>
      <c r="AA398" s="4"/>
      <c r="AB398" s="4"/>
      <c r="AC398" s="4"/>
      <c r="AD398" s="4"/>
      <c r="AS398" s="4"/>
    </row>
    <row r="399" spans="1:45" ht="15" customHeight="1">
      <c r="A399" s="553"/>
      <c r="B399" s="566"/>
      <c r="C399" s="567"/>
      <c r="D399" s="578"/>
      <c r="E399" s="579"/>
      <c r="F399" s="573"/>
      <c r="G399" s="574"/>
      <c r="H399" s="574"/>
      <c r="I399" s="574"/>
      <c r="J399" s="577"/>
      <c r="K399" s="573"/>
      <c r="L399" s="574"/>
      <c r="M399" s="574"/>
      <c r="N399" s="574"/>
      <c r="O399" s="577"/>
      <c r="P399" s="573"/>
      <c r="Q399" s="577"/>
      <c r="R399" s="573"/>
      <c r="S399" s="574"/>
      <c r="T399" s="575"/>
      <c r="U399" s="574"/>
      <c r="V399" s="574"/>
      <c r="W399" s="576"/>
      <c r="X399" s="577"/>
      <c r="Y399" s="4"/>
      <c r="Z399" s="4"/>
      <c r="AA399" s="4"/>
      <c r="AB399" s="4"/>
      <c r="AC399" s="4"/>
      <c r="AD399" s="4"/>
      <c r="AS399" s="4"/>
    </row>
    <row r="400" spans="1:45" ht="15" customHeight="1">
      <c r="A400" s="553"/>
      <c r="B400" s="566"/>
      <c r="C400" s="567"/>
      <c r="D400" s="578"/>
      <c r="E400" s="579"/>
      <c r="F400" s="573"/>
      <c r="G400" s="574"/>
      <c r="H400" s="574"/>
      <c r="I400" s="574"/>
      <c r="J400" s="577"/>
      <c r="K400" s="573"/>
      <c r="L400" s="574"/>
      <c r="M400" s="574"/>
      <c r="N400" s="574"/>
      <c r="O400" s="577"/>
      <c r="P400" s="573"/>
      <c r="Q400" s="577"/>
      <c r="R400" s="573"/>
      <c r="S400" s="574"/>
      <c r="T400" s="575"/>
      <c r="U400" s="574"/>
      <c r="V400" s="574"/>
      <c r="W400" s="576"/>
      <c r="X400" s="577"/>
      <c r="Y400" s="4"/>
      <c r="Z400" s="4"/>
      <c r="AA400" s="4"/>
      <c r="AB400" s="4"/>
      <c r="AC400" s="4"/>
      <c r="AD400" s="4"/>
      <c r="AS400" s="4"/>
    </row>
    <row r="401" spans="1:45" ht="15" customHeight="1">
      <c r="A401" s="553"/>
      <c r="B401" s="566"/>
      <c r="C401" s="567"/>
      <c r="D401" s="578"/>
      <c r="E401" s="579"/>
      <c r="F401" s="573"/>
      <c r="G401" s="574"/>
      <c r="H401" s="574"/>
      <c r="I401" s="574"/>
      <c r="J401" s="577"/>
      <c r="K401" s="573"/>
      <c r="L401" s="574"/>
      <c r="M401" s="574"/>
      <c r="N401" s="574"/>
      <c r="O401" s="577"/>
      <c r="P401" s="573"/>
      <c r="Q401" s="577"/>
      <c r="R401" s="573"/>
      <c r="S401" s="574"/>
      <c r="T401" s="575"/>
      <c r="U401" s="574"/>
      <c r="V401" s="574"/>
      <c r="W401" s="576"/>
      <c r="X401" s="577"/>
      <c r="Y401" s="4"/>
      <c r="Z401" s="4"/>
      <c r="AA401" s="4"/>
      <c r="AB401" s="4"/>
      <c r="AC401" s="4"/>
      <c r="AD401" s="4"/>
      <c r="AS401" s="4"/>
    </row>
    <row r="402" spans="1:45" ht="15" customHeight="1">
      <c r="A402" s="553"/>
      <c r="B402" s="566"/>
      <c r="C402" s="567"/>
      <c r="D402" s="578"/>
      <c r="E402" s="579"/>
      <c r="F402" s="573"/>
      <c r="G402" s="574"/>
      <c r="H402" s="574"/>
      <c r="I402" s="574"/>
      <c r="J402" s="577"/>
      <c r="K402" s="573"/>
      <c r="L402" s="574"/>
      <c r="M402" s="574"/>
      <c r="N402" s="574"/>
      <c r="O402" s="577"/>
      <c r="P402" s="573"/>
      <c r="Q402" s="577"/>
      <c r="R402" s="573"/>
      <c r="S402" s="574"/>
      <c r="T402" s="575"/>
      <c r="U402" s="574"/>
      <c r="V402" s="574"/>
      <c r="W402" s="576"/>
      <c r="X402" s="577"/>
      <c r="Y402" s="4"/>
      <c r="Z402" s="4"/>
      <c r="AA402" s="4"/>
      <c r="AB402" s="4"/>
      <c r="AC402" s="4"/>
      <c r="AD402" s="4"/>
      <c r="AS402" s="4"/>
    </row>
    <row r="403" spans="1:45" ht="15" customHeight="1">
      <c r="A403" s="553"/>
      <c r="B403" s="566"/>
      <c r="C403" s="567"/>
      <c r="D403" s="578"/>
      <c r="E403" s="579"/>
      <c r="F403" s="573"/>
      <c r="G403" s="574"/>
      <c r="H403" s="574"/>
      <c r="I403" s="574"/>
      <c r="J403" s="577"/>
      <c r="K403" s="573"/>
      <c r="L403" s="574"/>
      <c r="M403" s="574"/>
      <c r="N403" s="574"/>
      <c r="O403" s="577"/>
      <c r="P403" s="573"/>
      <c r="Q403" s="577"/>
      <c r="R403" s="573"/>
      <c r="S403" s="574"/>
      <c r="T403" s="575"/>
      <c r="U403" s="574"/>
      <c r="V403" s="574"/>
      <c r="W403" s="576"/>
      <c r="X403" s="577"/>
      <c r="Y403" s="4"/>
      <c r="Z403" s="4"/>
      <c r="AA403" s="4"/>
      <c r="AB403" s="4"/>
      <c r="AC403" s="4"/>
      <c r="AD403" s="4"/>
      <c r="AS403" s="4"/>
    </row>
    <row r="404" spans="1:45" ht="15" customHeight="1">
      <c r="A404" s="553"/>
      <c r="B404" s="566"/>
      <c r="C404" s="567"/>
      <c r="D404" s="578"/>
      <c r="E404" s="579"/>
      <c r="F404" s="573"/>
      <c r="G404" s="574"/>
      <c r="H404" s="574"/>
      <c r="I404" s="574"/>
      <c r="J404" s="577"/>
      <c r="K404" s="573"/>
      <c r="L404" s="574"/>
      <c r="M404" s="574"/>
      <c r="N404" s="574"/>
      <c r="O404" s="577"/>
      <c r="P404" s="573"/>
      <c r="Q404" s="577"/>
      <c r="R404" s="573"/>
      <c r="S404" s="574"/>
      <c r="T404" s="575"/>
      <c r="U404" s="574"/>
      <c r="V404" s="574"/>
      <c r="W404" s="576"/>
      <c r="X404" s="577"/>
      <c r="Y404" s="4"/>
      <c r="Z404" s="4"/>
      <c r="AA404" s="4"/>
      <c r="AB404" s="4"/>
      <c r="AC404" s="4"/>
      <c r="AD404" s="4"/>
      <c r="AS404" s="4"/>
    </row>
    <row r="405" spans="1:45" ht="15" customHeight="1">
      <c r="A405" s="553"/>
      <c r="B405" s="566"/>
      <c r="C405" s="567"/>
      <c r="D405" s="578"/>
      <c r="E405" s="579"/>
      <c r="F405" s="573"/>
      <c r="G405" s="574"/>
      <c r="H405" s="574"/>
      <c r="I405" s="574"/>
      <c r="J405" s="577"/>
      <c r="K405" s="573"/>
      <c r="L405" s="574"/>
      <c r="M405" s="574"/>
      <c r="N405" s="574"/>
      <c r="O405" s="577"/>
      <c r="P405" s="573"/>
      <c r="Q405" s="577"/>
      <c r="R405" s="573"/>
      <c r="S405" s="574"/>
      <c r="T405" s="575"/>
      <c r="U405" s="574"/>
      <c r="V405" s="574"/>
      <c r="W405" s="576"/>
      <c r="X405" s="577"/>
      <c r="Y405" s="4"/>
      <c r="Z405" s="4"/>
      <c r="AA405" s="4"/>
      <c r="AB405" s="4"/>
      <c r="AC405" s="4"/>
      <c r="AD405" s="4"/>
      <c r="AS405" s="4"/>
    </row>
    <row r="406" spans="1:45" ht="15" customHeight="1">
      <c r="A406" s="553"/>
      <c r="B406" s="566"/>
      <c r="C406" s="567"/>
      <c r="D406" s="578"/>
      <c r="E406" s="579"/>
      <c r="F406" s="573"/>
      <c r="G406" s="574"/>
      <c r="H406" s="574"/>
      <c r="I406" s="574"/>
      <c r="J406" s="577"/>
      <c r="K406" s="573"/>
      <c r="L406" s="574"/>
      <c r="M406" s="574"/>
      <c r="N406" s="574"/>
      <c r="O406" s="577"/>
      <c r="P406" s="573"/>
      <c r="Q406" s="577"/>
      <c r="R406" s="573"/>
      <c r="S406" s="574"/>
      <c r="T406" s="575"/>
      <c r="U406" s="574"/>
      <c r="V406" s="574"/>
      <c r="W406" s="576"/>
      <c r="X406" s="577"/>
      <c r="Y406" s="4"/>
      <c r="Z406" s="4"/>
      <c r="AA406" s="4"/>
      <c r="AB406" s="4"/>
      <c r="AC406" s="4"/>
      <c r="AD406" s="4"/>
      <c r="AS406" s="4"/>
    </row>
    <row r="407" spans="1:45" ht="15" customHeight="1">
      <c r="A407" s="553"/>
      <c r="B407" s="566"/>
      <c r="C407" s="567"/>
      <c r="D407" s="578"/>
      <c r="E407" s="579"/>
      <c r="F407" s="573"/>
      <c r="G407" s="574"/>
      <c r="H407" s="574"/>
      <c r="I407" s="574"/>
      <c r="J407" s="577"/>
      <c r="K407" s="573"/>
      <c r="L407" s="574"/>
      <c r="M407" s="574"/>
      <c r="N407" s="574"/>
      <c r="O407" s="577"/>
      <c r="P407" s="573"/>
      <c r="Q407" s="577"/>
      <c r="R407" s="573"/>
      <c r="S407" s="574"/>
      <c r="T407" s="575"/>
      <c r="U407" s="574"/>
      <c r="V407" s="574"/>
      <c r="W407" s="576"/>
      <c r="X407" s="577"/>
      <c r="Y407" s="4"/>
      <c r="Z407" s="4"/>
      <c r="AA407" s="4"/>
      <c r="AB407" s="4"/>
      <c r="AC407" s="4"/>
      <c r="AD407" s="4"/>
      <c r="AS407" s="4"/>
    </row>
    <row r="408" spans="1:45" ht="15" customHeight="1">
      <c r="A408" s="553"/>
      <c r="B408" s="566"/>
      <c r="C408" s="567"/>
      <c r="D408" s="578"/>
      <c r="E408" s="579"/>
      <c r="F408" s="573"/>
      <c r="G408" s="574"/>
      <c r="H408" s="574"/>
      <c r="I408" s="574"/>
      <c r="J408" s="577"/>
      <c r="K408" s="573"/>
      <c r="L408" s="574"/>
      <c r="M408" s="574"/>
      <c r="N408" s="574"/>
      <c r="O408" s="577"/>
      <c r="P408" s="573"/>
      <c r="Q408" s="577"/>
      <c r="R408" s="573"/>
      <c r="S408" s="574"/>
      <c r="T408" s="575"/>
      <c r="U408" s="574"/>
      <c r="V408" s="574"/>
      <c r="W408" s="576"/>
      <c r="X408" s="577"/>
      <c r="Y408" s="4"/>
      <c r="Z408" s="4"/>
      <c r="AA408" s="4"/>
      <c r="AB408" s="4"/>
      <c r="AC408" s="4"/>
      <c r="AD408" s="4"/>
      <c r="AS408" s="4"/>
    </row>
    <row r="409" spans="1:45" ht="15" customHeight="1">
      <c r="A409" s="553"/>
      <c r="B409" s="566"/>
      <c r="C409" s="567"/>
      <c r="D409" s="578"/>
      <c r="E409" s="579"/>
      <c r="F409" s="573"/>
      <c r="G409" s="574"/>
      <c r="H409" s="574"/>
      <c r="I409" s="574"/>
      <c r="J409" s="577"/>
      <c r="K409" s="573"/>
      <c r="L409" s="574"/>
      <c r="M409" s="574"/>
      <c r="N409" s="574"/>
      <c r="O409" s="577"/>
      <c r="P409" s="573"/>
      <c r="Q409" s="577"/>
      <c r="R409" s="573"/>
      <c r="S409" s="574"/>
      <c r="T409" s="575"/>
      <c r="U409" s="574"/>
      <c r="V409" s="574"/>
      <c r="W409" s="576"/>
      <c r="X409" s="577"/>
      <c r="Y409" s="4"/>
      <c r="Z409" s="4"/>
      <c r="AA409" s="4"/>
      <c r="AB409" s="4"/>
      <c r="AC409" s="4"/>
      <c r="AD409" s="4"/>
      <c r="AS409" s="4"/>
    </row>
    <row r="410" spans="1:45" ht="15" customHeight="1">
      <c r="A410" s="553"/>
      <c r="B410" s="566"/>
      <c r="C410" s="567"/>
      <c r="D410" s="578"/>
      <c r="E410" s="579"/>
      <c r="F410" s="573"/>
      <c r="G410" s="574"/>
      <c r="H410" s="574"/>
      <c r="I410" s="574"/>
      <c r="J410" s="577"/>
      <c r="K410" s="573"/>
      <c r="L410" s="574"/>
      <c r="M410" s="574"/>
      <c r="N410" s="574"/>
      <c r="O410" s="577"/>
      <c r="P410" s="573"/>
      <c r="Q410" s="577"/>
      <c r="R410" s="573"/>
      <c r="S410" s="574"/>
      <c r="T410" s="575"/>
      <c r="U410" s="574"/>
      <c r="V410" s="574"/>
      <c r="W410" s="576"/>
      <c r="X410" s="577"/>
      <c r="Y410" s="4"/>
      <c r="Z410" s="4"/>
      <c r="AA410" s="4"/>
      <c r="AB410" s="4"/>
      <c r="AC410" s="4"/>
      <c r="AD410" s="4"/>
      <c r="AS410" s="4"/>
    </row>
    <row r="411" spans="1:45" ht="15" customHeight="1">
      <c r="A411" s="553"/>
      <c r="B411" s="566"/>
      <c r="C411" s="567"/>
      <c r="D411" s="578"/>
      <c r="E411" s="579"/>
      <c r="F411" s="573"/>
      <c r="G411" s="574"/>
      <c r="H411" s="574"/>
      <c r="I411" s="574"/>
      <c r="J411" s="577"/>
      <c r="K411" s="573"/>
      <c r="L411" s="574"/>
      <c r="M411" s="574"/>
      <c r="N411" s="574"/>
      <c r="O411" s="577"/>
      <c r="P411" s="573"/>
      <c r="Q411" s="577"/>
      <c r="R411" s="573"/>
      <c r="S411" s="574"/>
      <c r="T411" s="575"/>
      <c r="U411" s="574"/>
      <c r="V411" s="574"/>
      <c r="W411" s="576"/>
      <c r="X411" s="577"/>
      <c r="Y411" s="4"/>
      <c r="Z411" s="4"/>
      <c r="AA411" s="4"/>
      <c r="AB411" s="4"/>
      <c r="AC411" s="4"/>
      <c r="AD411" s="4"/>
      <c r="AS411" s="4"/>
    </row>
    <row r="412" spans="1:45" ht="15" customHeight="1">
      <c r="A412" s="553"/>
      <c r="B412" s="566"/>
      <c r="C412" s="567"/>
      <c r="D412" s="578"/>
      <c r="E412" s="579"/>
      <c r="F412" s="573"/>
      <c r="G412" s="574"/>
      <c r="H412" s="574"/>
      <c r="I412" s="574"/>
      <c r="J412" s="577"/>
      <c r="K412" s="573"/>
      <c r="L412" s="574"/>
      <c r="M412" s="574"/>
      <c r="N412" s="574"/>
      <c r="O412" s="577"/>
      <c r="P412" s="573"/>
      <c r="Q412" s="577"/>
      <c r="R412" s="573"/>
      <c r="S412" s="574"/>
      <c r="T412" s="575"/>
      <c r="U412" s="574"/>
      <c r="V412" s="574"/>
      <c r="W412" s="576"/>
      <c r="X412" s="577"/>
      <c r="Y412" s="4"/>
      <c r="Z412" s="4"/>
      <c r="AA412" s="4"/>
      <c r="AB412" s="4"/>
      <c r="AC412" s="4"/>
      <c r="AD412" s="4"/>
      <c r="AS412" s="4"/>
    </row>
    <row r="413" spans="1:45" ht="15" customHeight="1">
      <c r="A413" s="553"/>
      <c r="B413" s="566"/>
      <c r="C413" s="567"/>
      <c r="D413" s="578"/>
      <c r="E413" s="579"/>
      <c r="F413" s="573"/>
      <c r="G413" s="574"/>
      <c r="H413" s="574"/>
      <c r="I413" s="574"/>
      <c r="J413" s="577"/>
      <c r="K413" s="573"/>
      <c r="L413" s="574"/>
      <c r="M413" s="574"/>
      <c r="N413" s="574"/>
      <c r="O413" s="577"/>
      <c r="P413" s="573"/>
      <c r="Q413" s="577"/>
      <c r="R413" s="573"/>
      <c r="S413" s="574"/>
      <c r="T413" s="575"/>
      <c r="U413" s="574"/>
      <c r="V413" s="574"/>
      <c r="W413" s="576"/>
      <c r="X413" s="577"/>
      <c r="Y413" s="4"/>
      <c r="Z413" s="4"/>
      <c r="AA413" s="4"/>
      <c r="AB413" s="4"/>
      <c r="AC413" s="4"/>
      <c r="AD413" s="4"/>
      <c r="AS413" s="4"/>
    </row>
    <row r="414" spans="1:45" ht="15" customHeight="1">
      <c r="A414" s="553"/>
      <c r="B414" s="566"/>
      <c r="C414" s="567"/>
      <c r="D414" s="578"/>
      <c r="E414" s="579"/>
      <c r="F414" s="573"/>
      <c r="G414" s="574"/>
      <c r="H414" s="574"/>
      <c r="I414" s="574"/>
      <c r="J414" s="577"/>
      <c r="K414" s="573"/>
      <c r="L414" s="574"/>
      <c r="M414" s="574"/>
      <c r="N414" s="574"/>
      <c r="O414" s="577"/>
      <c r="P414" s="573"/>
      <c r="Q414" s="577"/>
      <c r="R414" s="573"/>
      <c r="S414" s="574"/>
      <c r="T414" s="575"/>
      <c r="U414" s="574"/>
      <c r="V414" s="574"/>
      <c r="W414" s="576"/>
      <c r="X414" s="577"/>
      <c r="Y414" s="4"/>
      <c r="Z414" s="4"/>
      <c r="AA414" s="4"/>
      <c r="AB414" s="4"/>
      <c r="AC414" s="4"/>
      <c r="AD414" s="4"/>
      <c r="AS414" s="4"/>
    </row>
    <row r="415" spans="1:45" ht="15" customHeight="1">
      <c r="A415" s="553"/>
      <c r="B415" s="566"/>
      <c r="C415" s="567"/>
      <c r="D415" s="578"/>
      <c r="E415" s="579"/>
      <c r="F415" s="573"/>
      <c r="G415" s="574"/>
      <c r="H415" s="574"/>
      <c r="I415" s="574"/>
      <c r="J415" s="577"/>
      <c r="K415" s="573"/>
      <c r="L415" s="574"/>
      <c r="M415" s="574"/>
      <c r="N415" s="574"/>
      <c r="O415" s="577"/>
      <c r="P415" s="573"/>
      <c r="Q415" s="577"/>
      <c r="R415" s="573"/>
      <c r="S415" s="574"/>
      <c r="T415" s="575"/>
      <c r="U415" s="574"/>
      <c r="V415" s="574"/>
      <c r="W415" s="576"/>
      <c r="X415" s="577"/>
      <c r="Y415" s="4"/>
      <c r="Z415" s="4"/>
      <c r="AA415" s="4"/>
      <c r="AB415" s="4"/>
      <c r="AC415" s="4"/>
      <c r="AD415" s="4"/>
      <c r="AS415" s="4"/>
    </row>
    <row r="416" spans="1:45" ht="15" customHeight="1">
      <c r="A416" s="553"/>
      <c r="B416" s="566"/>
      <c r="C416" s="567"/>
      <c r="D416" s="578"/>
      <c r="E416" s="579"/>
      <c r="F416" s="573"/>
      <c r="G416" s="574"/>
      <c r="H416" s="574"/>
      <c r="I416" s="574"/>
      <c r="J416" s="577"/>
      <c r="K416" s="573"/>
      <c r="L416" s="574"/>
      <c r="M416" s="574"/>
      <c r="N416" s="574"/>
      <c r="O416" s="577"/>
      <c r="P416" s="573"/>
      <c r="Q416" s="577"/>
      <c r="R416" s="573"/>
      <c r="S416" s="574"/>
      <c r="T416" s="575"/>
      <c r="U416" s="574"/>
      <c r="V416" s="574"/>
      <c r="W416" s="576"/>
      <c r="X416" s="577"/>
      <c r="Y416" s="4"/>
      <c r="Z416" s="4"/>
      <c r="AA416" s="4"/>
      <c r="AB416" s="4"/>
      <c r="AC416" s="4"/>
      <c r="AD416" s="4"/>
      <c r="AS416" s="4"/>
    </row>
    <row r="417" spans="1:45" ht="15" customHeight="1">
      <c r="A417" s="553"/>
      <c r="B417" s="566"/>
      <c r="C417" s="567"/>
      <c r="D417" s="578"/>
      <c r="E417" s="579"/>
      <c r="F417" s="573"/>
      <c r="G417" s="574"/>
      <c r="H417" s="574"/>
      <c r="I417" s="574"/>
      <c r="J417" s="577"/>
      <c r="K417" s="573"/>
      <c r="L417" s="574"/>
      <c r="M417" s="574"/>
      <c r="N417" s="574"/>
      <c r="O417" s="577"/>
      <c r="P417" s="573"/>
      <c r="Q417" s="577"/>
      <c r="R417" s="573"/>
      <c r="S417" s="574"/>
      <c r="T417" s="575"/>
      <c r="U417" s="574"/>
      <c r="V417" s="574"/>
      <c r="W417" s="576"/>
      <c r="X417" s="577"/>
      <c r="Y417" s="4"/>
      <c r="Z417" s="4"/>
      <c r="AA417" s="4"/>
      <c r="AB417" s="4"/>
      <c r="AC417" s="4"/>
      <c r="AD417" s="4"/>
      <c r="AS417" s="4"/>
    </row>
    <row r="418" spans="1:45" ht="15" customHeight="1">
      <c r="A418" s="553"/>
      <c r="B418" s="566"/>
      <c r="C418" s="567"/>
      <c r="D418" s="578"/>
      <c r="E418" s="579"/>
      <c r="F418" s="573"/>
      <c r="G418" s="574"/>
      <c r="H418" s="574"/>
      <c r="I418" s="574"/>
      <c r="J418" s="577"/>
      <c r="K418" s="573"/>
      <c r="L418" s="574"/>
      <c r="M418" s="574"/>
      <c r="N418" s="574"/>
      <c r="O418" s="577"/>
      <c r="P418" s="573"/>
      <c r="Q418" s="577"/>
      <c r="R418" s="573"/>
      <c r="S418" s="574"/>
      <c r="T418" s="575"/>
      <c r="U418" s="574"/>
      <c r="V418" s="574"/>
      <c r="W418" s="576"/>
      <c r="X418" s="577"/>
      <c r="Y418" s="4"/>
      <c r="Z418" s="4"/>
      <c r="AA418" s="4"/>
      <c r="AB418" s="4"/>
      <c r="AC418" s="4"/>
      <c r="AD418" s="4"/>
      <c r="AS418" s="4"/>
    </row>
    <row r="419" spans="1:45" ht="15" customHeight="1">
      <c r="A419" s="553"/>
      <c r="B419" s="566"/>
      <c r="C419" s="567"/>
      <c r="D419" s="578"/>
      <c r="E419" s="579"/>
      <c r="F419" s="573"/>
      <c r="G419" s="574"/>
      <c r="H419" s="574"/>
      <c r="I419" s="574"/>
      <c r="J419" s="577"/>
      <c r="K419" s="573"/>
      <c r="L419" s="574"/>
      <c r="M419" s="574"/>
      <c r="N419" s="574"/>
      <c r="O419" s="577"/>
      <c r="P419" s="573"/>
      <c r="Q419" s="577"/>
      <c r="R419" s="573"/>
      <c r="S419" s="574"/>
      <c r="T419" s="575"/>
      <c r="U419" s="574"/>
      <c r="V419" s="574"/>
      <c r="W419" s="576"/>
      <c r="X419" s="577"/>
      <c r="Y419" s="4"/>
      <c r="Z419" s="4"/>
      <c r="AA419" s="4"/>
      <c r="AB419" s="4"/>
      <c r="AC419" s="4"/>
      <c r="AD419" s="4"/>
      <c r="AS419" s="4"/>
    </row>
    <row r="420" spans="1:45" ht="15" customHeight="1">
      <c r="A420" s="553"/>
      <c r="B420" s="566"/>
      <c r="C420" s="567"/>
      <c r="D420" s="578"/>
      <c r="E420" s="579"/>
      <c r="F420" s="573"/>
      <c r="G420" s="574"/>
      <c r="H420" s="574"/>
      <c r="I420" s="574"/>
      <c r="J420" s="577"/>
      <c r="K420" s="573"/>
      <c r="L420" s="574"/>
      <c r="M420" s="574"/>
      <c r="N420" s="574"/>
      <c r="O420" s="577"/>
      <c r="P420" s="573"/>
      <c r="Q420" s="577"/>
      <c r="R420" s="573"/>
      <c r="S420" s="574"/>
      <c r="T420" s="575"/>
      <c r="U420" s="574"/>
      <c r="V420" s="574"/>
      <c r="W420" s="576"/>
      <c r="X420" s="577"/>
      <c r="Y420" s="4"/>
      <c r="Z420" s="4"/>
      <c r="AA420" s="4"/>
      <c r="AB420" s="4"/>
      <c r="AC420" s="4"/>
      <c r="AD420" s="4"/>
      <c r="AS420" s="4"/>
    </row>
    <row r="421" spans="1:45" ht="15" customHeight="1">
      <c r="A421" s="553"/>
      <c r="B421" s="580"/>
      <c r="C421" s="581"/>
      <c r="D421" s="578"/>
      <c r="E421" s="579"/>
      <c r="F421" s="573"/>
      <c r="G421" s="574"/>
      <c r="H421" s="574"/>
      <c r="I421" s="574"/>
      <c r="J421" s="577"/>
      <c r="K421" s="573"/>
      <c r="L421" s="574"/>
      <c r="M421" s="574"/>
      <c r="N421" s="574"/>
      <c r="O421" s="577"/>
      <c r="P421" s="573"/>
      <c r="Q421" s="577"/>
      <c r="R421" s="573"/>
      <c r="S421" s="574"/>
      <c r="T421" s="575"/>
      <c r="U421" s="574"/>
      <c r="V421" s="574"/>
      <c r="W421" s="576"/>
      <c r="X421" s="577"/>
      <c r="Y421" s="4"/>
      <c r="Z421" s="4"/>
      <c r="AA421" s="4"/>
      <c r="AB421" s="4"/>
      <c r="AC421" s="4"/>
      <c r="AD421" s="4"/>
      <c r="AL421" s="76"/>
      <c r="AS421" s="4"/>
    </row>
    <row r="422" spans="1:45" ht="15" customHeight="1">
      <c r="A422" s="553"/>
      <c r="B422" s="580"/>
      <c r="C422" s="581"/>
      <c r="D422" s="578"/>
      <c r="E422" s="579"/>
      <c r="F422" s="573"/>
      <c r="G422" s="574"/>
      <c r="H422" s="582"/>
      <c r="I422" s="574"/>
      <c r="J422" s="577"/>
      <c r="K422" s="573"/>
      <c r="L422" s="574"/>
      <c r="M422" s="574"/>
      <c r="N422" s="574"/>
      <c r="O422" s="577"/>
      <c r="P422" s="573"/>
      <c r="Q422" s="577"/>
      <c r="R422" s="573"/>
      <c r="S422" s="574"/>
      <c r="T422" s="575"/>
      <c r="U422" s="574"/>
      <c r="V422" s="574"/>
      <c r="W422" s="576"/>
      <c r="X422" s="577"/>
      <c r="Y422" s="4"/>
      <c r="Z422" s="4"/>
      <c r="AA422" s="4"/>
      <c r="AB422" s="4"/>
      <c r="AC422" s="4"/>
      <c r="AD422" s="4"/>
      <c r="AS422" s="4"/>
    </row>
    <row r="423" spans="1:45" ht="15" customHeight="1">
      <c r="A423" s="553"/>
      <c r="B423" s="580"/>
      <c r="C423" s="581"/>
      <c r="D423" s="578"/>
      <c r="E423" s="579"/>
      <c r="F423" s="573"/>
      <c r="G423" s="574"/>
      <c r="H423" s="574"/>
      <c r="I423" s="574"/>
      <c r="J423" s="577"/>
      <c r="K423" s="573"/>
      <c r="L423" s="574"/>
      <c r="M423" s="574"/>
      <c r="N423" s="574"/>
      <c r="O423" s="577"/>
      <c r="P423" s="573"/>
      <c r="Q423" s="577"/>
      <c r="R423" s="573"/>
      <c r="S423" s="574"/>
      <c r="T423" s="575"/>
      <c r="U423" s="574"/>
      <c r="V423" s="574"/>
      <c r="W423" s="576"/>
      <c r="X423" s="577"/>
      <c r="Y423" s="4"/>
      <c r="Z423" s="4"/>
      <c r="AA423" s="4"/>
      <c r="AB423" s="4"/>
      <c r="AC423" s="4"/>
      <c r="AD423" s="4"/>
      <c r="AS423" s="4"/>
    </row>
    <row r="424" spans="1:45" ht="15" customHeight="1">
      <c r="A424" s="553"/>
      <c r="B424" s="580"/>
      <c r="C424" s="581"/>
      <c r="D424" s="578"/>
      <c r="E424" s="579"/>
      <c r="F424" s="573"/>
      <c r="G424" s="574"/>
      <c r="H424" s="574"/>
      <c r="I424" s="574"/>
      <c r="J424" s="577"/>
      <c r="K424" s="573"/>
      <c r="L424" s="574"/>
      <c r="M424" s="574"/>
      <c r="N424" s="574"/>
      <c r="O424" s="577"/>
      <c r="P424" s="573"/>
      <c r="Q424" s="577"/>
      <c r="R424" s="573"/>
      <c r="S424" s="574"/>
      <c r="T424" s="575"/>
      <c r="U424" s="574"/>
      <c r="V424" s="574"/>
      <c r="W424" s="576"/>
      <c r="X424" s="577"/>
      <c r="Y424" s="4"/>
      <c r="Z424" s="4"/>
      <c r="AA424" s="4"/>
      <c r="AB424" s="4"/>
      <c r="AC424" s="4"/>
      <c r="AD424" s="4"/>
      <c r="AS424" s="4"/>
    </row>
    <row r="425" spans="1:45" ht="15" customHeight="1">
      <c r="A425" s="553"/>
      <c r="B425" s="580"/>
      <c r="C425" s="581"/>
      <c r="D425" s="578"/>
      <c r="E425" s="579"/>
      <c r="F425" s="573"/>
      <c r="G425" s="574"/>
      <c r="H425" s="574"/>
      <c r="I425" s="574"/>
      <c r="J425" s="577"/>
      <c r="K425" s="573"/>
      <c r="L425" s="574"/>
      <c r="M425" s="574"/>
      <c r="N425" s="574"/>
      <c r="O425" s="577"/>
      <c r="P425" s="573"/>
      <c r="Q425" s="577"/>
      <c r="R425" s="573"/>
      <c r="S425" s="574"/>
      <c r="T425" s="575"/>
      <c r="U425" s="574"/>
      <c r="V425" s="574"/>
      <c r="W425" s="576"/>
      <c r="X425" s="577"/>
      <c r="Y425" s="4"/>
      <c r="Z425" s="4"/>
      <c r="AA425" s="4"/>
      <c r="AB425" s="4"/>
      <c r="AC425" s="4"/>
      <c r="AD425" s="4"/>
      <c r="AS425" s="4"/>
    </row>
    <row r="426" spans="1:45" ht="15" customHeight="1">
      <c r="A426" s="553"/>
      <c r="B426" s="580"/>
      <c r="C426" s="581"/>
      <c r="D426" s="578"/>
      <c r="E426" s="579"/>
      <c r="F426" s="573"/>
      <c r="G426" s="574"/>
      <c r="H426" s="574"/>
      <c r="I426" s="574"/>
      <c r="J426" s="577"/>
      <c r="K426" s="573"/>
      <c r="L426" s="574"/>
      <c r="M426" s="574"/>
      <c r="N426" s="574"/>
      <c r="O426" s="577"/>
      <c r="P426" s="573"/>
      <c r="Q426" s="577"/>
      <c r="R426" s="573"/>
      <c r="S426" s="574"/>
      <c r="T426" s="575"/>
      <c r="U426" s="574"/>
      <c r="V426" s="574"/>
      <c r="W426" s="576"/>
      <c r="X426" s="577"/>
      <c r="Y426" s="4"/>
      <c r="Z426" s="4"/>
      <c r="AA426" s="4"/>
      <c r="AB426" s="4"/>
      <c r="AC426" s="4"/>
      <c r="AD426" s="4"/>
      <c r="AS426" s="4"/>
    </row>
    <row r="427" spans="1:45" ht="15" customHeight="1">
      <c r="A427" s="553"/>
      <c r="B427" s="580"/>
      <c r="C427" s="581"/>
      <c r="D427" s="578"/>
      <c r="E427" s="579"/>
      <c r="F427" s="573"/>
      <c r="G427" s="574"/>
      <c r="H427" s="574"/>
      <c r="I427" s="574"/>
      <c r="J427" s="577"/>
      <c r="K427" s="573"/>
      <c r="L427" s="574"/>
      <c r="M427" s="574"/>
      <c r="N427" s="574"/>
      <c r="O427" s="577"/>
      <c r="P427" s="573"/>
      <c r="Q427" s="577"/>
      <c r="R427" s="573"/>
      <c r="S427" s="574"/>
      <c r="T427" s="575"/>
      <c r="U427" s="574"/>
      <c r="V427" s="574"/>
      <c r="W427" s="576"/>
      <c r="X427" s="577"/>
      <c r="Y427" s="4"/>
      <c r="Z427" s="4"/>
      <c r="AA427" s="4"/>
      <c r="AB427" s="4"/>
      <c r="AC427" s="4"/>
      <c r="AD427" s="4"/>
      <c r="AS427" s="4"/>
    </row>
    <row r="428" spans="1:45" ht="15" customHeight="1">
      <c r="A428" s="583"/>
      <c r="B428" s="580"/>
      <c r="C428" s="581"/>
      <c r="D428" s="578"/>
      <c r="E428" s="579"/>
      <c r="F428" s="573"/>
      <c r="G428" s="574"/>
      <c r="H428" s="574"/>
      <c r="I428" s="574"/>
      <c r="J428" s="577"/>
      <c r="K428" s="573"/>
      <c r="L428" s="574"/>
      <c r="M428" s="574"/>
      <c r="N428" s="574"/>
      <c r="O428" s="577"/>
      <c r="P428" s="573"/>
      <c r="Q428" s="577"/>
      <c r="R428" s="573"/>
      <c r="S428" s="574"/>
      <c r="T428" s="575"/>
      <c r="U428" s="574"/>
      <c r="V428" s="574"/>
      <c r="W428" s="576"/>
      <c r="X428" s="577"/>
      <c r="Y428" s="4"/>
      <c r="Z428" s="4"/>
      <c r="AA428" s="4"/>
      <c r="AB428" s="4"/>
      <c r="AC428" s="4"/>
      <c r="AD428" s="4"/>
      <c r="AS428" s="4"/>
    </row>
    <row r="429" spans="1:45" ht="15" customHeight="1">
      <c r="A429" s="583"/>
      <c r="B429" s="580"/>
      <c r="C429" s="581"/>
      <c r="D429" s="578"/>
      <c r="E429" s="579"/>
      <c r="F429" s="573"/>
      <c r="G429" s="574"/>
      <c r="H429" s="574"/>
      <c r="I429" s="574"/>
      <c r="J429" s="577"/>
      <c r="K429" s="573"/>
      <c r="L429" s="574"/>
      <c r="M429" s="574"/>
      <c r="N429" s="574"/>
      <c r="O429" s="577"/>
      <c r="P429" s="573"/>
      <c r="Q429" s="577"/>
      <c r="R429" s="573"/>
      <c r="S429" s="574"/>
      <c r="T429" s="575"/>
      <c r="U429" s="574"/>
      <c r="V429" s="574"/>
      <c r="W429" s="576"/>
      <c r="X429" s="577"/>
      <c r="Y429" s="4"/>
      <c r="Z429" s="4"/>
      <c r="AA429" s="4"/>
      <c r="AB429" s="4"/>
      <c r="AC429" s="4"/>
      <c r="AD429" s="4"/>
      <c r="AS429" s="4"/>
    </row>
    <row r="430" spans="1:45" ht="15" customHeight="1">
      <c r="A430" s="583"/>
      <c r="B430" s="580"/>
      <c r="C430" s="581"/>
      <c r="D430" s="578"/>
      <c r="E430" s="579"/>
      <c r="F430" s="573"/>
      <c r="G430" s="574"/>
      <c r="H430" s="574"/>
      <c r="I430" s="574"/>
      <c r="J430" s="577"/>
      <c r="K430" s="573"/>
      <c r="L430" s="574"/>
      <c r="M430" s="574"/>
      <c r="N430" s="574"/>
      <c r="O430" s="577"/>
      <c r="P430" s="573"/>
      <c r="Q430" s="577"/>
      <c r="R430" s="573"/>
      <c r="S430" s="574"/>
      <c r="T430" s="575"/>
      <c r="U430" s="574"/>
      <c r="V430" s="574"/>
      <c r="W430" s="576"/>
      <c r="X430" s="577"/>
      <c r="Y430" s="4"/>
      <c r="Z430" s="4"/>
      <c r="AA430" s="4"/>
      <c r="AB430" s="4"/>
      <c r="AC430" s="4"/>
      <c r="AD430" s="4"/>
      <c r="AS430" s="4"/>
    </row>
    <row r="431" spans="1:45" ht="15" customHeight="1">
      <c r="A431" s="583"/>
      <c r="B431" s="580"/>
      <c r="C431" s="581"/>
      <c r="D431" s="578"/>
      <c r="E431" s="579"/>
      <c r="F431" s="573"/>
      <c r="G431" s="574"/>
      <c r="H431" s="574"/>
      <c r="I431" s="574"/>
      <c r="J431" s="577"/>
      <c r="K431" s="573"/>
      <c r="L431" s="574"/>
      <c r="M431" s="574"/>
      <c r="N431" s="574"/>
      <c r="O431" s="577"/>
      <c r="P431" s="573"/>
      <c r="Q431" s="577"/>
      <c r="R431" s="573"/>
      <c r="S431" s="574"/>
      <c r="T431" s="575"/>
      <c r="U431" s="574"/>
      <c r="V431" s="574"/>
      <c r="W431" s="576"/>
      <c r="X431" s="577"/>
      <c r="Y431" s="4"/>
      <c r="Z431" s="4"/>
      <c r="AA431" s="4"/>
      <c r="AB431" s="4"/>
      <c r="AC431" s="4"/>
      <c r="AD431" s="4"/>
      <c r="AS431" s="4"/>
    </row>
    <row r="432" spans="1:45" ht="15" customHeight="1">
      <c r="A432" s="583"/>
      <c r="B432" s="580"/>
      <c r="C432" s="581"/>
      <c r="D432" s="578"/>
      <c r="E432" s="579"/>
      <c r="F432" s="573"/>
      <c r="G432" s="574"/>
      <c r="H432" s="574"/>
      <c r="I432" s="574"/>
      <c r="J432" s="577"/>
      <c r="K432" s="573"/>
      <c r="L432" s="574"/>
      <c r="M432" s="574"/>
      <c r="N432" s="574"/>
      <c r="O432" s="577"/>
      <c r="P432" s="573"/>
      <c r="Q432" s="577"/>
      <c r="R432" s="573"/>
      <c r="S432" s="574"/>
      <c r="T432" s="575"/>
      <c r="U432" s="574"/>
      <c r="V432" s="574"/>
      <c r="W432" s="576"/>
      <c r="X432" s="577"/>
      <c r="Y432" s="4"/>
      <c r="Z432" s="4"/>
      <c r="AA432" s="4"/>
      <c r="AB432" s="4"/>
      <c r="AC432" s="4"/>
      <c r="AD432" s="4"/>
      <c r="AS432" s="4"/>
    </row>
    <row r="433" spans="1:45" ht="15" customHeight="1">
      <c r="A433" s="583"/>
      <c r="B433" s="580"/>
      <c r="C433" s="581"/>
      <c r="D433" s="578"/>
      <c r="E433" s="579"/>
      <c r="F433" s="573"/>
      <c r="G433" s="574"/>
      <c r="H433" s="574"/>
      <c r="I433" s="574"/>
      <c r="J433" s="577"/>
      <c r="K433" s="573"/>
      <c r="L433" s="574"/>
      <c r="M433" s="574"/>
      <c r="N433" s="574"/>
      <c r="O433" s="577"/>
      <c r="P433" s="573"/>
      <c r="Q433" s="577"/>
      <c r="R433" s="573"/>
      <c r="S433" s="574"/>
      <c r="T433" s="575"/>
      <c r="U433" s="574"/>
      <c r="V433" s="574"/>
      <c r="W433" s="576"/>
      <c r="X433" s="577"/>
      <c r="Y433" s="4"/>
      <c r="Z433" s="4"/>
      <c r="AA433" s="4"/>
      <c r="AB433" s="4"/>
      <c r="AC433" s="4"/>
      <c r="AD433" s="4"/>
      <c r="AS433" s="4"/>
    </row>
    <row r="434" spans="1:45" ht="14.25" customHeight="1" thickBot="1">
      <c r="A434" s="583"/>
      <c r="B434" s="584"/>
      <c r="C434" s="225"/>
      <c r="D434" s="227"/>
      <c r="E434" s="585"/>
      <c r="F434" s="149"/>
      <c r="G434" s="193"/>
      <c r="H434" s="193"/>
      <c r="I434" s="193"/>
      <c r="J434" s="194"/>
      <c r="K434" s="149"/>
      <c r="L434" s="193"/>
      <c r="M434" s="193"/>
      <c r="N434" s="193"/>
      <c r="O434" s="194"/>
      <c r="P434" s="149"/>
      <c r="Q434" s="194"/>
      <c r="R434" s="149"/>
      <c r="S434" s="193"/>
      <c r="T434" s="207"/>
      <c r="U434" s="193"/>
      <c r="V434" s="193"/>
      <c r="W434" s="208"/>
      <c r="X434" s="194"/>
      <c r="Y434" s="4"/>
      <c r="Z434" s="4"/>
      <c r="AA434" s="4"/>
      <c r="AB434" s="4"/>
      <c r="AC434" s="4"/>
      <c r="AD434" s="4"/>
      <c r="AS434" s="4"/>
    </row>
    <row r="435" spans="1:45">
      <c r="A435" s="89"/>
      <c r="B435" s="89"/>
      <c r="C435" s="89"/>
      <c r="D435" s="89"/>
      <c r="E435" s="8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AK435" s="4"/>
    </row>
    <row r="436" spans="1:45" ht="19.5" customHeight="1">
      <c r="A436" s="89"/>
      <c r="B436" s="89"/>
      <c r="C436" s="89"/>
      <c r="E436" s="586" t="s">
        <v>67</v>
      </c>
      <c r="F436" s="39">
        <f>SUM(F275:F434)</f>
        <v>2</v>
      </c>
      <c r="G436" s="39">
        <f t="shared" ref="G436:W436" si="29">SUM(G275:G434)</f>
        <v>32</v>
      </c>
      <c r="H436" s="39">
        <f t="shared" si="29"/>
        <v>0</v>
      </c>
      <c r="I436" s="39">
        <f t="shared" si="29"/>
        <v>0</v>
      </c>
      <c r="J436" s="39">
        <f t="shared" si="29"/>
        <v>0</v>
      </c>
      <c r="K436" s="39">
        <f t="shared" si="29"/>
        <v>168</v>
      </c>
      <c r="L436" s="39">
        <f t="shared" si="29"/>
        <v>2026</v>
      </c>
      <c r="M436" s="39">
        <f t="shared" si="29"/>
        <v>1789</v>
      </c>
      <c r="N436" s="39">
        <f t="shared" si="29"/>
        <v>2</v>
      </c>
      <c r="O436" s="39">
        <f t="shared" si="29"/>
        <v>250</v>
      </c>
      <c r="P436" s="39">
        <f t="shared" si="29"/>
        <v>558</v>
      </c>
      <c r="Q436" s="39">
        <f t="shared" si="29"/>
        <v>1500</v>
      </c>
      <c r="R436" s="39">
        <f t="shared" si="29"/>
        <v>268</v>
      </c>
      <c r="S436" s="39">
        <f t="shared" si="29"/>
        <v>217</v>
      </c>
      <c r="T436" s="39">
        <f t="shared" si="29"/>
        <v>383</v>
      </c>
      <c r="U436" s="39">
        <f t="shared" si="29"/>
        <v>499</v>
      </c>
      <c r="V436" s="39">
        <f t="shared" si="29"/>
        <v>340</v>
      </c>
      <c r="W436" s="39">
        <f t="shared" si="29"/>
        <v>238</v>
      </c>
      <c r="X436" s="39">
        <f>SUM(X275:X434)</f>
        <v>113</v>
      </c>
      <c r="AK436" s="4"/>
    </row>
    <row r="437" spans="1:45"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AK437" s="4"/>
    </row>
    <row r="438" spans="1:45" ht="28.5">
      <c r="E438" s="1053" t="s">
        <v>80</v>
      </c>
      <c r="F438" s="587" t="s">
        <v>81</v>
      </c>
      <c r="G438" s="587" t="s">
        <v>65</v>
      </c>
      <c r="H438" s="587" t="s">
        <v>82</v>
      </c>
      <c r="I438" s="587" t="s">
        <v>63</v>
      </c>
      <c r="J438" s="587" t="s">
        <v>64</v>
      </c>
      <c r="K438" s="588" t="s">
        <v>83</v>
      </c>
      <c r="L438" s="587" t="s">
        <v>84</v>
      </c>
      <c r="M438" s="589" t="s">
        <v>152</v>
      </c>
      <c r="N438" s="589" t="s">
        <v>153</v>
      </c>
      <c r="O438" s="589" t="s">
        <v>154</v>
      </c>
      <c r="P438" s="589" t="s">
        <v>155</v>
      </c>
      <c r="Q438" s="589" t="s">
        <v>156</v>
      </c>
      <c r="R438" s="590" t="s">
        <v>157</v>
      </c>
      <c r="S438" s="590" t="s">
        <v>158</v>
      </c>
      <c r="T438" s="4"/>
      <c r="U438" s="4"/>
      <c r="V438" s="4"/>
      <c r="W438" s="4"/>
      <c r="AJ438" s="4"/>
    </row>
    <row r="439" spans="1:45" ht="22.5" customHeight="1">
      <c r="E439" s="964"/>
      <c r="F439" s="591">
        <f>SUM(F270+F436+K436)</f>
        <v>170</v>
      </c>
      <c r="G439" s="591">
        <f>SUM(G270+K270+G436+L436+X270)</f>
        <v>2058</v>
      </c>
      <c r="H439" s="591">
        <f>SUM(H270+L270+H436+M436+Y270)</f>
        <v>1789</v>
      </c>
      <c r="I439" s="591">
        <f>SUM(I270+M270+I436+N436+Z270)</f>
        <v>2</v>
      </c>
      <c r="J439" s="591">
        <f>SUM(J270+N270+J436+O436+AA270)</f>
        <v>250</v>
      </c>
      <c r="K439" s="591">
        <f t="shared" ref="K439:S439" si="30">SUM(O270+P436+AB270)</f>
        <v>558</v>
      </c>
      <c r="L439" s="591">
        <f t="shared" si="30"/>
        <v>1500</v>
      </c>
      <c r="M439" s="591">
        <f t="shared" si="30"/>
        <v>268</v>
      </c>
      <c r="N439" s="591">
        <f t="shared" si="30"/>
        <v>217</v>
      </c>
      <c r="O439" s="591">
        <f t="shared" si="30"/>
        <v>383</v>
      </c>
      <c r="P439" s="591">
        <f t="shared" si="30"/>
        <v>499</v>
      </c>
      <c r="Q439" s="591">
        <f t="shared" si="30"/>
        <v>340</v>
      </c>
      <c r="R439" s="591">
        <f t="shared" si="30"/>
        <v>238</v>
      </c>
      <c r="S439" s="591">
        <f t="shared" si="30"/>
        <v>113</v>
      </c>
      <c r="T439" s="4"/>
      <c r="U439" s="4"/>
      <c r="V439" s="4"/>
      <c r="W439" s="4"/>
      <c r="X439" s="4"/>
      <c r="Y439" s="4"/>
      <c r="AN439" s="4"/>
    </row>
    <row r="440" spans="1:45">
      <c r="AK440" s="4"/>
    </row>
    <row r="441" spans="1:45">
      <c r="AK441" s="4"/>
    </row>
    <row r="442" spans="1:45">
      <c r="A442" s="1" t="s">
        <v>1562</v>
      </c>
      <c r="AK442" s="4"/>
    </row>
    <row r="444" spans="1:45">
      <c r="A444" s="1" t="s">
        <v>86</v>
      </c>
    </row>
    <row r="445" spans="1:45" ht="15.75">
      <c r="AG445" s="76"/>
    </row>
    <row r="487" spans="27:27">
      <c r="AA487" s="4"/>
    </row>
    <row r="488" spans="27:27">
      <c r="AA488" s="4"/>
    </row>
    <row r="489" spans="27:27">
      <c r="AA489" s="4"/>
    </row>
    <row r="490" spans="27:27">
      <c r="AA490" s="4"/>
    </row>
    <row r="491" spans="27:27">
      <c r="AA491" s="4"/>
    </row>
    <row r="492" spans="27:27">
      <c r="AA492" s="4"/>
    </row>
    <row r="493" spans="27:27">
      <c r="AA493" s="4"/>
    </row>
    <row r="494" spans="27:27">
      <c r="AA494" s="4"/>
    </row>
    <row r="495" spans="27:27">
      <c r="AA495" s="4"/>
    </row>
    <row r="496" spans="27:27">
      <c r="AA496" s="4"/>
    </row>
    <row r="497" spans="27:27">
      <c r="AA497" s="4"/>
    </row>
    <row r="498" spans="27:27">
      <c r="AA498" s="4"/>
    </row>
    <row r="499" spans="27:27">
      <c r="AA499" s="4"/>
    </row>
    <row r="500" spans="27:27">
      <c r="AA500" s="4"/>
    </row>
    <row r="501" spans="27:27">
      <c r="AA501" s="4"/>
    </row>
    <row r="502" spans="27:27">
      <c r="AA502" s="4"/>
    </row>
    <row r="503" spans="27:27">
      <c r="AA503" s="4"/>
    </row>
    <row r="504" spans="27:27">
      <c r="AA504" s="4"/>
    </row>
    <row r="505" spans="27:27">
      <c r="AA505" s="4"/>
    </row>
    <row r="506" spans="27:27">
      <c r="AA506" s="4"/>
    </row>
    <row r="533" spans="27:27">
      <c r="AA533" s="4"/>
    </row>
    <row r="534" spans="27:27">
      <c r="AA534" s="4"/>
    </row>
    <row r="535" spans="27:27">
      <c r="AA535" s="4"/>
    </row>
    <row r="536" spans="27:27">
      <c r="AA536" s="4"/>
    </row>
  </sheetData>
  <sheetProtection algorithmName="SHA-512" hashValue="cPg4h9yXNpsbuPk4uR8mohZ4EfPJgraV0tlKt0Ek+VYziW93lpTK7kfuHp7fqtI+xEAM3T8f9YKNjOZMThaHWA==" saltValue="IwaSRsf8Vn8nhrEo/KlvsQ==" spinCount="100000" sheet="1" objects="1" scenarios="1" selectLockedCells="1"/>
  <mergeCells count="265">
    <mergeCell ref="E438:E439"/>
    <mergeCell ref="AD252:AD267"/>
    <mergeCell ref="AE252:AE267"/>
    <mergeCell ref="AF252:AF267"/>
    <mergeCell ref="AG252:AG267"/>
    <mergeCell ref="AH252:AH267"/>
    <mergeCell ref="AI252:AI267"/>
    <mergeCell ref="AJ252:AJ267"/>
    <mergeCell ref="A268:D268"/>
    <mergeCell ref="E272:E274"/>
    <mergeCell ref="F272:X272"/>
    <mergeCell ref="P273:Q273"/>
    <mergeCell ref="R273:X273"/>
    <mergeCell ref="A252:A267"/>
    <mergeCell ref="B252:B267"/>
    <mergeCell ref="C252:C267"/>
    <mergeCell ref="X252:X267"/>
    <mergeCell ref="Y252:Y267"/>
    <mergeCell ref="Z252:Z267"/>
    <mergeCell ref="AA252:AA267"/>
    <mergeCell ref="AB252:AB267"/>
    <mergeCell ref="AC252:AC267"/>
    <mergeCell ref="C272:C274"/>
    <mergeCell ref="A272:A274"/>
    <mergeCell ref="AC226:AC249"/>
    <mergeCell ref="AD226:AD249"/>
    <mergeCell ref="AE226:AE249"/>
    <mergeCell ref="AF226:AF249"/>
    <mergeCell ref="AG226:AG249"/>
    <mergeCell ref="AH226:AH249"/>
    <mergeCell ref="AI226:AI249"/>
    <mergeCell ref="AJ226:AJ249"/>
    <mergeCell ref="A250:D250"/>
    <mergeCell ref="A224:D224"/>
    <mergeCell ref="A226:A249"/>
    <mergeCell ref="B226:B249"/>
    <mergeCell ref="C226:C249"/>
    <mergeCell ref="X226:X249"/>
    <mergeCell ref="Y226:Y249"/>
    <mergeCell ref="Z226:Z249"/>
    <mergeCell ref="AA226:AA249"/>
    <mergeCell ref="AB226:AB249"/>
    <mergeCell ref="AD186:AD199"/>
    <mergeCell ref="AE186:AE199"/>
    <mergeCell ref="AF186:AF199"/>
    <mergeCell ref="AG186:AG199"/>
    <mergeCell ref="AH186:AH199"/>
    <mergeCell ref="AI186:AI199"/>
    <mergeCell ref="AJ186:AJ199"/>
    <mergeCell ref="A200:D200"/>
    <mergeCell ref="A202:A223"/>
    <mergeCell ref="B202:B223"/>
    <mergeCell ref="C202:C223"/>
    <mergeCell ref="X202:X223"/>
    <mergeCell ref="Y202:Y223"/>
    <mergeCell ref="Z202:Z223"/>
    <mergeCell ref="AA202:AA223"/>
    <mergeCell ref="AB202:AB223"/>
    <mergeCell ref="AC202:AC223"/>
    <mergeCell ref="AD202:AD223"/>
    <mergeCell ref="AE202:AE223"/>
    <mergeCell ref="AF202:AF223"/>
    <mergeCell ref="AG202:AG223"/>
    <mergeCell ref="AH202:AH223"/>
    <mergeCell ref="AI202:AI223"/>
    <mergeCell ref="AJ202:AJ223"/>
    <mergeCell ref="A186:A199"/>
    <mergeCell ref="B186:B199"/>
    <mergeCell ref="C186:C199"/>
    <mergeCell ref="X186:X199"/>
    <mergeCell ref="Y186:Y199"/>
    <mergeCell ref="Z186:Z199"/>
    <mergeCell ref="AA186:AA199"/>
    <mergeCell ref="AB186:AB199"/>
    <mergeCell ref="AC186:AC199"/>
    <mergeCell ref="AC164:AC183"/>
    <mergeCell ref="AD164:AD183"/>
    <mergeCell ref="AE164:AE183"/>
    <mergeCell ref="AF164:AF183"/>
    <mergeCell ref="AG164:AG183"/>
    <mergeCell ref="AH164:AH183"/>
    <mergeCell ref="AI164:AI183"/>
    <mergeCell ref="AJ164:AJ183"/>
    <mergeCell ref="A184:D184"/>
    <mergeCell ref="A162:D162"/>
    <mergeCell ref="A164:A183"/>
    <mergeCell ref="B164:B183"/>
    <mergeCell ref="C164:C183"/>
    <mergeCell ref="X164:X183"/>
    <mergeCell ref="Y164:Y183"/>
    <mergeCell ref="Z164:Z183"/>
    <mergeCell ref="AA164:AA183"/>
    <mergeCell ref="AB164:AB183"/>
    <mergeCell ref="B134:B147"/>
    <mergeCell ref="AA134:AA147"/>
    <mergeCell ref="AB134:AB147"/>
    <mergeCell ref="AC134:AC147"/>
    <mergeCell ref="AD134:AD147"/>
    <mergeCell ref="A148:D148"/>
    <mergeCell ref="A150:A161"/>
    <mergeCell ref="B150:B161"/>
    <mergeCell ref="C150:C161"/>
    <mergeCell ref="X150:X161"/>
    <mergeCell ref="Y150:Y161"/>
    <mergeCell ref="Z150:Z161"/>
    <mergeCell ref="AA150:AA161"/>
    <mergeCell ref="AB150:AB161"/>
    <mergeCell ref="AJ134:AJ147"/>
    <mergeCell ref="AE134:AE147"/>
    <mergeCell ref="AF134:AF147"/>
    <mergeCell ref="AG134:AG147"/>
    <mergeCell ref="AH134:AH147"/>
    <mergeCell ref="AI120:AI131"/>
    <mergeCell ref="AJ120:AJ131"/>
    <mergeCell ref="AC150:AC161"/>
    <mergeCell ref="AD150:AD161"/>
    <mergeCell ref="AE150:AE161"/>
    <mergeCell ref="AF150:AF161"/>
    <mergeCell ref="AG150:AG161"/>
    <mergeCell ref="AH150:AH161"/>
    <mergeCell ref="AI150:AI161"/>
    <mergeCell ref="AJ150:AJ161"/>
    <mergeCell ref="AB104:AB117"/>
    <mergeCell ref="AB120:AB131"/>
    <mergeCell ref="AC120:AC131"/>
    <mergeCell ref="AD120:AD131"/>
    <mergeCell ref="AE120:AE131"/>
    <mergeCell ref="AF120:AF131"/>
    <mergeCell ref="AG120:AG131"/>
    <mergeCell ref="AH120:AH131"/>
    <mergeCell ref="AI134:AI147"/>
    <mergeCell ref="A118:D118"/>
    <mergeCell ref="A120:A131"/>
    <mergeCell ref="B120:B131"/>
    <mergeCell ref="C120:C131"/>
    <mergeCell ref="X120:X131"/>
    <mergeCell ref="Y120:Y131"/>
    <mergeCell ref="Z120:Z131"/>
    <mergeCell ref="AA120:AA131"/>
    <mergeCell ref="A102:D102"/>
    <mergeCell ref="A104:A117"/>
    <mergeCell ref="B104:B117"/>
    <mergeCell ref="C104:C117"/>
    <mergeCell ref="X104:X117"/>
    <mergeCell ref="Y104:Y117"/>
    <mergeCell ref="Z104:Z117"/>
    <mergeCell ref="AA104:AA117"/>
    <mergeCell ref="AE50:AE62"/>
    <mergeCell ref="AF50:AF62"/>
    <mergeCell ref="AG50:AG62"/>
    <mergeCell ref="AH50:AH62"/>
    <mergeCell ref="AI50:AI62"/>
    <mergeCell ref="AJ50:AJ62"/>
    <mergeCell ref="A65:A79"/>
    <mergeCell ref="B65:B79"/>
    <mergeCell ref="C65:C79"/>
    <mergeCell ref="X65:X79"/>
    <mergeCell ref="Y65:Y79"/>
    <mergeCell ref="Z65:Z79"/>
    <mergeCell ref="AA65:AA79"/>
    <mergeCell ref="AB65:AB79"/>
    <mergeCell ref="AC65:AC79"/>
    <mergeCell ref="AD65:AD79"/>
    <mergeCell ref="AE65:AE79"/>
    <mergeCell ref="AF65:AF79"/>
    <mergeCell ref="AG65:AG79"/>
    <mergeCell ref="AH65:AH79"/>
    <mergeCell ref="AI65:AI79"/>
    <mergeCell ref="AJ65:AJ79"/>
    <mergeCell ref="AI11:AI33"/>
    <mergeCell ref="AJ11:AJ33"/>
    <mergeCell ref="A34:D34"/>
    <mergeCell ref="A36:A47"/>
    <mergeCell ref="B36:B47"/>
    <mergeCell ref="C36:C47"/>
    <mergeCell ref="X36:X47"/>
    <mergeCell ref="Y36:Y47"/>
    <mergeCell ref="Z36:Z47"/>
    <mergeCell ref="AA36:AA47"/>
    <mergeCell ref="AB36:AB47"/>
    <mergeCell ref="AC36:AC47"/>
    <mergeCell ref="AD36:AD47"/>
    <mergeCell ref="AE36:AE47"/>
    <mergeCell ref="AF36:AF47"/>
    <mergeCell ref="AG36:AG47"/>
    <mergeCell ref="AH36:AH47"/>
    <mergeCell ref="AI36:AI47"/>
    <mergeCell ref="AJ36:AJ47"/>
    <mergeCell ref="A11:A33"/>
    <mergeCell ref="B11:B33"/>
    <mergeCell ref="C11:C33"/>
    <mergeCell ref="X11:X33"/>
    <mergeCell ref="Y11:Y33"/>
    <mergeCell ref="AE82:AE101"/>
    <mergeCell ref="AF82:AF101"/>
    <mergeCell ref="AG82:AG101"/>
    <mergeCell ref="AH82:AH101"/>
    <mergeCell ref="AI82:AI101"/>
    <mergeCell ref="AJ82:AJ101"/>
    <mergeCell ref="AC104:AC117"/>
    <mergeCell ref="AD104:AD117"/>
    <mergeCell ref="AE104:AE117"/>
    <mergeCell ref="AF104:AF117"/>
    <mergeCell ref="AG104:AG117"/>
    <mergeCell ref="AH104:AH117"/>
    <mergeCell ref="AI104:AI117"/>
    <mergeCell ref="AC82:AC101"/>
    <mergeCell ref="AJ104:AJ117"/>
    <mergeCell ref="AD11:AD33"/>
    <mergeCell ref="A132:D132"/>
    <mergeCell ref="A134:A147"/>
    <mergeCell ref="A80:D80"/>
    <mergeCell ref="X50:X62"/>
    <mergeCell ref="Y50:Y62"/>
    <mergeCell ref="Z50:Z62"/>
    <mergeCell ref="AA50:AA62"/>
    <mergeCell ref="AB50:AB62"/>
    <mergeCell ref="AC50:AC62"/>
    <mergeCell ref="AD82:AD101"/>
    <mergeCell ref="AD50:AD62"/>
    <mergeCell ref="A82:A101"/>
    <mergeCell ref="B82:B101"/>
    <mergeCell ref="C82:C101"/>
    <mergeCell ref="X82:X101"/>
    <mergeCell ref="Y82:Y101"/>
    <mergeCell ref="Z82:Z101"/>
    <mergeCell ref="AA82:AA101"/>
    <mergeCell ref="AB82:AB101"/>
    <mergeCell ref="C134:C147"/>
    <mergeCell ref="X134:X147"/>
    <mergeCell ref="Y134:Y147"/>
    <mergeCell ref="Z134:Z147"/>
    <mergeCell ref="E7:E9"/>
    <mergeCell ref="Z11:Z33"/>
    <mergeCell ref="AA11:AA33"/>
    <mergeCell ref="AB11:AB33"/>
    <mergeCell ref="A48:D48"/>
    <mergeCell ref="A50:A62"/>
    <mergeCell ref="B50:B62"/>
    <mergeCell ref="C50:C62"/>
    <mergeCell ref="AC11:AC33"/>
    <mergeCell ref="D272:D274"/>
    <mergeCell ref="F273:J273"/>
    <mergeCell ref="K273:O273"/>
    <mergeCell ref="A63:D63"/>
    <mergeCell ref="AE11:AE33"/>
    <mergeCell ref="AF11:AF33"/>
    <mergeCell ref="AG11:AG33"/>
    <mergeCell ref="AH11:AH33"/>
    <mergeCell ref="A1:AC1"/>
    <mergeCell ref="A2:AC2"/>
    <mergeCell ref="A3:AC3"/>
    <mergeCell ref="F8:J8"/>
    <mergeCell ref="K8:N8"/>
    <mergeCell ref="O8:P8"/>
    <mergeCell ref="A7:A9"/>
    <mergeCell ref="B7:B9"/>
    <mergeCell ref="C7:C9"/>
    <mergeCell ref="D7:D9"/>
    <mergeCell ref="F7:W7"/>
    <mergeCell ref="X7:AJ7"/>
    <mergeCell ref="Q8:W8"/>
    <mergeCell ref="X8:AA8"/>
    <mergeCell ref="AB8:AC8"/>
    <mergeCell ref="AD8:AJ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9900"/>
  </sheetPr>
  <dimension ref="A1:AU301"/>
  <sheetViews>
    <sheetView showGridLines="0" topLeftCell="A68" zoomScale="60" zoomScaleNormal="60" workbookViewId="0">
      <selection activeCell="X112" sqref="R112:X113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146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1564</v>
      </c>
      <c r="C11" s="1025" t="s">
        <v>196</v>
      </c>
      <c r="D11" s="605" t="s">
        <v>252</v>
      </c>
      <c r="E11" s="606" t="s">
        <v>433</v>
      </c>
      <c r="F11" s="607"/>
      <c r="G11" s="608"/>
      <c r="H11" s="608"/>
      <c r="I11" s="608"/>
      <c r="J11" s="609"/>
      <c r="K11" s="607"/>
      <c r="L11" s="608"/>
      <c r="M11" s="608"/>
      <c r="N11" s="609"/>
      <c r="O11" s="607"/>
      <c r="P11" s="609"/>
      <c r="Q11" s="607"/>
      <c r="R11" s="608"/>
      <c r="S11" s="608"/>
      <c r="T11" s="608"/>
      <c r="U11" s="608"/>
      <c r="V11" s="608"/>
      <c r="W11" s="609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4" t="s">
        <v>1152</v>
      </c>
      <c r="E12" s="610" t="s">
        <v>1153</v>
      </c>
      <c r="F12" s="228"/>
      <c r="G12" s="611"/>
      <c r="H12" s="611"/>
      <c r="I12" s="611"/>
      <c r="J12" s="612"/>
      <c r="K12" s="228"/>
      <c r="L12" s="611"/>
      <c r="M12" s="611"/>
      <c r="N12" s="612"/>
      <c r="O12" s="228"/>
      <c r="P12" s="612"/>
      <c r="Q12" s="228"/>
      <c r="R12" s="611"/>
      <c r="S12" s="611"/>
      <c r="T12" s="611"/>
      <c r="U12" s="611"/>
      <c r="V12" s="611"/>
      <c r="W12" s="612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4" t="s">
        <v>1154</v>
      </c>
      <c r="E13" s="610" t="s">
        <v>1155</v>
      </c>
      <c r="F13" s="228"/>
      <c r="G13" s="611"/>
      <c r="H13" s="611"/>
      <c r="I13" s="611"/>
      <c r="J13" s="612"/>
      <c r="K13" s="228"/>
      <c r="L13" s="611"/>
      <c r="M13" s="611"/>
      <c r="N13" s="612"/>
      <c r="O13" s="228"/>
      <c r="P13" s="612"/>
      <c r="Q13" s="228"/>
      <c r="R13" s="611"/>
      <c r="S13" s="611"/>
      <c r="T13" s="611"/>
      <c r="U13" s="611"/>
      <c r="V13" s="611"/>
      <c r="W13" s="612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4" t="s">
        <v>1156</v>
      </c>
      <c r="E14" s="610" t="s">
        <v>1157</v>
      </c>
      <c r="F14" s="228"/>
      <c r="G14" s="611"/>
      <c r="H14" s="611"/>
      <c r="I14" s="611"/>
      <c r="J14" s="612"/>
      <c r="K14" s="228"/>
      <c r="L14" s="611"/>
      <c r="M14" s="611"/>
      <c r="N14" s="612"/>
      <c r="O14" s="228"/>
      <c r="P14" s="612"/>
      <c r="Q14" s="228"/>
      <c r="R14" s="611"/>
      <c r="S14" s="611"/>
      <c r="T14" s="611"/>
      <c r="U14" s="611"/>
      <c r="V14" s="611"/>
      <c r="W14" s="612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4" t="s">
        <v>254</v>
      </c>
      <c r="E15" s="610" t="s">
        <v>434</v>
      </c>
      <c r="F15" s="228"/>
      <c r="G15" s="611"/>
      <c r="H15" s="611"/>
      <c r="I15" s="611"/>
      <c r="J15" s="612"/>
      <c r="K15" s="228"/>
      <c r="L15" s="611"/>
      <c r="M15" s="611"/>
      <c r="N15" s="612"/>
      <c r="O15" s="228"/>
      <c r="P15" s="612"/>
      <c r="Q15" s="228"/>
      <c r="R15" s="611"/>
      <c r="S15" s="611"/>
      <c r="T15" s="611"/>
      <c r="U15" s="611"/>
      <c r="V15" s="611"/>
      <c r="W15" s="612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4" t="s">
        <v>256</v>
      </c>
      <c r="E16" s="610" t="s">
        <v>435</v>
      </c>
      <c r="F16" s="228"/>
      <c r="G16" s="611"/>
      <c r="H16" s="611"/>
      <c r="I16" s="611"/>
      <c r="J16" s="612"/>
      <c r="K16" s="228"/>
      <c r="L16" s="611"/>
      <c r="M16" s="611"/>
      <c r="N16" s="612"/>
      <c r="O16" s="228"/>
      <c r="P16" s="612"/>
      <c r="Q16" s="228"/>
      <c r="R16" s="611"/>
      <c r="S16" s="611"/>
      <c r="T16" s="611"/>
      <c r="U16" s="611"/>
      <c r="V16" s="611"/>
      <c r="W16" s="612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4" t="s">
        <v>258</v>
      </c>
      <c r="E17" s="610" t="s">
        <v>436</v>
      </c>
      <c r="F17" s="228"/>
      <c r="G17" s="611"/>
      <c r="H17" s="611"/>
      <c r="I17" s="611"/>
      <c r="J17" s="612"/>
      <c r="K17" s="228"/>
      <c r="L17" s="611"/>
      <c r="M17" s="611"/>
      <c r="N17" s="612"/>
      <c r="O17" s="228"/>
      <c r="P17" s="612"/>
      <c r="Q17" s="228"/>
      <c r="R17" s="611"/>
      <c r="S17" s="611"/>
      <c r="T17" s="611"/>
      <c r="U17" s="611"/>
      <c r="V17" s="611"/>
      <c r="W17" s="612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4" t="s">
        <v>1158</v>
      </c>
      <c r="E18" s="610" t="s">
        <v>1159</v>
      </c>
      <c r="F18" s="228"/>
      <c r="G18" s="611"/>
      <c r="H18" s="611"/>
      <c r="I18" s="611"/>
      <c r="J18" s="612"/>
      <c r="K18" s="228"/>
      <c r="L18" s="611"/>
      <c r="M18" s="611"/>
      <c r="N18" s="612"/>
      <c r="O18" s="228"/>
      <c r="P18" s="612"/>
      <c r="Q18" s="228"/>
      <c r="R18" s="611"/>
      <c r="S18" s="611"/>
      <c r="T18" s="611"/>
      <c r="U18" s="611"/>
      <c r="V18" s="611"/>
      <c r="W18" s="612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4" t="s">
        <v>1160</v>
      </c>
      <c r="E19" s="610" t="s">
        <v>1161</v>
      </c>
      <c r="F19" s="228"/>
      <c r="G19" s="611"/>
      <c r="H19" s="611"/>
      <c r="I19" s="611"/>
      <c r="J19" s="612"/>
      <c r="K19" s="228"/>
      <c r="L19" s="611"/>
      <c r="M19" s="611"/>
      <c r="N19" s="612"/>
      <c r="O19" s="228"/>
      <c r="P19" s="612"/>
      <c r="Q19" s="228"/>
      <c r="R19" s="611"/>
      <c r="S19" s="611"/>
      <c r="T19" s="611"/>
      <c r="U19" s="611"/>
      <c r="V19" s="611"/>
      <c r="W19" s="612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4" t="s">
        <v>176</v>
      </c>
      <c r="E20" s="610" t="s">
        <v>1162</v>
      </c>
      <c r="F20" s="228"/>
      <c r="G20" s="611"/>
      <c r="H20" s="611"/>
      <c r="I20" s="611"/>
      <c r="J20" s="612"/>
      <c r="K20" s="228"/>
      <c r="L20" s="611"/>
      <c r="M20" s="611"/>
      <c r="N20" s="612"/>
      <c r="O20" s="228"/>
      <c r="P20" s="612"/>
      <c r="Q20" s="228"/>
      <c r="R20" s="611"/>
      <c r="S20" s="611"/>
      <c r="T20" s="611"/>
      <c r="U20" s="611"/>
      <c r="V20" s="611"/>
      <c r="W20" s="612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4" t="s">
        <v>1163</v>
      </c>
      <c r="E21" s="610" t="s">
        <v>1164</v>
      </c>
      <c r="F21" s="228"/>
      <c r="G21" s="611"/>
      <c r="H21" s="611"/>
      <c r="I21" s="611"/>
      <c r="J21" s="612"/>
      <c r="K21" s="228"/>
      <c r="L21" s="611"/>
      <c r="M21" s="611"/>
      <c r="N21" s="612"/>
      <c r="O21" s="228"/>
      <c r="P21" s="612"/>
      <c r="Q21" s="228"/>
      <c r="R21" s="611"/>
      <c r="S21" s="611"/>
      <c r="T21" s="611"/>
      <c r="U21" s="611"/>
      <c r="V21" s="611"/>
      <c r="W21" s="612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4" t="s">
        <v>259</v>
      </c>
      <c r="E22" s="610" t="s">
        <v>437</v>
      </c>
      <c r="F22" s="228"/>
      <c r="G22" s="611"/>
      <c r="H22" s="611"/>
      <c r="I22" s="611"/>
      <c r="J22" s="612"/>
      <c r="K22" s="228"/>
      <c r="L22" s="611"/>
      <c r="M22" s="611"/>
      <c r="N22" s="612"/>
      <c r="O22" s="228"/>
      <c r="P22" s="612"/>
      <c r="Q22" s="228"/>
      <c r="R22" s="611"/>
      <c r="S22" s="611"/>
      <c r="T22" s="611"/>
      <c r="U22" s="611"/>
      <c r="V22" s="611"/>
      <c r="W22" s="612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4" t="s">
        <v>260</v>
      </c>
      <c r="E23" s="610" t="s">
        <v>438</v>
      </c>
      <c r="F23" s="228"/>
      <c r="G23" s="611"/>
      <c r="H23" s="611"/>
      <c r="I23" s="611"/>
      <c r="J23" s="612"/>
      <c r="K23" s="228"/>
      <c r="L23" s="611"/>
      <c r="M23" s="611"/>
      <c r="N23" s="612"/>
      <c r="O23" s="228"/>
      <c r="P23" s="612"/>
      <c r="Q23" s="228"/>
      <c r="R23" s="611"/>
      <c r="S23" s="611"/>
      <c r="T23" s="611"/>
      <c r="U23" s="611"/>
      <c r="V23" s="611"/>
      <c r="W23" s="612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4" t="s">
        <v>261</v>
      </c>
      <c r="E24" s="610" t="s">
        <v>439</v>
      </c>
      <c r="F24" s="228"/>
      <c r="G24" s="611"/>
      <c r="H24" s="611"/>
      <c r="I24" s="611"/>
      <c r="J24" s="612"/>
      <c r="K24" s="228"/>
      <c r="L24" s="611"/>
      <c r="M24" s="611"/>
      <c r="N24" s="612"/>
      <c r="O24" s="228"/>
      <c r="P24" s="612"/>
      <c r="Q24" s="228"/>
      <c r="R24" s="611"/>
      <c r="S24" s="611"/>
      <c r="T24" s="611"/>
      <c r="U24" s="611"/>
      <c r="V24" s="611"/>
      <c r="W24" s="612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4" t="s">
        <v>262</v>
      </c>
      <c r="E25" s="610" t="s">
        <v>440</v>
      </c>
      <c r="F25" s="228"/>
      <c r="G25" s="611"/>
      <c r="H25" s="611"/>
      <c r="I25" s="611"/>
      <c r="J25" s="612"/>
      <c r="K25" s="228"/>
      <c r="L25" s="611"/>
      <c r="M25" s="611"/>
      <c r="N25" s="612"/>
      <c r="O25" s="228"/>
      <c r="P25" s="612"/>
      <c r="Q25" s="228"/>
      <c r="R25" s="611"/>
      <c r="S25" s="611"/>
      <c r="T25" s="611"/>
      <c r="U25" s="611"/>
      <c r="V25" s="611"/>
      <c r="W25" s="612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4" t="s">
        <v>1165</v>
      </c>
      <c r="E26" s="610" t="s">
        <v>1166</v>
      </c>
      <c r="F26" s="228"/>
      <c r="G26" s="611"/>
      <c r="H26" s="611"/>
      <c r="I26" s="611"/>
      <c r="J26" s="612"/>
      <c r="K26" s="228"/>
      <c r="L26" s="611"/>
      <c r="M26" s="611"/>
      <c r="N26" s="612"/>
      <c r="O26" s="228"/>
      <c r="P26" s="612"/>
      <c r="Q26" s="228"/>
      <c r="R26" s="611"/>
      <c r="S26" s="611"/>
      <c r="T26" s="611"/>
      <c r="U26" s="611"/>
      <c r="V26" s="611"/>
      <c r="W26" s="612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4" t="s">
        <v>1167</v>
      </c>
      <c r="E27" s="610" t="s">
        <v>1168</v>
      </c>
      <c r="F27" s="228"/>
      <c r="G27" s="611"/>
      <c r="H27" s="611"/>
      <c r="I27" s="611"/>
      <c r="J27" s="612"/>
      <c r="K27" s="228"/>
      <c r="L27" s="611"/>
      <c r="M27" s="611"/>
      <c r="N27" s="612"/>
      <c r="O27" s="228"/>
      <c r="P27" s="612"/>
      <c r="Q27" s="228"/>
      <c r="R27" s="611"/>
      <c r="S27" s="611"/>
      <c r="T27" s="611"/>
      <c r="U27" s="611"/>
      <c r="V27" s="611"/>
      <c r="W27" s="612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4" t="s">
        <v>1169</v>
      </c>
      <c r="E28" s="610" t="s">
        <v>1170</v>
      </c>
      <c r="F28" s="228"/>
      <c r="G28" s="611"/>
      <c r="H28" s="611"/>
      <c r="I28" s="611"/>
      <c r="J28" s="612"/>
      <c r="K28" s="228"/>
      <c r="L28" s="611"/>
      <c r="M28" s="611"/>
      <c r="N28" s="612"/>
      <c r="O28" s="228"/>
      <c r="P28" s="612"/>
      <c r="Q28" s="228"/>
      <c r="R28" s="611"/>
      <c r="S28" s="611"/>
      <c r="T28" s="611"/>
      <c r="U28" s="611"/>
      <c r="V28" s="611"/>
      <c r="W28" s="612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4" t="s">
        <v>1171</v>
      </c>
      <c r="E29" s="610" t="s">
        <v>1172</v>
      </c>
      <c r="F29" s="228"/>
      <c r="G29" s="611"/>
      <c r="H29" s="611"/>
      <c r="I29" s="611"/>
      <c r="J29" s="612"/>
      <c r="K29" s="228"/>
      <c r="L29" s="611"/>
      <c r="M29" s="611"/>
      <c r="N29" s="612"/>
      <c r="O29" s="228"/>
      <c r="P29" s="612"/>
      <c r="Q29" s="228"/>
      <c r="R29" s="611"/>
      <c r="S29" s="611"/>
      <c r="T29" s="611"/>
      <c r="U29" s="611"/>
      <c r="V29" s="611"/>
      <c r="W29" s="612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5" t="s">
        <v>264</v>
      </c>
      <c r="E30" s="232" t="s">
        <v>445</v>
      </c>
      <c r="F30" s="613"/>
      <c r="G30" s="614"/>
      <c r="H30" s="614"/>
      <c r="I30" s="614"/>
      <c r="J30" s="615"/>
      <c r="K30" s="613"/>
      <c r="L30" s="614"/>
      <c r="M30" s="614"/>
      <c r="N30" s="615"/>
      <c r="O30" s="613"/>
      <c r="P30" s="615"/>
      <c r="Q30" s="613"/>
      <c r="R30" s="614"/>
      <c r="S30" s="614"/>
      <c r="T30" s="614"/>
      <c r="U30" s="614"/>
      <c r="V30" s="614"/>
      <c r="W30" s="615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6"/>
      <c r="E32" s="216"/>
    </row>
    <row r="33" spans="1:36" customFormat="1" ht="30">
      <c r="A33" s="1019" t="s">
        <v>177</v>
      </c>
      <c r="B33" s="1022" t="s">
        <v>1566</v>
      </c>
      <c r="C33" s="1025" t="s">
        <v>197</v>
      </c>
      <c r="D33" s="605" t="s">
        <v>252</v>
      </c>
      <c r="E33" s="606" t="s">
        <v>433</v>
      </c>
      <c r="F33" s="607"/>
      <c r="G33" s="608"/>
      <c r="H33" s="608"/>
      <c r="I33" s="608"/>
      <c r="J33" s="609"/>
      <c r="K33" s="607"/>
      <c r="L33" s="608"/>
      <c r="M33" s="608"/>
      <c r="N33" s="609"/>
      <c r="O33" s="607"/>
      <c r="P33" s="609"/>
      <c r="Q33" s="607"/>
      <c r="R33" s="608"/>
      <c r="S33" s="608"/>
      <c r="T33" s="608"/>
      <c r="U33" s="608"/>
      <c r="V33" s="608"/>
      <c r="W33" s="609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4" t="s">
        <v>1242</v>
      </c>
      <c r="E34" s="610" t="s">
        <v>1243</v>
      </c>
      <c r="F34" s="228"/>
      <c r="G34" s="611"/>
      <c r="H34" s="611"/>
      <c r="I34" s="611"/>
      <c r="J34" s="612"/>
      <c r="K34" s="228"/>
      <c r="L34" s="611"/>
      <c r="M34" s="611"/>
      <c r="N34" s="612"/>
      <c r="O34" s="228"/>
      <c r="P34" s="612"/>
      <c r="Q34" s="228"/>
      <c r="R34" s="611"/>
      <c r="S34" s="611"/>
      <c r="T34" s="611"/>
      <c r="U34" s="611"/>
      <c r="V34" s="611"/>
      <c r="W34" s="612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4" t="s">
        <v>1244</v>
      </c>
      <c r="E35" s="610" t="s">
        <v>1245</v>
      </c>
      <c r="F35" s="228"/>
      <c r="G35" s="611"/>
      <c r="H35" s="611"/>
      <c r="I35" s="611"/>
      <c r="J35" s="612"/>
      <c r="K35" s="228"/>
      <c r="L35" s="611"/>
      <c r="M35" s="611"/>
      <c r="N35" s="612"/>
      <c r="O35" s="228"/>
      <c r="P35" s="612"/>
      <c r="Q35" s="228"/>
      <c r="R35" s="611"/>
      <c r="S35" s="611"/>
      <c r="T35" s="611"/>
      <c r="U35" s="611"/>
      <c r="V35" s="611"/>
      <c r="W35" s="612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4" t="s">
        <v>254</v>
      </c>
      <c r="E36" s="610" t="s">
        <v>434</v>
      </c>
      <c r="F36" s="228"/>
      <c r="G36" s="611"/>
      <c r="H36" s="611"/>
      <c r="I36" s="611"/>
      <c r="J36" s="612"/>
      <c r="K36" s="228"/>
      <c r="L36" s="611"/>
      <c r="M36" s="611"/>
      <c r="N36" s="612"/>
      <c r="O36" s="228"/>
      <c r="P36" s="612"/>
      <c r="Q36" s="228"/>
      <c r="R36" s="611"/>
      <c r="S36" s="611"/>
      <c r="T36" s="611"/>
      <c r="U36" s="611"/>
      <c r="V36" s="611"/>
      <c r="W36" s="612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4" t="s">
        <v>256</v>
      </c>
      <c r="E37" s="610" t="s">
        <v>435</v>
      </c>
      <c r="F37" s="228"/>
      <c r="G37" s="611"/>
      <c r="H37" s="611"/>
      <c r="I37" s="611"/>
      <c r="J37" s="612"/>
      <c r="K37" s="228"/>
      <c r="L37" s="611"/>
      <c r="M37" s="611"/>
      <c r="N37" s="612"/>
      <c r="O37" s="228"/>
      <c r="P37" s="612"/>
      <c r="Q37" s="228"/>
      <c r="R37" s="611"/>
      <c r="S37" s="611"/>
      <c r="T37" s="611"/>
      <c r="U37" s="611"/>
      <c r="V37" s="611"/>
      <c r="W37" s="612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4" t="s">
        <v>258</v>
      </c>
      <c r="E38" s="610" t="s">
        <v>436</v>
      </c>
      <c r="F38" s="228"/>
      <c r="G38" s="611"/>
      <c r="H38" s="611"/>
      <c r="I38" s="611"/>
      <c r="J38" s="612"/>
      <c r="K38" s="228"/>
      <c r="L38" s="611"/>
      <c r="M38" s="611"/>
      <c r="N38" s="612"/>
      <c r="O38" s="228"/>
      <c r="P38" s="612"/>
      <c r="Q38" s="228"/>
      <c r="R38" s="611"/>
      <c r="S38" s="611"/>
      <c r="T38" s="611"/>
      <c r="U38" s="611"/>
      <c r="V38" s="611"/>
      <c r="W38" s="612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4" t="s">
        <v>1246</v>
      </c>
      <c r="E39" s="610" t="s">
        <v>1247</v>
      </c>
      <c r="F39" s="228"/>
      <c r="G39" s="611"/>
      <c r="H39" s="611"/>
      <c r="I39" s="611"/>
      <c r="J39" s="612"/>
      <c r="K39" s="228"/>
      <c r="L39" s="611"/>
      <c r="M39" s="611"/>
      <c r="N39" s="612"/>
      <c r="O39" s="228"/>
      <c r="P39" s="612"/>
      <c r="Q39" s="228"/>
      <c r="R39" s="611"/>
      <c r="S39" s="611"/>
      <c r="T39" s="611"/>
      <c r="U39" s="611"/>
      <c r="V39" s="611"/>
      <c r="W39" s="612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4" t="s">
        <v>1248</v>
      </c>
      <c r="E40" s="610" t="s">
        <v>1249</v>
      </c>
      <c r="F40" s="228"/>
      <c r="G40" s="611"/>
      <c r="H40" s="611"/>
      <c r="I40" s="611"/>
      <c r="J40" s="612"/>
      <c r="K40" s="228"/>
      <c r="L40" s="611"/>
      <c r="M40" s="611"/>
      <c r="N40" s="612"/>
      <c r="O40" s="228"/>
      <c r="P40" s="612"/>
      <c r="Q40" s="228"/>
      <c r="R40" s="611"/>
      <c r="S40" s="611"/>
      <c r="T40" s="611"/>
      <c r="U40" s="611"/>
      <c r="V40" s="611"/>
      <c r="W40" s="612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4" t="s">
        <v>259</v>
      </c>
      <c r="E41" s="610" t="s">
        <v>437</v>
      </c>
      <c r="F41" s="228"/>
      <c r="G41" s="611"/>
      <c r="H41" s="611"/>
      <c r="I41" s="611"/>
      <c r="J41" s="612"/>
      <c r="K41" s="228"/>
      <c r="L41" s="611"/>
      <c r="M41" s="611"/>
      <c r="N41" s="612"/>
      <c r="O41" s="228"/>
      <c r="P41" s="612"/>
      <c r="Q41" s="228"/>
      <c r="R41" s="611"/>
      <c r="S41" s="611"/>
      <c r="T41" s="611"/>
      <c r="U41" s="611"/>
      <c r="V41" s="611"/>
      <c r="W41" s="612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4" t="s">
        <v>260</v>
      </c>
      <c r="E42" s="610" t="s">
        <v>438</v>
      </c>
      <c r="F42" s="228"/>
      <c r="G42" s="611"/>
      <c r="H42" s="611"/>
      <c r="I42" s="611"/>
      <c r="J42" s="612"/>
      <c r="K42" s="228"/>
      <c r="L42" s="611"/>
      <c r="M42" s="611"/>
      <c r="N42" s="612"/>
      <c r="O42" s="228"/>
      <c r="P42" s="612"/>
      <c r="Q42" s="228"/>
      <c r="R42" s="611"/>
      <c r="S42" s="611"/>
      <c r="T42" s="611"/>
      <c r="U42" s="611"/>
      <c r="V42" s="611"/>
      <c r="W42" s="612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4" t="s">
        <v>261</v>
      </c>
      <c r="E43" s="610" t="s">
        <v>439</v>
      </c>
      <c r="F43" s="228"/>
      <c r="G43" s="611"/>
      <c r="H43" s="611"/>
      <c r="I43" s="611"/>
      <c r="J43" s="612"/>
      <c r="K43" s="228"/>
      <c r="L43" s="611"/>
      <c r="M43" s="611"/>
      <c r="N43" s="612"/>
      <c r="O43" s="228"/>
      <c r="P43" s="612"/>
      <c r="Q43" s="228"/>
      <c r="R43" s="611"/>
      <c r="S43" s="611"/>
      <c r="T43" s="611"/>
      <c r="U43" s="611"/>
      <c r="V43" s="611"/>
      <c r="W43" s="612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4" t="s">
        <v>262</v>
      </c>
      <c r="E44" s="610" t="s">
        <v>440</v>
      </c>
      <c r="F44" s="228"/>
      <c r="G44" s="611"/>
      <c r="H44" s="611"/>
      <c r="I44" s="611"/>
      <c r="J44" s="612"/>
      <c r="K44" s="228"/>
      <c r="L44" s="611"/>
      <c r="M44" s="611"/>
      <c r="N44" s="612"/>
      <c r="O44" s="228"/>
      <c r="P44" s="612"/>
      <c r="Q44" s="228"/>
      <c r="R44" s="611"/>
      <c r="S44" s="611"/>
      <c r="T44" s="611"/>
      <c r="U44" s="611"/>
      <c r="V44" s="611"/>
      <c r="W44" s="612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4" t="s">
        <v>1250</v>
      </c>
      <c r="E45" s="610" t="s">
        <v>1251</v>
      </c>
      <c r="F45" s="228"/>
      <c r="G45" s="611"/>
      <c r="H45" s="611"/>
      <c r="I45" s="611"/>
      <c r="J45" s="612"/>
      <c r="K45" s="228"/>
      <c r="L45" s="611"/>
      <c r="M45" s="611"/>
      <c r="N45" s="612"/>
      <c r="O45" s="228"/>
      <c r="P45" s="612"/>
      <c r="Q45" s="228"/>
      <c r="R45" s="611"/>
      <c r="S45" s="611"/>
      <c r="T45" s="611"/>
      <c r="U45" s="611"/>
      <c r="V45" s="611"/>
      <c r="W45" s="612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5" t="s">
        <v>264</v>
      </c>
      <c r="E46" s="232" t="s">
        <v>445</v>
      </c>
      <c r="F46" s="613"/>
      <c r="G46" s="614"/>
      <c r="H46" s="614"/>
      <c r="I46" s="614"/>
      <c r="J46" s="615"/>
      <c r="K46" s="613"/>
      <c r="L46" s="614"/>
      <c r="M46" s="614"/>
      <c r="N46" s="615"/>
      <c r="O46" s="613"/>
      <c r="P46" s="615"/>
      <c r="Q46" s="613"/>
      <c r="R46" s="614"/>
      <c r="S46" s="614"/>
      <c r="T46" s="614"/>
      <c r="U46" s="614"/>
      <c r="V46" s="614"/>
      <c r="W46" s="615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6"/>
      <c r="E48" s="216"/>
    </row>
    <row r="49" spans="1:36" customFormat="1" ht="30">
      <c r="A49" s="1019" t="s">
        <v>46</v>
      </c>
      <c r="B49" s="1022" t="s">
        <v>1565</v>
      </c>
      <c r="C49" s="1025" t="s">
        <v>198</v>
      </c>
      <c r="D49" s="605" t="s">
        <v>252</v>
      </c>
      <c r="E49" s="606" t="s">
        <v>433</v>
      </c>
      <c r="F49" s="607"/>
      <c r="G49" s="608"/>
      <c r="H49" s="608"/>
      <c r="I49" s="608"/>
      <c r="J49" s="609"/>
      <c r="K49" s="607"/>
      <c r="L49" s="608"/>
      <c r="M49" s="608"/>
      <c r="N49" s="609"/>
      <c r="O49" s="607"/>
      <c r="P49" s="609"/>
      <c r="Q49" s="607"/>
      <c r="R49" s="608"/>
      <c r="S49" s="608"/>
      <c r="T49" s="608"/>
      <c r="U49" s="608"/>
      <c r="V49" s="608"/>
      <c r="W49" s="609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4" t="s">
        <v>254</v>
      </c>
      <c r="E50" s="610" t="s">
        <v>434</v>
      </c>
      <c r="F50" s="228"/>
      <c r="G50" s="611"/>
      <c r="H50" s="611"/>
      <c r="I50" s="611"/>
      <c r="J50" s="612"/>
      <c r="K50" s="228"/>
      <c r="L50" s="611"/>
      <c r="M50" s="611"/>
      <c r="N50" s="612"/>
      <c r="O50" s="228"/>
      <c r="P50" s="612"/>
      <c r="Q50" s="228"/>
      <c r="R50" s="611"/>
      <c r="S50" s="611"/>
      <c r="T50" s="611"/>
      <c r="U50" s="611"/>
      <c r="V50" s="611"/>
      <c r="W50" s="612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4" t="s">
        <v>256</v>
      </c>
      <c r="E51" s="610" t="s">
        <v>435</v>
      </c>
      <c r="F51" s="228"/>
      <c r="G51" s="611"/>
      <c r="H51" s="611"/>
      <c r="I51" s="611"/>
      <c r="J51" s="612"/>
      <c r="K51" s="228"/>
      <c r="L51" s="611"/>
      <c r="M51" s="611"/>
      <c r="N51" s="612"/>
      <c r="O51" s="228"/>
      <c r="P51" s="612"/>
      <c r="Q51" s="228"/>
      <c r="R51" s="611"/>
      <c r="S51" s="611"/>
      <c r="T51" s="611"/>
      <c r="U51" s="611"/>
      <c r="V51" s="611"/>
      <c r="W51" s="612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4" t="s">
        <v>258</v>
      </c>
      <c r="E52" s="610" t="s">
        <v>436</v>
      </c>
      <c r="F52" s="228"/>
      <c r="G52" s="611"/>
      <c r="H52" s="611"/>
      <c r="I52" s="611"/>
      <c r="J52" s="612"/>
      <c r="K52" s="228"/>
      <c r="L52" s="611"/>
      <c r="M52" s="611"/>
      <c r="N52" s="612"/>
      <c r="O52" s="228"/>
      <c r="P52" s="612"/>
      <c r="Q52" s="228"/>
      <c r="R52" s="611"/>
      <c r="S52" s="611"/>
      <c r="T52" s="611"/>
      <c r="U52" s="611"/>
      <c r="V52" s="611"/>
      <c r="W52" s="612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4" t="s">
        <v>1285</v>
      </c>
      <c r="E53" s="610" t="s">
        <v>1286</v>
      </c>
      <c r="F53" s="228"/>
      <c r="G53" s="611"/>
      <c r="H53" s="611"/>
      <c r="I53" s="611"/>
      <c r="J53" s="612"/>
      <c r="K53" s="228"/>
      <c r="L53" s="611"/>
      <c r="M53" s="611"/>
      <c r="N53" s="612"/>
      <c r="O53" s="228"/>
      <c r="P53" s="612"/>
      <c r="Q53" s="228"/>
      <c r="R53" s="611"/>
      <c r="S53" s="611"/>
      <c r="T53" s="611"/>
      <c r="U53" s="611"/>
      <c r="V53" s="611"/>
      <c r="W53" s="612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4" t="s">
        <v>1287</v>
      </c>
      <c r="E54" s="610" t="s">
        <v>1288</v>
      </c>
      <c r="F54" s="228"/>
      <c r="G54" s="611"/>
      <c r="H54" s="611"/>
      <c r="I54" s="611"/>
      <c r="J54" s="612"/>
      <c r="K54" s="228"/>
      <c r="L54" s="611"/>
      <c r="M54" s="611"/>
      <c r="N54" s="612"/>
      <c r="O54" s="228"/>
      <c r="P54" s="612"/>
      <c r="Q54" s="228"/>
      <c r="R54" s="611"/>
      <c r="S54" s="611"/>
      <c r="T54" s="611"/>
      <c r="U54" s="611"/>
      <c r="V54" s="611"/>
      <c r="W54" s="612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4" t="s">
        <v>1289</v>
      </c>
      <c r="E55" s="610" t="s">
        <v>1290</v>
      </c>
      <c r="F55" s="228"/>
      <c r="G55" s="611"/>
      <c r="H55" s="611"/>
      <c r="I55" s="611"/>
      <c r="J55" s="612"/>
      <c r="K55" s="228"/>
      <c r="L55" s="611"/>
      <c r="M55" s="611"/>
      <c r="N55" s="612"/>
      <c r="O55" s="228"/>
      <c r="P55" s="612"/>
      <c r="Q55" s="228"/>
      <c r="R55" s="611"/>
      <c r="S55" s="611"/>
      <c r="T55" s="611"/>
      <c r="U55" s="611"/>
      <c r="V55" s="611"/>
      <c r="W55" s="612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4" t="s">
        <v>1291</v>
      </c>
      <c r="E56" s="610" t="s">
        <v>1292</v>
      </c>
      <c r="F56" s="228"/>
      <c r="G56" s="611"/>
      <c r="H56" s="611"/>
      <c r="I56" s="611"/>
      <c r="J56" s="612"/>
      <c r="K56" s="228"/>
      <c r="L56" s="611"/>
      <c r="M56" s="611"/>
      <c r="N56" s="612"/>
      <c r="O56" s="228"/>
      <c r="P56" s="612"/>
      <c r="Q56" s="228"/>
      <c r="R56" s="611"/>
      <c r="S56" s="611"/>
      <c r="T56" s="611"/>
      <c r="U56" s="611"/>
      <c r="V56" s="611"/>
      <c r="W56" s="612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4" t="s">
        <v>1293</v>
      </c>
      <c r="E57" s="610" t="s">
        <v>1294</v>
      </c>
      <c r="F57" s="228"/>
      <c r="G57" s="611"/>
      <c r="H57" s="611"/>
      <c r="I57" s="611"/>
      <c r="J57" s="612"/>
      <c r="K57" s="228"/>
      <c r="L57" s="611"/>
      <c r="M57" s="611"/>
      <c r="N57" s="612"/>
      <c r="O57" s="228"/>
      <c r="P57" s="612"/>
      <c r="Q57" s="228"/>
      <c r="R57" s="611"/>
      <c r="S57" s="611"/>
      <c r="T57" s="611"/>
      <c r="U57" s="611"/>
      <c r="V57" s="611"/>
      <c r="W57" s="612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4" t="s">
        <v>259</v>
      </c>
      <c r="E58" s="610" t="s">
        <v>437</v>
      </c>
      <c r="F58" s="228"/>
      <c r="G58" s="611"/>
      <c r="H58" s="611"/>
      <c r="I58" s="611"/>
      <c r="J58" s="612"/>
      <c r="K58" s="228"/>
      <c r="L58" s="611"/>
      <c r="M58" s="611"/>
      <c r="N58" s="612"/>
      <c r="O58" s="228"/>
      <c r="P58" s="612"/>
      <c r="Q58" s="228"/>
      <c r="R58" s="611"/>
      <c r="S58" s="611"/>
      <c r="T58" s="611"/>
      <c r="U58" s="611"/>
      <c r="V58" s="611"/>
      <c r="W58" s="612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4" t="s">
        <v>260</v>
      </c>
      <c r="E59" s="610" t="s">
        <v>438</v>
      </c>
      <c r="F59" s="228"/>
      <c r="G59" s="611"/>
      <c r="H59" s="611"/>
      <c r="I59" s="611"/>
      <c r="J59" s="612"/>
      <c r="K59" s="228"/>
      <c r="L59" s="611"/>
      <c r="M59" s="611"/>
      <c r="N59" s="612"/>
      <c r="O59" s="228"/>
      <c r="P59" s="612"/>
      <c r="Q59" s="228"/>
      <c r="R59" s="611"/>
      <c r="S59" s="611"/>
      <c r="T59" s="611"/>
      <c r="U59" s="611"/>
      <c r="V59" s="611"/>
      <c r="W59" s="612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4" t="s">
        <v>261</v>
      </c>
      <c r="E60" s="610" t="s">
        <v>439</v>
      </c>
      <c r="F60" s="228"/>
      <c r="G60" s="611"/>
      <c r="H60" s="611"/>
      <c r="I60" s="611"/>
      <c r="J60" s="612"/>
      <c r="K60" s="228"/>
      <c r="L60" s="611"/>
      <c r="M60" s="611"/>
      <c r="N60" s="612"/>
      <c r="O60" s="228"/>
      <c r="P60" s="612"/>
      <c r="Q60" s="228"/>
      <c r="R60" s="611"/>
      <c r="S60" s="611"/>
      <c r="T60" s="611"/>
      <c r="U60" s="611"/>
      <c r="V60" s="611"/>
      <c r="W60" s="612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4" t="s">
        <v>262</v>
      </c>
      <c r="E61" s="610" t="s">
        <v>440</v>
      </c>
      <c r="F61" s="228"/>
      <c r="G61" s="611"/>
      <c r="H61" s="611"/>
      <c r="I61" s="611"/>
      <c r="J61" s="612"/>
      <c r="K61" s="228"/>
      <c r="L61" s="611"/>
      <c r="M61" s="611"/>
      <c r="N61" s="612"/>
      <c r="O61" s="228"/>
      <c r="P61" s="612"/>
      <c r="Q61" s="228"/>
      <c r="R61" s="611"/>
      <c r="S61" s="611"/>
      <c r="T61" s="611"/>
      <c r="U61" s="611"/>
      <c r="V61" s="611"/>
      <c r="W61" s="612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5" t="s">
        <v>264</v>
      </c>
      <c r="E62" s="232" t="s">
        <v>445</v>
      </c>
      <c r="F62" s="613"/>
      <c r="G62" s="614"/>
      <c r="H62" s="614"/>
      <c r="I62" s="614"/>
      <c r="J62" s="615"/>
      <c r="K62" s="613"/>
      <c r="L62" s="614"/>
      <c r="M62" s="614"/>
      <c r="N62" s="615"/>
      <c r="O62" s="613"/>
      <c r="P62" s="615"/>
      <c r="Q62" s="613"/>
      <c r="R62" s="614"/>
      <c r="S62" s="614"/>
      <c r="T62" s="614"/>
      <c r="U62" s="614"/>
      <c r="V62" s="614"/>
      <c r="W62" s="615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6"/>
      <c r="E64" s="216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>SUM(L63,L47,L31)</f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>SUM(W63,W47,W31)</f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2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2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2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3"/>
      <c r="B70" s="554"/>
      <c r="C70" s="555" t="s">
        <v>1635</v>
      </c>
      <c r="D70" s="642" t="s">
        <v>1800</v>
      </c>
      <c r="E70" s="557">
        <v>192</v>
      </c>
      <c r="F70" s="558"/>
      <c r="G70" s="559"/>
      <c r="H70" s="559"/>
      <c r="I70" s="559"/>
      <c r="J70" s="560"/>
      <c r="K70" s="558"/>
      <c r="L70" s="559"/>
      <c r="M70" s="559">
        <v>20</v>
      </c>
      <c r="N70" s="559">
        <v>0</v>
      </c>
      <c r="O70" s="560">
        <v>0</v>
      </c>
      <c r="P70" s="558"/>
      <c r="Q70" s="560"/>
      <c r="R70" s="561"/>
      <c r="S70" s="562"/>
      <c r="T70" s="563"/>
      <c r="U70" s="562"/>
      <c r="V70" s="562"/>
      <c r="W70" s="564"/>
      <c r="X70" s="565"/>
      <c r="Y70" s="4"/>
      <c r="Z70" s="4"/>
      <c r="AA70" s="4"/>
      <c r="AB70" s="4"/>
      <c r="AU70" s="4"/>
    </row>
    <row r="71" spans="1:47" ht="15" customHeight="1">
      <c r="A71" s="553"/>
      <c r="B71" s="566"/>
      <c r="C71" s="567" t="s">
        <v>1635</v>
      </c>
      <c r="D71" s="642" t="s">
        <v>1837</v>
      </c>
      <c r="E71" s="569">
        <v>96</v>
      </c>
      <c r="F71" s="570"/>
      <c r="G71" s="571"/>
      <c r="H71" s="571"/>
      <c r="I71" s="571"/>
      <c r="J71" s="572"/>
      <c r="K71" s="570"/>
      <c r="L71" s="571"/>
      <c r="M71" s="571">
        <v>10</v>
      </c>
      <c r="N71" s="571">
        <v>0</v>
      </c>
      <c r="O71" s="572">
        <v>0</v>
      </c>
      <c r="P71" s="570"/>
      <c r="Q71" s="572"/>
      <c r="R71" s="573"/>
      <c r="S71" s="574"/>
      <c r="T71" s="575"/>
      <c r="U71" s="574"/>
      <c r="V71" s="574"/>
      <c r="W71" s="576"/>
      <c r="X71" s="577"/>
      <c r="Y71" s="4"/>
      <c r="Z71" s="4"/>
      <c r="AA71" s="4"/>
      <c r="AB71" s="4"/>
      <c r="AU71" s="4"/>
    </row>
    <row r="72" spans="1:47" ht="15" customHeight="1">
      <c r="A72" s="553"/>
      <c r="B72" s="554"/>
      <c r="C72" s="593" t="s">
        <v>1591</v>
      </c>
      <c r="D72" s="642" t="s">
        <v>1738</v>
      </c>
      <c r="E72" s="569">
        <v>105</v>
      </c>
      <c r="F72" s="570"/>
      <c r="G72" s="571"/>
      <c r="H72" s="571"/>
      <c r="I72" s="571"/>
      <c r="J72" s="572"/>
      <c r="K72" s="570"/>
      <c r="L72" s="571"/>
      <c r="M72" s="571">
        <v>12</v>
      </c>
      <c r="N72" s="571">
        <v>1</v>
      </c>
      <c r="O72" s="572">
        <v>0</v>
      </c>
      <c r="P72" s="570"/>
      <c r="Q72" s="572"/>
      <c r="R72" s="573"/>
      <c r="S72" s="574"/>
      <c r="T72" s="575"/>
      <c r="U72" s="574"/>
      <c r="V72" s="574"/>
      <c r="W72" s="576"/>
      <c r="X72" s="577"/>
      <c r="Y72" s="4"/>
      <c r="Z72" s="4"/>
      <c r="AA72" s="4"/>
      <c r="AB72" s="4"/>
      <c r="AU72" s="4"/>
    </row>
    <row r="73" spans="1:47" ht="15" customHeight="1">
      <c r="A73" s="553"/>
      <c r="B73" s="554"/>
      <c r="C73" s="593" t="s">
        <v>1595</v>
      </c>
      <c r="D73" s="642" t="s">
        <v>1679</v>
      </c>
      <c r="E73" s="595">
        <v>36</v>
      </c>
      <c r="F73" s="596"/>
      <c r="G73" s="597"/>
      <c r="H73" s="597"/>
      <c r="I73" s="597"/>
      <c r="J73" s="598"/>
      <c r="K73" s="596">
        <v>1</v>
      </c>
      <c r="L73" s="597">
        <v>7</v>
      </c>
      <c r="M73" s="597">
        <v>7</v>
      </c>
      <c r="N73" s="597">
        <v>0</v>
      </c>
      <c r="O73" s="598">
        <v>0</v>
      </c>
      <c r="P73" s="596">
        <v>1</v>
      </c>
      <c r="Q73" s="598">
        <v>6</v>
      </c>
      <c r="R73" s="599">
        <v>3</v>
      </c>
      <c r="S73" s="600">
        <v>0</v>
      </c>
      <c r="T73" s="601">
        <v>0</v>
      </c>
      <c r="U73" s="600">
        <v>3</v>
      </c>
      <c r="V73" s="600">
        <v>0</v>
      </c>
      <c r="W73" s="602">
        <v>0</v>
      </c>
      <c r="X73" s="603">
        <v>1</v>
      </c>
      <c r="Y73" s="4"/>
      <c r="Z73" s="4"/>
      <c r="AA73" s="4"/>
      <c r="AB73" s="4"/>
      <c r="AU73" s="4"/>
    </row>
    <row r="74" spans="1:47" ht="15" customHeight="1">
      <c r="A74" s="553"/>
      <c r="B74" s="554"/>
      <c r="C74" s="593" t="s">
        <v>1599</v>
      </c>
      <c r="D74" s="642" t="s">
        <v>1602</v>
      </c>
      <c r="E74" s="595">
        <v>151</v>
      </c>
      <c r="F74" s="596"/>
      <c r="G74" s="597"/>
      <c r="H74" s="597"/>
      <c r="I74" s="597"/>
      <c r="J74" s="598"/>
      <c r="K74" s="596">
        <v>6</v>
      </c>
      <c r="L74" s="597">
        <v>66</v>
      </c>
      <c r="M74" s="597">
        <v>66</v>
      </c>
      <c r="N74" s="597">
        <v>0</v>
      </c>
      <c r="O74" s="598">
        <v>0</v>
      </c>
      <c r="P74" s="596">
        <v>0</v>
      </c>
      <c r="Q74" s="598">
        <v>66</v>
      </c>
      <c r="R74" s="599">
        <v>1</v>
      </c>
      <c r="S74" s="600">
        <v>2</v>
      </c>
      <c r="T74" s="601">
        <v>5</v>
      </c>
      <c r="U74" s="600">
        <v>10</v>
      </c>
      <c r="V74" s="600">
        <v>25</v>
      </c>
      <c r="W74" s="602">
        <v>12</v>
      </c>
      <c r="X74" s="603">
        <v>11</v>
      </c>
      <c r="Y74" s="4"/>
      <c r="Z74" s="4"/>
      <c r="AA74" s="4"/>
      <c r="AB74" s="4"/>
      <c r="AU74" s="4"/>
    </row>
    <row r="75" spans="1:47" ht="15" customHeight="1">
      <c r="A75" s="553"/>
      <c r="B75" s="554"/>
      <c r="C75" s="593" t="s">
        <v>1599</v>
      </c>
      <c r="D75" s="642" t="s">
        <v>1819</v>
      </c>
      <c r="E75" s="595">
        <v>189</v>
      </c>
      <c r="F75" s="596"/>
      <c r="G75" s="597"/>
      <c r="H75" s="597"/>
      <c r="I75" s="597"/>
      <c r="J75" s="598"/>
      <c r="K75" s="596">
        <v>8</v>
      </c>
      <c r="L75" s="597">
        <v>89</v>
      </c>
      <c r="M75" s="597">
        <v>89</v>
      </c>
      <c r="N75" s="597">
        <v>0</v>
      </c>
      <c r="O75" s="598">
        <v>0</v>
      </c>
      <c r="P75" s="596">
        <v>3</v>
      </c>
      <c r="Q75" s="598">
        <v>86</v>
      </c>
      <c r="R75" s="599">
        <v>2</v>
      </c>
      <c r="S75" s="600">
        <v>6</v>
      </c>
      <c r="T75" s="601">
        <v>11</v>
      </c>
      <c r="U75" s="600">
        <v>14</v>
      </c>
      <c r="V75" s="600">
        <v>18</v>
      </c>
      <c r="W75" s="602">
        <v>22</v>
      </c>
      <c r="X75" s="603">
        <v>16</v>
      </c>
      <c r="Y75" s="4"/>
      <c r="Z75" s="4"/>
      <c r="AA75" s="4"/>
      <c r="AB75" s="4"/>
      <c r="AU75" s="4"/>
    </row>
    <row r="76" spans="1:47" ht="15" customHeight="1">
      <c r="A76" s="553"/>
      <c r="B76" s="554"/>
      <c r="C76" s="593" t="s">
        <v>1599</v>
      </c>
      <c r="D76" s="642" t="s">
        <v>1703</v>
      </c>
      <c r="E76" s="595">
        <v>483</v>
      </c>
      <c r="F76" s="596"/>
      <c r="G76" s="597"/>
      <c r="H76" s="597"/>
      <c r="I76" s="597"/>
      <c r="J76" s="598"/>
      <c r="K76" s="596">
        <v>20</v>
      </c>
      <c r="L76" s="597">
        <v>207</v>
      </c>
      <c r="M76" s="597">
        <v>206</v>
      </c>
      <c r="N76" s="597">
        <v>0</v>
      </c>
      <c r="O76" s="598">
        <v>1</v>
      </c>
      <c r="P76" s="596">
        <v>0</v>
      </c>
      <c r="Q76" s="598">
        <v>207</v>
      </c>
      <c r="R76" s="599">
        <v>1</v>
      </c>
      <c r="S76" s="600">
        <v>10</v>
      </c>
      <c r="T76" s="601">
        <v>12</v>
      </c>
      <c r="U76" s="600">
        <v>46</v>
      </c>
      <c r="V76" s="600">
        <v>80</v>
      </c>
      <c r="W76" s="602">
        <v>31</v>
      </c>
      <c r="X76" s="603">
        <v>27</v>
      </c>
      <c r="Y76" s="4"/>
      <c r="Z76" s="4"/>
      <c r="AA76" s="4"/>
      <c r="AB76" s="4"/>
      <c r="AU76" s="4"/>
    </row>
    <row r="77" spans="1:47" ht="15" customHeight="1">
      <c r="A77" s="553"/>
      <c r="B77" s="554"/>
      <c r="C77" s="593" t="s">
        <v>1599</v>
      </c>
      <c r="D77" s="642" t="s">
        <v>1822</v>
      </c>
      <c r="E77" s="595">
        <v>36</v>
      </c>
      <c r="F77" s="596"/>
      <c r="G77" s="597"/>
      <c r="H77" s="597"/>
      <c r="I77" s="597"/>
      <c r="J77" s="598"/>
      <c r="K77" s="596">
        <v>2</v>
      </c>
      <c r="L77" s="597">
        <v>24</v>
      </c>
      <c r="M77" s="597">
        <v>24</v>
      </c>
      <c r="N77" s="597">
        <v>0</v>
      </c>
      <c r="O77" s="598">
        <v>0</v>
      </c>
      <c r="P77" s="596">
        <v>0</v>
      </c>
      <c r="Q77" s="598">
        <v>24</v>
      </c>
      <c r="R77" s="599">
        <v>1</v>
      </c>
      <c r="S77" s="600">
        <v>0</v>
      </c>
      <c r="T77" s="601">
        <v>1</v>
      </c>
      <c r="U77" s="600">
        <v>1</v>
      </c>
      <c r="V77" s="600">
        <v>3</v>
      </c>
      <c r="W77" s="602">
        <v>7</v>
      </c>
      <c r="X77" s="603">
        <v>11</v>
      </c>
      <c r="Y77" s="4"/>
      <c r="Z77" s="4"/>
      <c r="AA77" s="4"/>
      <c r="AB77" s="4"/>
      <c r="AU77" s="4"/>
    </row>
    <row r="78" spans="1:47" ht="15" customHeight="1">
      <c r="A78" s="553"/>
      <c r="B78" s="554"/>
      <c r="C78" s="593" t="s">
        <v>1599</v>
      </c>
      <c r="D78" s="642" t="s">
        <v>1838</v>
      </c>
      <c r="E78" s="595">
        <v>72</v>
      </c>
      <c r="F78" s="596"/>
      <c r="G78" s="597"/>
      <c r="H78" s="597"/>
      <c r="I78" s="597"/>
      <c r="J78" s="598"/>
      <c r="K78" s="596">
        <v>3</v>
      </c>
      <c r="L78" s="597">
        <v>32</v>
      </c>
      <c r="M78" s="597">
        <v>32</v>
      </c>
      <c r="N78" s="597">
        <v>0</v>
      </c>
      <c r="O78" s="598">
        <v>0</v>
      </c>
      <c r="P78" s="596">
        <v>1</v>
      </c>
      <c r="Q78" s="598">
        <v>31</v>
      </c>
      <c r="R78" s="599">
        <v>1</v>
      </c>
      <c r="S78" s="600">
        <v>2</v>
      </c>
      <c r="T78" s="601">
        <v>7</v>
      </c>
      <c r="U78" s="600">
        <v>6</v>
      </c>
      <c r="V78" s="600">
        <v>8</v>
      </c>
      <c r="W78" s="602">
        <v>4</v>
      </c>
      <c r="X78" s="603">
        <v>4</v>
      </c>
      <c r="Y78" s="4"/>
      <c r="Z78" s="4"/>
      <c r="AA78" s="4"/>
      <c r="AB78" s="4"/>
      <c r="AU78" s="4"/>
    </row>
    <row r="79" spans="1:47" ht="15" customHeight="1">
      <c r="A79" s="553"/>
      <c r="B79" s="554"/>
      <c r="C79" s="593" t="s">
        <v>1632</v>
      </c>
      <c r="D79" s="642" t="s">
        <v>1743</v>
      </c>
      <c r="E79" s="595">
        <v>96</v>
      </c>
      <c r="F79" s="596"/>
      <c r="G79" s="597"/>
      <c r="H79" s="597"/>
      <c r="I79" s="597"/>
      <c r="J79" s="598"/>
      <c r="K79" s="596">
        <v>4</v>
      </c>
      <c r="L79" s="597">
        <v>45</v>
      </c>
      <c r="M79" s="597">
        <v>37</v>
      </c>
      <c r="N79" s="597">
        <v>8</v>
      </c>
      <c r="O79" s="598">
        <v>0</v>
      </c>
      <c r="P79" s="596">
        <v>35</v>
      </c>
      <c r="Q79" s="598">
        <v>10</v>
      </c>
      <c r="R79" s="599">
        <v>35</v>
      </c>
      <c r="S79" s="600">
        <v>4</v>
      </c>
      <c r="T79" s="601">
        <v>1</v>
      </c>
      <c r="U79" s="600">
        <v>3</v>
      </c>
      <c r="V79" s="600">
        <v>0</v>
      </c>
      <c r="W79" s="602">
        <v>2</v>
      </c>
      <c r="X79" s="603">
        <v>0</v>
      </c>
      <c r="Y79" s="4"/>
      <c r="Z79" s="4"/>
      <c r="AA79" s="4"/>
      <c r="AB79" s="4"/>
      <c r="AU79" s="4"/>
    </row>
    <row r="80" spans="1:47" ht="15" customHeight="1">
      <c r="A80" s="553"/>
      <c r="B80" s="554"/>
      <c r="C80" s="593" t="s">
        <v>1588</v>
      </c>
      <c r="D80" s="642" t="s">
        <v>1839</v>
      </c>
      <c r="E80" s="595">
        <v>48</v>
      </c>
      <c r="F80" s="596"/>
      <c r="G80" s="597"/>
      <c r="H80" s="597"/>
      <c r="I80" s="597"/>
      <c r="J80" s="598"/>
      <c r="K80" s="596">
        <v>2</v>
      </c>
      <c r="L80" s="597">
        <v>26</v>
      </c>
      <c r="M80" s="597">
        <v>26</v>
      </c>
      <c r="N80" s="597">
        <v>0</v>
      </c>
      <c r="O80" s="598">
        <v>0</v>
      </c>
      <c r="P80" s="596">
        <v>0</v>
      </c>
      <c r="Q80" s="598">
        <v>26</v>
      </c>
      <c r="R80" s="599">
        <v>0</v>
      </c>
      <c r="S80" s="600">
        <v>7</v>
      </c>
      <c r="T80" s="601">
        <v>8</v>
      </c>
      <c r="U80" s="600">
        <v>7</v>
      </c>
      <c r="V80" s="600">
        <v>3</v>
      </c>
      <c r="W80" s="602">
        <v>1</v>
      </c>
      <c r="X80" s="603">
        <v>0</v>
      </c>
      <c r="Y80" s="4"/>
      <c r="Z80" s="4"/>
      <c r="AA80" s="4"/>
      <c r="AB80" s="4"/>
      <c r="AU80" s="4"/>
    </row>
    <row r="81" spans="1:47" ht="15" customHeight="1">
      <c r="A81" s="553"/>
      <c r="B81" s="554"/>
      <c r="C81" s="593" t="s">
        <v>1588</v>
      </c>
      <c r="D81" s="642" t="s">
        <v>1840</v>
      </c>
      <c r="E81" s="595">
        <v>189</v>
      </c>
      <c r="F81" s="596"/>
      <c r="G81" s="597"/>
      <c r="H81" s="597"/>
      <c r="I81" s="597"/>
      <c r="J81" s="598"/>
      <c r="K81" s="596">
        <v>6</v>
      </c>
      <c r="L81" s="597">
        <v>47</v>
      </c>
      <c r="M81" s="597">
        <v>47</v>
      </c>
      <c r="N81" s="597">
        <v>0</v>
      </c>
      <c r="O81" s="598">
        <v>0</v>
      </c>
      <c r="P81" s="596">
        <v>2</v>
      </c>
      <c r="Q81" s="598">
        <v>45</v>
      </c>
      <c r="R81" s="599">
        <v>8</v>
      </c>
      <c r="S81" s="600">
        <v>10</v>
      </c>
      <c r="T81" s="601">
        <v>18</v>
      </c>
      <c r="U81" s="600">
        <v>10</v>
      </c>
      <c r="V81" s="600">
        <v>0</v>
      </c>
      <c r="W81" s="602">
        <v>1</v>
      </c>
      <c r="X81" s="603">
        <v>0</v>
      </c>
      <c r="Y81" s="4"/>
      <c r="Z81" s="4"/>
      <c r="AA81" s="4"/>
      <c r="AB81" s="4"/>
      <c r="AU81" s="4"/>
    </row>
    <row r="82" spans="1:47" ht="15" customHeight="1">
      <c r="A82" s="553"/>
      <c r="B82" s="554"/>
      <c r="C82" s="593" t="s">
        <v>1588</v>
      </c>
      <c r="D82" s="642" t="s">
        <v>1667</v>
      </c>
      <c r="E82" s="595">
        <v>102</v>
      </c>
      <c r="F82" s="596"/>
      <c r="G82" s="597"/>
      <c r="H82" s="597"/>
      <c r="I82" s="597"/>
      <c r="J82" s="598"/>
      <c r="K82" s="596">
        <v>3</v>
      </c>
      <c r="L82" s="597">
        <v>22</v>
      </c>
      <c r="M82" s="597">
        <v>22</v>
      </c>
      <c r="N82" s="597">
        <v>0</v>
      </c>
      <c r="O82" s="598">
        <v>0</v>
      </c>
      <c r="P82" s="596">
        <v>2</v>
      </c>
      <c r="Q82" s="598">
        <v>20</v>
      </c>
      <c r="R82" s="599">
        <v>4</v>
      </c>
      <c r="S82" s="600">
        <v>2</v>
      </c>
      <c r="T82" s="601">
        <v>9</v>
      </c>
      <c r="U82" s="600">
        <v>6</v>
      </c>
      <c r="V82" s="600">
        <v>1</v>
      </c>
      <c r="W82" s="602">
        <v>0</v>
      </c>
      <c r="X82" s="603">
        <v>0</v>
      </c>
      <c r="Y82" s="4"/>
      <c r="Z82" s="4"/>
      <c r="AA82" s="4"/>
      <c r="AB82" s="4"/>
      <c r="AU82" s="4"/>
    </row>
    <row r="83" spans="1:47" ht="15" customHeight="1">
      <c r="A83" s="553"/>
      <c r="B83" s="554"/>
      <c r="C83" s="593" t="s">
        <v>1588</v>
      </c>
      <c r="D83" s="642" t="s">
        <v>1841</v>
      </c>
      <c r="E83" s="595">
        <v>88</v>
      </c>
      <c r="F83" s="596"/>
      <c r="G83" s="597"/>
      <c r="H83" s="597"/>
      <c r="I83" s="597"/>
      <c r="J83" s="598"/>
      <c r="K83" s="596">
        <v>4</v>
      </c>
      <c r="L83" s="597">
        <v>38</v>
      </c>
      <c r="M83" s="597">
        <v>34</v>
      </c>
      <c r="N83" s="597">
        <v>0</v>
      </c>
      <c r="O83" s="598">
        <v>4</v>
      </c>
      <c r="P83" s="596">
        <v>0</v>
      </c>
      <c r="Q83" s="598">
        <v>38</v>
      </c>
      <c r="R83" s="599">
        <v>0</v>
      </c>
      <c r="S83" s="600">
        <v>7</v>
      </c>
      <c r="T83" s="601">
        <v>16</v>
      </c>
      <c r="U83" s="600">
        <v>10</v>
      </c>
      <c r="V83" s="600">
        <v>4</v>
      </c>
      <c r="W83" s="602">
        <v>1</v>
      </c>
      <c r="X83" s="603">
        <v>0</v>
      </c>
      <c r="Y83" s="4"/>
      <c r="Z83" s="4"/>
      <c r="AA83" s="4"/>
      <c r="AB83" s="4"/>
      <c r="AU83" s="4"/>
    </row>
    <row r="84" spans="1:47" ht="15" customHeight="1">
      <c r="A84" s="553"/>
      <c r="B84" s="554"/>
      <c r="C84" s="593" t="s">
        <v>1588</v>
      </c>
      <c r="D84" s="642" t="s">
        <v>1631</v>
      </c>
      <c r="E84" s="595">
        <v>21</v>
      </c>
      <c r="F84" s="596"/>
      <c r="G84" s="597"/>
      <c r="H84" s="597"/>
      <c r="I84" s="597"/>
      <c r="J84" s="598"/>
      <c r="K84" s="596">
        <v>1</v>
      </c>
      <c r="L84" s="597">
        <v>10</v>
      </c>
      <c r="M84" s="597">
        <v>10</v>
      </c>
      <c r="N84" s="597">
        <v>0</v>
      </c>
      <c r="O84" s="598">
        <v>0</v>
      </c>
      <c r="P84" s="596">
        <v>0</v>
      </c>
      <c r="Q84" s="598">
        <v>10</v>
      </c>
      <c r="R84" s="599">
        <v>3</v>
      </c>
      <c r="S84" s="600">
        <v>3</v>
      </c>
      <c r="T84" s="601">
        <v>1</v>
      </c>
      <c r="U84" s="600">
        <v>3</v>
      </c>
      <c r="V84" s="600">
        <v>0</v>
      </c>
      <c r="W84" s="602">
        <v>0</v>
      </c>
      <c r="X84" s="603">
        <v>0</v>
      </c>
      <c r="Y84" s="4"/>
      <c r="Z84" s="4"/>
      <c r="AA84" s="4"/>
      <c r="AB84" s="4"/>
      <c r="AU84" s="4"/>
    </row>
    <row r="85" spans="1:47" ht="15" customHeight="1">
      <c r="A85" s="553"/>
      <c r="B85" s="554"/>
      <c r="C85" s="593" t="s">
        <v>1632</v>
      </c>
      <c r="D85" s="642" t="s">
        <v>1750</v>
      </c>
      <c r="E85" s="595">
        <v>183</v>
      </c>
      <c r="F85" s="596"/>
      <c r="G85" s="597"/>
      <c r="H85" s="597"/>
      <c r="I85" s="597"/>
      <c r="J85" s="598"/>
      <c r="K85" s="596">
        <v>6</v>
      </c>
      <c r="L85" s="597">
        <v>70</v>
      </c>
      <c r="M85" s="597">
        <v>58</v>
      </c>
      <c r="N85" s="597">
        <v>12</v>
      </c>
      <c r="O85" s="598">
        <v>0</v>
      </c>
      <c r="P85" s="596">
        <v>49</v>
      </c>
      <c r="Q85" s="598">
        <v>21</v>
      </c>
      <c r="R85" s="599">
        <v>54</v>
      </c>
      <c r="S85" s="600">
        <v>7</v>
      </c>
      <c r="T85" s="601">
        <v>2</v>
      </c>
      <c r="U85" s="600">
        <v>4</v>
      </c>
      <c r="V85" s="600">
        <v>0</v>
      </c>
      <c r="W85" s="602">
        <v>3</v>
      </c>
      <c r="X85" s="603">
        <v>0</v>
      </c>
      <c r="Y85" s="4"/>
      <c r="Z85" s="4"/>
      <c r="AA85" s="4"/>
      <c r="AB85" s="4"/>
      <c r="AU85" s="4"/>
    </row>
    <row r="86" spans="1:47" ht="15" customHeight="1">
      <c r="A86" s="553"/>
      <c r="B86" s="554"/>
      <c r="C86" s="593" t="s">
        <v>1843</v>
      </c>
      <c r="D86" s="642" t="s">
        <v>1842</v>
      </c>
      <c r="E86" s="595">
        <v>48</v>
      </c>
      <c r="F86" s="596"/>
      <c r="G86" s="597"/>
      <c r="H86" s="597"/>
      <c r="I86" s="597"/>
      <c r="J86" s="598"/>
      <c r="K86" s="596">
        <v>2</v>
      </c>
      <c r="L86" s="597">
        <v>21</v>
      </c>
      <c r="M86" s="597">
        <v>17</v>
      </c>
      <c r="N86" s="597">
        <v>4</v>
      </c>
      <c r="O86" s="598">
        <v>0</v>
      </c>
      <c r="P86" s="596">
        <v>15</v>
      </c>
      <c r="Q86" s="598">
        <v>6</v>
      </c>
      <c r="R86" s="599">
        <v>17</v>
      </c>
      <c r="S86" s="600">
        <v>1</v>
      </c>
      <c r="T86" s="601">
        <v>1</v>
      </c>
      <c r="U86" s="600">
        <v>1</v>
      </c>
      <c r="V86" s="600">
        <v>0</v>
      </c>
      <c r="W86" s="602">
        <v>1</v>
      </c>
      <c r="X86" s="603">
        <v>0</v>
      </c>
      <c r="Y86" s="4"/>
      <c r="Z86" s="4"/>
      <c r="AA86" s="4"/>
      <c r="AB86" s="4"/>
      <c r="AU86" s="4"/>
    </row>
    <row r="87" spans="1:47" ht="15" customHeight="1">
      <c r="A87" s="553"/>
      <c r="B87" s="554"/>
      <c r="C87" s="593" t="s">
        <v>1720</v>
      </c>
      <c r="D87" s="642" t="s">
        <v>1792</v>
      </c>
      <c r="E87" s="595">
        <v>36</v>
      </c>
      <c r="F87" s="596"/>
      <c r="G87" s="597"/>
      <c r="H87" s="597"/>
      <c r="I87" s="597"/>
      <c r="J87" s="598"/>
      <c r="K87" s="596">
        <v>1</v>
      </c>
      <c r="L87" s="597">
        <v>10</v>
      </c>
      <c r="M87" s="597">
        <v>10</v>
      </c>
      <c r="N87" s="597">
        <v>0</v>
      </c>
      <c r="O87" s="598">
        <v>0</v>
      </c>
      <c r="P87" s="596">
        <v>10</v>
      </c>
      <c r="Q87" s="598">
        <v>0</v>
      </c>
      <c r="R87" s="599">
        <v>2</v>
      </c>
      <c r="S87" s="600">
        <v>1</v>
      </c>
      <c r="T87" s="601">
        <v>4</v>
      </c>
      <c r="U87" s="600">
        <v>1</v>
      </c>
      <c r="V87" s="600">
        <v>1</v>
      </c>
      <c r="W87" s="602">
        <v>1</v>
      </c>
      <c r="X87" s="603">
        <v>0</v>
      </c>
      <c r="Y87" s="4"/>
      <c r="Z87" s="4"/>
      <c r="AA87" s="4"/>
      <c r="AB87" s="4"/>
      <c r="AU87" s="4"/>
    </row>
    <row r="88" spans="1:47" ht="15" customHeight="1">
      <c r="A88" s="553"/>
      <c r="B88" s="554"/>
      <c r="C88" s="593" t="s">
        <v>1720</v>
      </c>
      <c r="D88" s="642" t="s">
        <v>1844</v>
      </c>
      <c r="E88" s="595">
        <v>36</v>
      </c>
      <c r="F88" s="596"/>
      <c r="G88" s="597"/>
      <c r="H88" s="597"/>
      <c r="I88" s="597"/>
      <c r="J88" s="598"/>
      <c r="K88" s="596">
        <v>1</v>
      </c>
      <c r="L88" s="597">
        <v>10</v>
      </c>
      <c r="M88" s="597">
        <v>10</v>
      </c>
      <c r="N88" s="597">
        <v>0</v>
      </c>
      <c r="O88" s="598">
        <v>0</v>
      </c>
      <c r="P88" s="596">
        <v>10</v>
      </c>
      <c r="Q88" s="598">
        <v>0</v>
      </c>
      <c r="R88" s="599">
        <v>2</v>
      </c>
      <c r="S88" s="600">
        <v>1</v>
      </c>
      <c r="T88" s="601">
        <v>4</v>
      </c>
      <c r="U88" s="600">
        <v>1</v>
      </c>
      <c r="V88" s="600">
        <v>1</v>
      </c>
      <c r="W88" s="602">
        <v>1</v>
      </c>
      <c r="X88" s="603">
        <v>0</v>
      </c>
      <c r="Y88" s="4"/>
      <c r="Z88" s="4"/>
      <c r="AA88" s="4"/>
      <c r="AB88" s="4"/>
      <c r="AU88" s="4"/>
    </row>
    <row r="89" spans="1:47" ht="15" customHeight="1">
      <c r="A89" s="553"/>
      <c r="B89" s="554"/>
      <c r="C89" s="593" t="s">
        <v>1720</v>
      </c>
      <c r="D89" s="642" t="s">
        <v>1827</v>
      </c>
      <c r="E89" s="595">
        <v>39</v>
      </c>
      <c r="F89" s="596"/>
      <c r="G89" s="597"/>
      <c r="H89" s="597"/>
      <c r="I89" s="597"/>
      <c r="J89" s="598"/>
      <c r="K89" s="596">
        <v>1</v>
      </c>
      <c r="L89" s="597">
        <v>10</v>
      </c>
      <c r="M89" s="597">
        <v>10</v>
      </c>
      <c r="N89" s="597">
        <v>0</v>
      </c>
      <c r="O89" s="598">
        <v>0</v>
      </c>
      <c r="P89" s="596">
        <v>10</v>
      </c>
      <c r="Q89" s="598">
        <v>0</v>
      </c>
      <c r="R89" s="599">
        <v>2</v>
      </c>
      <c r="S89" s="600">
        <v>1</v>
      </c>
      <c r="T89" s="601">
        <v>4</v>
      </c>
      <c r="U89" s="600">
        <v>1</v>
      </c>
      <c r="V89" s="600">
        <v>1</v>
      </c>
      <c r="W89" s="602">
        <v>1</v>
      </c>
      <c r="X89" s="603">
        <v>0</v>
      </c>
      <c r="Y89" s="4"/>
      <c r="Z89" s="4"/>
      <c r="AA89" s="4"/>
      <c r="AB89" s="4"/>
      <c r="AU89" s="4"/>
    </row>
    <row r="90" spans="1:47" ht="15" customHeight="1">
      <c r="A90" s="553"/>
      <c r="B90" s="554"/>
      <c r="C90" s="593" t="s">
        <v>1720</v>
      </c>
      <c r="D90" s="642" t="s">
        <v>1826</v>
      </c>
      <c r="E90" s="595">
        <v>33</v>
      </c>
      <c r="F90" s="596"/>
      <c r="G90" s="597"/>
      <c r="H90" s="597"/>
      <c r="I90" s="597"/>
      <c r="J90" s="598"/>
      <c r="K90" s="596">
        <v>1</v>
      </c>
      <c r="L90" s="597">
        <v>10</v>
      </c>
      <c r="M90" s="597">
        <v>10</v>
      </c>
      <c r="N90" s="597">
        <v>0</v>
      </c>
      <c r="O90" s="598">
        <v>0</v>
      </c>
      <c r="P90" s="596">
        <v>10</v>
      </c>
      <c r="Q90" s="598">
        <v>0</v>
      </c>
      <c r="R90" s="599">
        <v>0</v>
      </c>
      <c r="S90" s="600">
        <v>1</v>
      </c>
      <c r="T90" s="601">
        <v>2</v>
      </c>
      <c r="U90" s="600">
        <v>7</v>
      </c>
      <c r="V90" s="600">
        <v>0</v>
      </c>
      <c r="W90" s="602">
        <v>0</v>
      </c>
      <c r="X90" s="603">
        <v>0</v>
      </c>
      <c r="Y90" s="4"/>
      <c r="Z90" s="4"/>
      <c r="AA90" s="4"/>
      <c r="AB90" s="4"/>
      <c r="AU90" s="4"/>
    </row>
    <row r="91" spans="1:47" ht="15" customHeight="1">
      <c r="A91" s="553"/>
      <c r="B91" s="554"/>
      <c r="C91" s="593" t="s">
        <v>1845</v>
      </c>
      <c r="D91" s="642" t="s">
        <v>1846</v>
      </c>
      <c r="E91" s="595">
        <v>108</v>
      </c>
      <c r="F91" s="596"/>
      <c r="G91" s="597"/>
      <c r="H91" s="597"/>
      <c r="I91" s="597"/>
      <c r="J91" s="598"/>
      <c r="K91" s="596">
        <v>3</v>
      </c>
      <c r="L91" s="597">
        <v>30</v>
      </c>
      <c r="M91" s="597">
        <v>30</v>
      </c>
      <c r="N91" s="597">
        <v>0</v>
      </c>
      <c r="O91" s="598">
        <v>0</v>
      </c>
      <c r="P91" s="596">
        <v>27</v>
      </c>
      <c r="Q91" s="598">
        <v>3</v>
      </c>
      <c r="R91" s="599">
        <v>0</v>
      </c>
      <c r="S91" s="600">
        <v>0</v>
      </c>
      <c r="T91" s="601">
        <v>15</v>
      </c>
      <c r="U91" s="600">
        <v>6</v>
      </c>
      <c r="V91" s="600">
        <v>6</v>
      </c>
      <c r="W91" s="602">
        <v>0</v>
      </c>
      <c r="X91" s="603">
        <v>3</v>
      </c>
      <c r="Y91" s="4"/>
      <c r="Z91" s="4"/>
      <c r="AA91" s="4"/>
      <c r="AB91" s="4"/>
      <c r="AU91" s="4"/>
    </row>
    <row r="92" spans="1:47" ht="15" customHeight="1">
      <c r="A92" s="553"/>
      <c r="B92" s="554"/>
      <c r="C92" s="593" t="s">
        <v>1635</v>
      </c>
      <c r="D92" s="642" t="s">
        <v>1852</v>
      </c>
      <c r="E92" s="595">
        <v>36</v>
      </c>
      <c r="F92" s="596">
        <v>1</v>
      </c>
      <c r="G92" s="597">
        <v>23</v>
      </c>
      <c r="H92" s="597">
        <v>23</v>
      </c>
      <c r="I92" s="597">
        <v>0</v>
      </c>
      <c r="J92" s="598">
        <v>0</v>
      </c>
      <c r="K92" s="596"/>
      <c r="L92" s="597"/>
      <c r="M92" s="597"/>
      <c r="N92" s="597"/>
      <c r="O92" s="598"/>
      <c r="P92" s="596">
        <v>15</v>
      </c>
      <c r="Q92" s="598">
        <v>8</v>
      </c>
      <c r="R92" s="599">
        <v>23</v>
      </c>
      <c r="S92" s="600">
        <v>0</v>
      </c>
      <c r="T92" s="601">
        <v>0</v>
      </c>
      <c r="U92" s="600">
        <v>0</v>
      </c>
      <c r="V92" s="600">
        <v>0</v>
      </c>
      <c r="W92" s="602">
        <v>0</v>
      </c>
      <c r="X92" s="603">
        <v>0</v>
      </c>
      <c r="Y92" s="4"/>
      <c r="Z92" s="4"/>
      <c r="AA92" s="4"/>
      <c r="AB92" s="4"/>
      <c r="AU92" s="4"/>
    </row>
    <row r="93" spans="1:47" ht="15" customHeight="1">
      <c r="A93" s="553"/>
      <c r="B93" s="554"/>
      <c r="C93" s="593" t="s">
        <v>1635</v>
      </c>
      <c r="D93" s="642" t="s">
        <v>1849</v>
      </c>
      <c r="E93" s="595">
        <v>63</v>
      </c>
      <c r="F93" s="596"/>
      <c r="G93" s="597"/>
      <c r="H93" s="597"/>
      <c r="I93" s="597"/>
      <c r="J93" s="598"/>
      <c r="K93" s="596">
        <v>1</v>
      </c>
      <c r="L93" s="597">
        <v>10</v>
      </c>
      <c r="M93" s="597">
        <v>10</v>
      </c>
      <c r="N93" s="597">
        <v>0</v>
      </c>
      <c r="O93" s="598">
        <v>0</v>
      </c>
      <c r="P93" s="596">
        <v>1</v>
      </c>
      <c r="Q93" s="598">
        <v>9</v>
      </c>
      <c r="R93" s="599">
        <v>1</v>
      </c>
      <c r="S93" s="600">
        <v>2</v>
      </c>
      <c r="T93" s="601">
        <v>2</v>
      </c>
      <c r="U93" s="600">
        <v>3</v>
      </c>
      <c r="V93" s="600">
        <v>1</v>
      </c>
      <c r="W93" s="602">
        <v>1</v>
      </c>
      <c r="X93" s="603">
        <v>0</v>
      </c>
      <c r="Y93" s="4"/>
      <c r="Z93" s="4"/>
      <c r="AA93" s="4"/>
      <c r="AB93" s="4"/>
      <c r="AU93" s="4"/>
    </row>
    <row r="94" spans="1:47" ht="15" customHeight="1">
      <c r="A94" s="553"/>
      <c r="B94" s="554"/>
      <c r="C94" s="593" t="s">
        <v>1635</v>
      </c>
      <c r="D94" s="642" t="s">
        <v>1758</v>
      </c>
      <c r="E94" s="595">
        <v>126</v>
      </c>
      <c r="F94" s="596"/>
      <c r="G94" s="597"/>
      <c r="H94" s="597"/>
      <c r="I94" s="597"/>
      <c r="J94" s="598"/>
      <c r="K94" s="596">
        <v>2</v>
      </c>
      <c r="L94" s="597">
        <v>20</v>
      </c>
      <c r="M94" s="597">
        <v>20</v>
      </c>
      <c r="N94" s="597">
        <v>0</v>
      </c>
      <c r="O94" s="598">
        <v>0</v>
      </c>
      <c r="P94" s="596">
        <v>8</v>
      </c>
      <c r="Q94" s="598">
        <v>12</v>
      </c>
      <c r="R94" s="599">
        <v>3</v>
      </c>
      <c r="S94" s="600">
        <v>2</v>
      </c>
      <c r="T94" s="601">
        <v>4</v>
      </c>
      <c r="U94" s="600">
        <v>5</v>
      </c>
      <c r="V94" s="600">
        <v>6</v>
      </c>
      <c r="W94" s="602">
        <v>0</v>
      </c>
      <c r="X94" s="603">
        <v>0</v>
      </c>
      <c r="Y94" s="4"/>
      <c r="Z94" s="4"/>
      <c r="AA94" s="4"/>
      <c r="AB94" s="4"/>
      <c r="AU94" s="4"/>
    </row>
    <row r="95" spans="1:47" ht="15" customHeight="1">
      <c r="A95" s="553"/>
      <c r="B95" s="554"/>
      <c r="C95" s="593" t="s">
        <v>1635</v>
      </c>
      <c r="D95" s="642" t="s">
        <v>1850</v>
      </c>
      <c r="E95" s="595">
        <v>66</v>
      </c>
      <c r="F95" s="596"/>
      <c r="G95" s="597"/>
      <c r="H95" s="597"/>
      <c r="I95" s="597"/>
      <c r="J95" s="598"/>
      <c r="K95" s="596">
        <v>1</v>
      </c>
      <c r="L95" s="597">
        <v>10</v>
      </c>
      <c r="M95" s="597">
        <v>10</v>
      </c>
      <c r="N95" s="597">
        <v>0</v>
      </c>
      <c r="O95" s="598">
        <v>0</v>
      </c>
      <c r="P95" s="596">
        <v>2</v>
      </c>
      <c r="Q95" s="598">
        <v>8</v>
      </c>
      <c r="R95" s="599">
        <v>2</v>
      </c>
      <c r="S95" s="600">
        <v>2</v>
      </c>
      <c r="T95" s="601">
        <v>2</v>
      </c>
      <c r="U95" s="600">
        <v>2</v>
      </c>
      <c r="V95" s="600">
        <v>1</v>
      </c>
      <c r="W95" s="602">
        <v>1</v>
      </c>
      <c r="X95" s="603">
        <v>0</v>
      </c>
      <c r="Y95" s="4"/>
      <c r="Z95" s="4"/>
      <c r="AA95" s="4"/>
      <c r="AB95" s="4"/>
      <c r="AU95" s="4"/>
    </row>
    <row r="96" spans="1:47" ht="15" customHeight="1">
      <c r="A96" s="553"/>
      <c r="B96" s="554"/>
      <c r="C96" s="593" t="s">
        <v>1635</v>
      </c>
      <c r="D96" s="642" t="s">
        <v>1689</v>
      </c>
      <c r="E96" s="595">
        <v>27</v>
      </c>
      <c r="F96" s="596"/>
      <c r="G96" s="597"/>
      <c r="H96" s="597"/>
      <c r="I96" s="597"/>
      <c r="J96" s="598"/>
      <c r="K96" s="596">
        <v>1</v>
      </c>
      <c r="L96" s="597">
        <v>10</v>
      </c>
      <c r="M96" s="597">
        <v>10</v>
      </c>
      <c r="N96" s="597">
        <v>0</v>
      </c>
      <c r="O96" s="598">
        <v>0</v>
      </c>
      <c r="P96" s="596">
        <v>3</v>
      </c>
      <c r="Q96" s="598">
        <v>7</v>
      </c>
      <c r="R96" s="599">
        <v>2</v>
      </c>
      <c r="S96" s="600">
        <v>2</v>
      </c>
      <c r="T96" s="601">
        <v>3</v>
      </c>
      <c r="U96" s="600">
        <v>2</v>
      </c>
      <c r="V96" s="600">
        <v>1</v>
      </c>
      <c r="W96" s="602">
        <v>0</v>
      </c>
      <c r="X96" s="603">
        <v>0</v>
      </c>
      <c r="Y96" s="4"/>
      <c r="Z96" s="4"/>
      <c r="AA96" s="4"/>
      <c r="AB96" s="4"/>
      <c r="AU96" s="4"/>
    </row>
    <row r="97" spans="1:47" ht="15" customHeight="1">
      <c r="A97" s="553"/>
      <c r="B97" s="554"/>
      <c r="C97" s="593" t="s">
        <v>1635</v>
      </c>
      <c r="D97" s="642" t="s">
        <v>1847</v>
      </c>
      <c r="E97" s="595">
        <v>132</v>
      </c>
      <c r="F97" s="596"/>
      <c r="G97" s="597"/>
      <c r="H97" s="597"/>
      <c r="I97" s="597"/>
      <c r="J97" s="598"/>
      <c r="K97" s="596">
        <v>2</v>
      </c>
      <c r="L97" s="597">
        <v>21</v>
      </c>
      <c r="M97" s="597">
        <v>21</v>
      </c>
      <c r="N97" s="597">
        <v>0</v>
      </c>
      <c r="O97" s="598">
        <v>0</v>
      </c>
      <c r="P97" s="596">
        <v>8</v>
      </c>
      <c r="Q97" s="598">
        <v>13</v>
      </c>
      <c r="R97" s="599">
        <v>3</v>
      </c>
      <c r="S97" s="600">
        <v>2</v>
      </c>
      <c r="T97" s="601">
        <v>6</v>
      </c>
      <c r="U97" s="600">
        <v>5</v>
      </c>
      <c r="V97" s="600">
        <v>5</v>
      </c>
      <c r="W97" s="602">
        <v>0</v>
      </c>
      <c r="X97" s="603">
        <v>0</v>
      </c>
      <c r="Y97" s="4"/>
      <c r="Z97" s="4"/>
      <c r="AA97" s="4"/>
      <c r="AB97" s="4"/>
      <c r="AU97" s="4"/>
    </row>
    <row r="98" spans="1:47" ht="15" customHeight="1">
      <c r="A98" s="553"/>
      <c r="B98" s="554"/>
      <c r="C98" s="593" t="s">
        <v>1635</v>
      </c>
      <c r="D98" s="642" t="s">
        <v>1853</v>
      </c>
      <c r="E98" s="595">
        <v>39</v>
      </c>
      <c r="F98" s="596"/>
      <c r="G98" s="597"/>
      <c r="H98" s="597"/>
      <c r="I98" s="597"/>
      <c r="J98" s="598"/>
      <c r="K98" s="596">
        <v>1</v>
      </c>
      <c r="L98" s="597">
        <v>10</v>
      </c>
      <c r="M98" s="597">
        <v>10</v>
      </c>
      <c r="N98" s="597">
        <v>0</v>
      </c>
      <c r="O98" s="598">
        <v>0</v>
      </c>
      <c r="P98" s="596">
        <v>3</v>
      </c>
      <c r="Q98" s="598">
        <v>7</v>
      </c>
      <c r="R98" s="599">
        <v>2</v>
      </c>
      <c r="S98" s="600">
        <v>2</v>
      </c>
      <c r="T98" s="601">
        <v>3</v>
      </c>
      <c r="U98" s="600">
        <v>2</v>
      </c>
      <c r="V98" s="600">
        <v>1</v>
      </c>
      <c r="W98" s="602">
        <v>0</v>
      </c>
      <c r="X98" s="603">
        <v>0</v>
      </c>
      <c r="Y98" s="4"/>
      <c r="Z98" s="4"/>
      <c r="AA98" s="4"/>
      <c r="AB98" s="4"/>
      <c r="AU98" s="4"/>
    </row>
    <row r="99" spans="1:47" ht="15" customHeight="1">
      <c r="A99" s="553"/>
      <c r="B99" s="554"/>
      <c r="C99" s="593" t="s">
        <v>1635</v>
      </c>
      <c r="D99" s="642" t="s">
        <v>1854</v>
      </c>
      <c r="E99" s="595">
        <v>38</v>
      </c>
      <c r="F99" s="596"/>
      <c r="G99" s="597"/>
      <c r="H99" s="597"/>
      <c r="I99" s="597"/>
      <c r="J99" s="598"/>
      <c r="K99" s="596">
        <v>1</v>
      </c>
      <c r="L99" s="597">
        <v>20</v>
      </c>
      <c r="M99" s="597">
        <v>20</v>
      </c>
      <c r="N99" s="597">
        <v>0</v>
      </c>
      <c r="O99" s="598">
        <v>0</v>
      </c>
      <c r="P99" s="596">
        <v>12</v>
      </c>
      <c r="Q99" s="598">
        <v>8</v>
      </c>
      <c r="R99" s="599">
        <v>20</v>
      </c>
      <c r="S99" s="600">
        <v>0</v>
      </c>
      <c r="T99" s="601">
        <v>0</v>
      </c>
      <c r="U99" s="600">
        <v>0</v>
      </c>
      <c r="V99" s="600">
        <v>0</v>
      </c>
      <c r="W99" s="602">
        <v>0</v>
      </c>
      <c r="X99" s="603">
        <v>0</v>
      </c>
      <c r="Y99" s="4"/>
      <c r="Z99" s="4"/>
      <c r="AA99" s="4"/>
      <c r="AB99" s="4"/>
      <c r="AU99" s="4"/>
    </row>
    <row r="100" spans="1:47" ht="15" customHeight="1">
      <c r="A100" s="553"/>
      <c r="B100" s="554"/>
      <c r="C100" s="593" t="s">
        <v>1635</v>
      </c>
      <c r="D100" s="642" t="s">
        <v>1688</v>
      </c>
      <c r="E100" s="595">
        <v>36</v>
      </c>
      <c r="F100" s="596"/>
      <c r="G100" s="597"/>
      <c r="H100" s="597"/>
      <c r="I100" s="597"/>
      <c r="J100" s="598"/>
      <c r="K100" s="596">
        <v>1</v>
      </c>
      <c r="L100" s="597">
        <v>10</v>
      </c>
      <c r="M100" s="597">
        <v>10</v>
      </c>
      <c r="N100" s="597">
        <v>0</v>
      </c>
      <c r="O100" s="598">
        <v>0</v>
      </c>
      <c r="P100" s="596">
        <v>3</v>
      </c>
      <c r="Q100" s="598">
        <v>7</v>
      </c>
      <c r="R100" s="599">
        <v>2</v>
      </c>
      <c r="S100" s="600">
        <v>2</v>
      </c>
      <c r="T100" s="601">
        <v>3</v>
      </c>
      <c r="U100" s="600">
        <v>2</v>
      </c>
      <c r="V100" s="600">
        <v>1</v>
      </c>
      <c r="W100" s="602">
        <v>0</v>
      </c>
      <c r="X100" s="603">
        <v>0</v>
      </c>
      <c r="Y100" s="4"/>
      <c r="Z100" s="4"/>
      <c r="AA100" s="4"/>
      <c r="AB100" s="4"/>
      <c r="AU100" s="4"/>
    </row>
    <row r="101" spans="1:47" ht="15" customHeight="1">
      <c r="A101" s="553"/>
      <c r="B101" s="554"/>
      <c r="C101" s="593" t="s">
        <v>1591</v>
      </c>
      <c r="D101" s="642" t="s">
        <v>1855</v>
      </c>
      <c r="E101" s="595">
        <v>30</v>
      </c>
      <c r="F101" s="596"/>
      <c r="G101" s="597"/>
      <c r="H101" s="597"/>
      <c r="I101" s="597"/>
      <c r="J101" s="598"/>
      <c r="K101" s="596">
        <v>1</v>
      </c>
      <c r="L101" s="597">
        <v>10</v>
      </c>
      <c r="M101" s="597">
        <v>10</v>
      </c>
      <c r="N101" s="597">
        <v>0</v>
      </c>
      <c r="O101" s="598">
        <v>0</v>
      </c>
      <c r="P101" s="596">
        <v>3</v>
      </c>
      <c r="Q101" s="598">
        <v>7</v>
      </c>
      <c r="R101" s="599">
        <v>1</v>
      </c>
      <c r="S101" s="600">
        <v>3</v>
      </c>
      <c r="T101" s="601">
        <v>1</v>
      </c>
      <c r="U101" s="600">
        <v>2</v>
      </c>
      <c r="V101" s="600">
        <v>0</v>
      </c>
      <c r="W101" s="602">
        <v>2</v>
      </c>
      <c r="X101" s="603">
        <v>1</v>
      </c>
      <c r="Y101" s="4"/>
      <c r="Z101" s="4"/>
      <c r="AA101" s="4"/>
      <c r="AB101" s="4"/>
      <c r="AU101" s="4"/>
    </row>
    <row r="102" spans="1:47" ht="15" customHeight="1">
      <c r="A102" s="553"/>
      <c r="B102" s="554"/>
      <c r="C102" s="593" t="s">
        <v>1591</v>
      </c>
      <c r="D102" s="642" t="s">
        <v>1856</v>
      </c>
      <c r="E102" s="595">
        <v>105</v>
      </c>
      <c r="F102" s="596"/>
      <c r="G102" s="597"/>
      <c r="H102" s="597"/>
      <c r="I102" s="597"/>
      <c r="J102" s="598"/>
      <c r="K102" s="596">
        <v>3</v>
      </c>
      <c r="L102" s="597">
        <v>32</v>
      </c>
      <c r="M102" s="597">
        <v>32</v>
      </c>
      <c r="N102" s="597">
        <v>0</v>
      </c>
      <c r="O102" s="598">
        <v>0</v>
      </c>
      <c r="P102" s="596">
        <v>7</v>
      </c>
      <c r="Q102" s="598">
        <v>25</v>
      </c>
      <c r="R102" s="599">
        <v>3</v>
      </c>
      <c r="S102" s="600">
        <v>7</v>
      </c>
      <c r="T102" s="601">
        <v>8</v>
      </c>
      <c r="U102" s="600">
        <v>6</v>
      </c>
      <c r="V102" s="600">
        <v>4</v>
      </c>
      <c r="W102" s="602">
        <v>3</v>
      </c>
      <c r="X102" s="603">
        <v>1</v>
      </c>
      <c r="Y102" s="4"/>
      <c r="Z102" s="4"/>
      <c r="AA102" s="4"/>
      <c r="AB102" s="4"/>
      <c r="AU102" s="4"/>
    </row>
    <row r="103" spans="1:47" ht="15" customHeight="1">
      <c r="A103" s="553"/>
      <c r="B103" s="554"/>
      <c r="C103" s="593" t="s">
        <v>1591</v>
      </c>
      <c r="D103" s="642" t="s">
        <v>1691</v>
      </c>
      <c r="E103" s="595">
        <v>24</v>
      </c>
      <c r="F103" s="596"/>
      <c r="G103" s="597"/>
      <c r="H103" s="597"/>
      <c r="I103" s="597"/>
      <c r="J103" s="598"/>
      <c r="K103" s="596">
        <v>1</v>
      </c>
      <c r="L103" s="597">
        <v>12</v>
      </c>
      <c r="M103" s="597">
        <v>12</v>
      </c>
      <c r="N103" s="597">
        <v>0</v>
      </c>
      <c r="O103" s="598">
        <v>0</v>
      </c>
      <c r="P103" s="596">
        <v>0</v>
      </c>
      <c r="Q103" s="598">
        <v>12</v>
      </c>
      <c r="R103" s="599">
        <v>2</v>
      </c>
      <c r="S103" s="600">
        <v>2</v>
      </c>
      <c r="T103" s="601">
        <v>1</v>
      </c>
      <c r="U103" s="600">
        <v>6</v>
      </c>
      <c r="V103" s="600">
        <v>1</v>
      </c>
      <c r="W103" s="602">
        <v>0</v>
      </c>
      <c r="X103" s="603">
        <v>0</v>
      </c>
      <c r="Y103" s="4"/>
      <c r="Z103" s="4"/>
      <c r="AA103" s="4"/>
      <c r="AB103" s="4"/>
      <c r="AU103" s="4"/>
    </row>
    <row r="104" spans="1:47" ht="15" customHeight="1">
      <c r="A104" s="553"/>
      <c r="B104" s="554"/>
      <c r="C104" s="593" t="s">
        <v>1591</v>
      </c>
      <c r="D104" s="642" t="s">
        <v>1671</v>
      </c>
      <c r="E104" s="595">
        <v>141</v>
      </c>
      <c r="F104" s="596"/>
      <c r="G104" s="597"/>
      <c r="H104" s="597"/>
      <c r="I104" s="597"/>
      <c r="J104" s="598"/>
      <c r="K104" s="596">
        <v>5</v>
      </c>
      <c r="L104" s="597">
        <v>53</v>
      </c>
      <c r="M104" s="597">
        <v>49</v>
      </c>
      <c r="N104" s="597">
        <v>1</v>
      </c>
      <c r="O104" s="598">
        <v>3</v>
      </c>
      <c r="P104" s="596">
        <v>6</v>
      </c>
      <c r="Q104" s="598">
        <v>47</v>
      </c>
      <c r="R104" s="599">
        <v>4</v>
      </c>
      <c r="S104" s="600">
        <v>9</v>
      </c>
      <c r="T104" s="601">
        <v>12</v>
      </c>
      <c r="U104" s="600">
        <v>14</v>
      </c>
      <c r="V104" s="600">
        <v>7</v>
      </c>
      <c r="W104" s="602">
        <v>5</v>
      </c>
      <c r="X104" s="603">
        <v>2</v>
      </c>
      <c r="Y104" s="4"/>
      <c r="Z104" s="4"/>
      <c r="AA104" s="4"/>
      <c r="AB104" s="4"/>
      <c r="AU104" s="4"/>
    </row>
    <row r="105" spans="1:47" ht="15" customHeight="1">
      <c r="A105" s="553"/>
      <c r="B105" s="554"/>
      <c r="C105" s="593" t="s">
        <v>1591</v>
      </c>
      <c r="D105" s="642" t="s">
        <v>1857</v>
      </c>
      <c r="E105" s="595">
        <v>66</v>
      </c>
      <c r="F105" s="596"/>
      <c r="G105" s="597"/>
      <c r="H105" s="597"/>
      <c r="I105" s="597"/>
      <c r="J105" s="598"/>
      <c r="K105" s="596">
        <v>1</v>
      </c>
      <c r="L105" s="597">
        <v>10</v>
      </c>
      <c r="M105" s="597">
        <v>10</v>
      </c>
      <c r="N105" s="597">
        <v>0</v>
      </c>
      <c r="O105" s="598">
        <v>0</v>
      </c>
      <c r="P105" s="596">
        <v>1</v>
      </c>
      <c r="Q105" s="598">
        <v>9</v>
      </c>
      <c r="R105" s="599">
        <v>1</v>
      </c>
      <c r="S105" s="600">
        <v>0</v>
      </c>
      <c r="T105" s="601">
        <v>1</v>
      </c>
      <c r="U105" s="600">
        <v>3</v>
      </c>
      <c r="V105" s="600">
        <v>3</v>
      </c>
      <c r="W105" s="602">
        <v>1</v>
      </c>
      <c r="X105" s="603">
        <v>1</v>
      </c>
      <c r="Y105" s="4"/>
      <c r="Z105" s="4"/>
      <c r="AA105" s="4"/>
      <c r="AB105" s="4"/>
      <c r="AU105" s="4"/>
    </row>
    <row r="106" spans="1:47" ht="15" customHeight="1">
      <c r="A106" s="553"/>
      <c r="B106" s="554"/>
      <c r="C106" s="593" t="s">
        <v>1591</v>
      </c>
      <c r="D106" s="642" t="s">
        <v>1858</v>
      </c>
      <c r="E106" s="595">
        <v>60</v>
      </c>
      <c r="F106" s="596"/>
      <c r="G106" s="597"/>
      <c r="H106" s="597"/>
      <c r="I106" s="597"/>
      <c r="J106" s="598"/>
      <c r="K106" s="596">
        <v>1</v>
      </c>
      <c r="L106" s="597">
        <v>10</v>
      </c>
      <c r="M106" s="597">
        <v>10</v>
      </c>
      <c r="N106" s="597">
        <v>0</v>
      </c>
      <c r="O106" s="598">
        <v>0</v>
      </c>
      <c r="P106" s="596">
        <v>1</v>
      </c>
      <c r="Q106" s="598">
        <v>9</v>
      </c>
      <c r="R106" s="599">
        <v>1</v>
      </c>
      <c r="S106" s="600">
        <v>0</v>
      </c>
      <c r="T106" s="601">
        <v>1</v>
      </c>
      <c r="U106" s="600">
        <v>3</v>
      </c>
      <c r="V106" s="600">
        <v>3</v>
      </c>
      <c r="W106" s="602">
        <v>1</v>
      </c>
      <c r="X106" s="603">
        <v>1</v>
      </c>
      <c r="Y106" s="4"/>
      <c r="Z106" s="4"/>
      <c r="AA106" s="4"/>
      <c r="AB106" s="4"/>
      <c r="AU106" s="4"/>
    </row>
    <row r="107" spans="1:47" ht="15" customHeight="1">
      <c r="A107" s="553"/>
      <c r="B107" s="554"/>
      <c r="C107" s="593" t="s">
        <v>1651</v>
      </c>
      <c r="D107" s="642" t="s">
        <v>1859</v>
      </c>
      <c r="E107" s="595">
        <v>91</v>
      </c>
      <c r="F107" s="596"/>
      <c r="G107" s="597"/>
      <c r="H107" s="597"/>
      <c r="I107" s="597"/>
      <c r="J107" s="598"/>
      <c r="K107" s="596">
        <v>4</v>
      </c>
      <c r="L107" s="597">
        <v>38</v>
      </c>
      <c r="M107" s="597">
        <v>38</v>
      </c>
      <c r="N107" s="597">
        <v>0</v>
      </c>
      <c r="O107" s="598">
        <v>0</v>
      </c>
      <c r="P107" s="596">
        <v>3</v>
      </c>
      <c r="Q107" s="598">
        <v>35</v>
      </c>
      <c r="R107" s="599">
        <v>3</v>
      </c>
      <c r="S107" s="600">
        <v>4</v>
      </c>
      <c r="T107" s="601">
        <v>5</v>
      </c>
      <c r="U107" s="600">
        <v>11</v>
      </c>
      <c r="V107" s="600">
        <v>9</v>
      </c>
      <c r="W107" s="602">
        <v>6</v>
      </c>
      <c r="X107" s="603">
        <v>0</v>
      </c>
      <c r="Y107" s="4"/>
      <c r="Z107" s="4"/>
      <c r="AA107" s="4"/>
      <c r="AB107" s="4"/>
      <c r="AU107" s="4"/>
    </row>
    <row r="108" spans="1:47" ht="15" customHeight="1">
      <c r="A108" s="553"/>
      <c r="B108" s="554"/>
      <c r="C108" s="593" t="s">
        <v>1651</v>
      </c>
      <c r="D108" s="642" t="s">
        <v>1860</v>
      </c>
      <c r="E108" s="595">
        <v>129</v>
      </c>
      <c r="F108" s="596"/>
      <c r="G108" s="597"/>
      <c r="H108" s="597"/>
      <c r="I108" s="597"/>
      <c r="J108" s="598"/>
      <c r="K108" s="596">
        <v>5</v>
      </c>
      <c r="L108" s="597">
        <v>53</v>
      </c>
      <c r="M108" s="597">
        <v>53</v>
      </c>
      <c r="N108" s="597">
        <v>0</v>
      </c>
      <c r="O108" s="598">
        <v>0</v>
      </c>
      <c r="P108" s="596">
        <v>1</v>
      </c>
      <c r="Q108" s="598">
        <v>52</v>
      </c>
      <c r="R108" s="599">
        <v>0</v>
      </c>
      <c r="S108" s="600">
        <v>0</v>
      </c>
      <c r="T108" s="601">
        <v>8</v>
      </c>
      <c r="U108" s="600">
        <v>14</v>
      </c>
      <c r="V108" s="600">
        <v>19</v>
      </c>
      <c r="W108" s="602">
        <v>5</v>
      </c>
      <c r="X108" s="603">
        <v>7</v>
      </c>
      <c r="Y108" s="4"/>
      <c r="Z108" s="4"/>
      <c r="AA108" s="4"/>
      <c r="AB108" s="4"/>
      <c r="AU108" s="4"/>
    </row>
    <row r="109" spans="1:47" ht="15" customHeight="1">
      <c r="A109" s="553"/>
      <c r="B109" s="554"/>
      <c r="C109" s="593" t="s">
        <v>1651</v>
      </c>
      <c r="D109" s="642" t="s">
        <v>1861</v>
      </c>
      <c r="E109" s="595">
        <v>106</v>
      </c>
      <c r="F109" s="596"/>
      <c r="G109" s="597"/>
      <c r="H109" s="597"/>
      <c r="I109" s="597"/>
      <c r="J109" s="598"/>
      <c r="K109" s="596">
        <v>4</v>
      </c>
      <c r="L109" s="597">
        <v>42</v>
      </c>
      <c r="M109" s="597">
        <v>41</v>
      </c>
      <c r="N109" s="597">
        <v>0</v>
      </c>
      <c r="O109" s="598">
        <v>1</v>
      </c>
      <c r="P109" s="596">
        <v>3</v>
      </c>
      <c r="Q109" s="598">
        <v>39</v>
      </c>
      <c r="R109" s="599">
        <v>3</v>
      </c>
      <c r="S109" s="600">
        <v>3</v>
      </c>
      <c r="T109" s="601">
        <v>5</v>
      </c>
      <c r="U109" s="600">
        <v>8</v>
      </c>
      <c r="V109" s="600">
        <v>14</v>
      </c>
      <c r="W109" s="602">
        <v>5</v>
      </c>
      <c r="X109" s="603">
        <v>4</v>
      </c>
      <c r="Y109" s="4"/>
      <c r="Z109" s="4"/>
      <c r="AA109" s="4"/>
      <c r="AB109" s="4"/>
      <c r="AU109" s="4"/>
    </row>
    <row r="110" spans="1:47" ht="15" customHeight="1">
      <c r="A110" s="553"/>
      <c r="B110" s="554"/>
      <c r="C110" s="593" t="s">
        <v>1635</v>
      </c>
      <c r="D110" s="642" t="s">
        <v>1848</v>
      </c>
      <c r="E110" s="595">
        <v>120</v>
      </c>
      <c r="F110" s="596"/>
      <c r="G110" s="597"/>
      <c r="H110" s="597"/>
      <c r="I110" s="597"/>
      <c r="J110" s="598"/>
      <c r="K110" s="596">
        <v>2</v>
      </c>
      <c r="L110" s="597">
        <v>20</v>
      </c>
      <c r="M110" s="597"/>
      <c r="N110" s="597"/>
      <c r="O110" s="598"/>
      <c r="P110" s="596">
        <v>7</v>
      </c>
      <c r="Q110" s="598">
        <v>13</v>
      </c>
      <c r="R110" s="599">
        <v>1</v>
      </c>
      <c r="S110" s="600">
        <v>3</v>
      </c>
      <c r="T110" s="601">
        <v>6</v>
      </c>
      <c r="U110" s="600">
        <v>5</v>
      </c>
      <c r="V110" s="600">
        <v>5</v>
      </c>
      <c r="W110" s="602">
        <v>0</v>
      </c>
      <c r="X110" s="603">
        <v>0</v>
      </c>
      <c r="Y110" s="4"/>
      <c r="Z110" s="4"/>
      <c r="AA110" s="4"/>
      <c r="AB110" s="4"/>
      <c r="AU110" s="4"/>
    </row>
    <row r="111" spans="1:47" ht="15" customHeight="1">
      <c r="A111" s="553"/>
      <c r="B111" s="554"/>
      <c r="C111" s="593" t="s">
        <v>1635</v>
      </c>
      <c r="D111" s="642" t="s">
        <v>1851</v>
      </c>
      <c r="E111" s="595">
        <v>60</v>
      </c>
      <c r="F111" s="596"/>
      <c r="G111" s="597"/>
      <c r="H111" s="597"/>
      <c r="I111" s="597"/>
      <c r="J111" s="598"/>
      <c r="K111" s="596">
        <v>1</v>
      </c>
      <c r="L111" s="597">
        <v>10</v>
      </c>
      <c r="M111" s="597"/>
      <c r="N111" s="597"/>
      <c r="O111" s="598"/>
      <c r="P111" s="596">
        <v>2</v>
      </c>
      <c r="Q111" s="598">
        <v>8</v>
      </c>
      <c r="R111" s="599">
        <v>2</v>
      </c>
      <c r="S111" s="600">
        <v>2</v>
      </c>
      <c r="T111" s="601">
        <v>2</v>
      </c>
      <c r="U111" s="600">
        <v>2</v>
      </c>
      <c r="V111" s="600">
        <v>1</v>
      </c>
      <c r="W111" s="602">
        <v>1</v>
      </c>
      <c r="X111" s="603">
        <v>0</v>
      </c>
      <c r="Y111" s="4"/>
      <c r="Z111" s="4"/>
      <c r="AA111" s="4"/>
      <c r="AB111" s="4"/>
      <c r="AU111" s="4"/>
    </row>
    <row r="112" spans="1:47" ht="15" customHeight="1">
      <c r="A112" s="553"/>
      <c r="B112" s="554"/>
      <c r="C112" s="593" t="s">
        <v>1591</v>
      </c>
      <c r="D112" s="642" t="s">
        <v>1778</v>
      </c>
      <c r="E112" s="595">
        <v>93</v>
      </c>
      <c r="F112" s="596"/>
      <c r="G112" s="597"/>
      <c r="H112" s="597"/>
      <c r="I112" s="597"/>
      <c r="J112" s="598"/>
      <c r="K112" s="596">
        <v>1</v>
      </c>
      <c r="L112" s="597">
        <v>10</v>
      </c>
      <c r="M112" s="597"/>
      <c r="N112" s="597"/>
      <c r="O112" s="598"/>
      <c r="P112" s="596">
        <v>1</v>
      </c>
      <c r="Q112" s="598">
        <v>9</v>
      </c>
      <c r="R112" s="599">
        <v>2</v>
      </c>
      <c r="S112" s="600">
        <v>0</v>
      </c>
      <c r="T112" s="601">
        <v>1</v>
      </c>
      <c r="U112" s="600">
        <v>2</v>
      </c>
      <c r="V112" s="600">
        <v>4</v>
      </c>
      <c r="W112" s="602">
        <v>1</v>
      </c>
      <c r="X112" s="603">
        <v>0</v>
      </c>
      <c r="Y112" s="4"/>
      <c r="Z112" s="4"/>
      <c r="AA112" s="4"/>
      <c r="AB112" s="4"/>
      <c r="AU112" s="4"/>
    </row>
    <row r="113" spans="1:47" ht="15" customHeight="1">
      <c r="A113" s="553"/>
      <c r="B113" s="554"/>
      <c r="C113" s="593"/>
      <c r="D113" s="594"/>
      <c r="E113" s="595"/>
      <c r="F113" s="596"/>
      <c r="G113" s="597"/>
      <c r="H113" s="597"/>
      <c r="I113" s="597"/>
      <c r="J113" s="598"/>
      <c r="K113" s="596"/>
      <c r="L113" s="597"/>
      <c r="M113" s="597"/>
      <c r="N113" s="597"/>
      <c r="O113" s="598"/>
      <c r="P113" s="596"/>
      <c r="Q113" s="598"/>
      <c r="R113" s="599"/>
      <c r="S113" s="600"/>
      <c r="T113" s="601"/>
      <c r="U113" s="600"/>
      <c r="V113" s="600"/>
      <c r="W113" s="602"/>
      <c r="X113" s="603"/>
      <c r="Y113" s="4"/>
      <c r="Z113" s="4"/>
      <c r="AA113" s="4"/>
      <c r="AB113" s="4"/>
      <c r="AU113" s="4"/>
    </row>
    <row r="114" spans="1:47" ht="15" customHeight="1">
      <c r="A114" s="553"/>
      <c r="B114" s="554"/>
      <c r="C114" s="593"/>
      <c r="D114" s="594"/>
      <c r="E114" s="595"/>
      <c r="F114" s="596"/>
      <c r="G114" s="597"/>
      <c r="H114" s="597"/>
      <c r="I114" s="597"/>
      <c r="J114" s="598"/>
      <c r="K114" s="596"/>
      <c r="L114" s="597"/>
      <c r="M114" s="597"/>
      <c r="N114" s="597"/>
      <c r="O114" s="598"/>
      <c r="P114" s="596"/>
      <c r="Q114" s="598"/>
      <c r="R114" s="599"/>
      <c r="S114" s="600"/>
      <c r="T114" s="601"/>
      <c r="U114" s="600"/>
      <c r="V114" s="600"/>
      <c r="W114" s="602"/>
      <c r="X114" s="603"/>
      <c r="Y114" s="4"/>
      <c r="Z114" s="4"/>
      <c r="AA114" s="4"/>
      <c r="AB114" s="4"/>
      <c r="AU114" s="4"/>
    </row>
    <row r="115" spans="1:47" ht="15" customHeight="1">
      <c r="A115" s="553"/>
      <c r="B115" s="554"/>
      <c r="C115" s="593"/>
      <c r="D115" s="594"/>
      <c r="E115" s="595"/>
      <c r="F115" s="596"/>
      <c r="G115" s="597"/>
      <c r="H115" s="597"/>
      <c r="I115" s="597"/>
      <c r="J115" s="598"/>
      <c r="K115" s="596"/>
      <c r="L115" s="597"/>
      <c r="M115" s="597"/>
      <c r="N115" s="597"/>
      <c r="O115" s="598"/>
      <c r="P115" s="596"/>
      <c r="Q115" s="598"/>
      <c r="R115" s="599"/>
      <c r="S115" s="600"/>
      <c r="T115" s="601"/>
      <c r="U115" s="600"/>
      <c r="V115" s="600"/>
      <c r="W115" s="602"/>
      <c r="X115" s="603"/>
      <c r="Y115" s="4"/>
      <c r="Z115" s="4"/>
      <c r="AA115" s="4"/>
      <c r="AB115" s="4"/>
      <c r="AU115" s="4"/>
    </row>
    <row r="116" spans="1:47" ht="15" customHeight="1">
      <c r="A116" s="553"/>
      <c r="B116" s="554"/>
      <c r="C116" s="593"/>
      <c r="D116" s="594"/>
      <c r="E116" s="595"/>
      <c r="F116" s="596"/>
      <c r="G116" s="597"/>
      <c r="H116" s="597"/>
      <c r="I116" s="597"/>
      <c r="J116" s="598"/>
      <c r="K116" s="596"/>
      <c r="L116" s="597"/>
      <c r="M116" s="597"/>
      <c r="N116" s="597"/>
      <c r="O116" s="598"/>
      <c r="P116" s="596"/>
      <c r="Q116" s="598"/>
      <c r="R116" s="599"/>
      <c r="S116" s="600"/>
      <c r="T116" s="601"/>
      <c r="U116" s="600"/>
      <c r="V116" s="600"/>
      <c r="W116" s="602"/>
      <c r="X116" s="603"/>
      <c r="Y116" s="4"/>
      <c r="Z116" s="4"/>
      <c r="AA116" s="4"/>
      <c r="AB116" s="4"/>
      <c r="AU116" s="4"/>
    </row>
    <row r="117" spans="1:47" ht="15" customHeight="1">
      <c r="A117" s="553"/>
      <c r="B117" s="554"/>
      <c r="C117" s="593"/>
      <c r="D117" s="594"/>
      <c r="E117" s="595"/>
      <c r="F117" s="596"/>
      <c r="G117" s="597"/>
      <c r="H117" s="597"/>
      <c r="I117" s="597"/>
      <c r="J117" s="598"/>
      <c r="K117" s="596"/>
      <c r="L117" s="597"/>
      <c r="M117" s="597"/>
      <c r="N117" s="597"/>
      <c r="O117" s="598"/>
      <c r="P117" s="596"/>
      <c r="Q117" s="598"/>
      <c r="R117" s="599"/>
      <c r="S117" s="600"/>
      <c r="T117" s="601"/>
      <c r="U117" s="600"/>
      <c r="V117" s="600"/>
      <c r="W117" s="602"/>
      <c r="X117" s="603"/>
      <c r="Y117" s="4"/>
      <c r="Z117" s="4"/>
      <c r="AA117" s="4"/>
      <c r="AB117" s="4"/>
      <c r="AU117" s="4"/>
    </row>
    <row r="118" spans="1:47" ht="15" customHeight="1">
      <c r="A118" s="553"/>
      <c r="B118" s="554"/>
      <c r="C118" s="593"/>
      <c r="D118" s="594"/>
      <c r="E118" s="595"/>
      <c r="F118" s="596"/>
      <c r="G118" s="597"/>
      <c r="H118" s="597"/>
      <c r="I118" s="597"/>
      <c r="J118" s="598"/>
      <c r="K118" s="596"/>
      <c r="L118" s="597"/>
      <c r="M118" s="597"/>
      <c r="N118" s="597"/>
      <c r="O118" s="598"/>
      <c r="P118" s="596"/>
      <c r="Q118" s="598"/>
      <c r="R118" s="599"/>
      <c r="S118" s="600"/>
      <c r="T118" s="601"/>
      <c r="U118" s="600"/>
      <c r="V118" s="600"/>
      <c r="W118" s="602"/>
      <c r="X118" s="603"/>
      <c r="Y118" s="4"/>
      <c r="Z118" s="4"/>
      <c r="AA118" s="4"/>
      <c r="AB118" s="4"/>
      <c r="AU118" s="4"/>
    </row>
    <row r="119" spans="1:47" ht="15" customHeight="1">
      <c r="A119" s="553"/>
      <c r="B119" s="554"/>
      <c r="C119" s="593"/>
      <c r="D119" s="594"/>
      <c r="E119" s="595"/>
      <c r="F119" s="596"/>
      <c r="G119" s="597"/>
      <c r="H119" s="597"/>
      <c r="I119" s="597"/>
      <c r="J119" s="598"/>
      <c r="K119" s="596"/>
      <c r="L119" s="597"/>
      <c r="M119" s="597"/>
      <c r="N119" s="597"/>
      <c r="O119" s="598"/>
      <c r="P119" s="596"/>
      <c r="Q119" s="598"/>
      <c r="R119" s="599"/>
      <c r="S119" s="600"/>
      <c r="T119" s="601"/>
      <c r="U119" s="600"/>
      <c r="V119" s="600"/>
      <c r="W119" s="602"/>
      <c r="X119" s="603"/>
      <c r="Y119" s="4"/>
      <c r="Z119" s="4"/>
      <c r="AA119" s="4"/>
      <c r="AB119" s="4"/>
      <c r="AU119" s="4"/>
    </row>
    <row r="120" spans="1:47" ht="15" customHeight="1">
      <c r="A120" s="553"/>
      <c r="B120" s="554"/>
      <c r="C120" s="593"/>
      <c r="D120" s="594"/>
      <c r="E120" s="595"/>
      <c r="F120" s="596"/>
      <c r="G120" s="597"/>
      <c r="H120" s="597"/>
      <c r="I120" s="597"/>
      <c r="J120" s="598"/>
      <c r="K120" s="596"/>
      <c r="L120" s="597"/>
      <c r="M120" s="597"/>
      <c r="N120" s="597"/>
      <c r="O120" s="598"/>
      <c r="P120" s="596"/>
      <c r="Q120" s="598"/>
      <c r="R120" s="599"/>
      <c r="S120" s="600"/>
      <c r="T120" s="601"/>
      <c r="U120" s="600"/>
      <c r="V120" s="600"/>
      <c r="W120" s="602"/>
      <c r="X120" s="603"/>
      <c r="Y120" s="4"/>
      <c r="Z120" s="4"/>
      <c r="AA120" s="4"/>
      <c r="AB120" s="4"/>
      <c r="AU120" s="4"/>
    </row>
    <row r="121" spans="1:47" ht="15" customHeight="1">
      <c r="A121" s="553"/>
      <c r="B121" s="554"/>
      <c r="C121" s="593"/>
      <c r="D121" s="594"/>
      <c r="E121" s="595"/>
      <c r="F121" s="596"/>
      <c r="G121" s="597"/>
      <c r="H121" s="597"/>
      <c r="I121" s="597"/>
      <c r="J121" s="598"/>
      <c r="K121" s="596"/>
      <c r="L121" s="597"/>
      <c r="M121" s="597"/>
      <c r="N121" s="597"/>
      <c r="O121" s="598"/>
      <c r="P121" s="596"/>
      <c r="Q121" s="598"/>
      <c r="R121" s="599"/>
      <c r="S121" s="600"/>
      <c r="T121" s="601"/>
      <c r="U121" s="600"/>
      <c r="V121" s="600"/>
      <c r="W121" s="602"/>
      <c r="X121" s="603"/>
      <c r="Y121" s="4"/>
      <c r="Z121" s="4"/>
      <c r="AA121" s="4"/>
      <c r="AB121" s="4"/>
      <c r="AU121" s="4"/>
    </row>
    <row r="122" spans="1:47" ht="15" customHeight="1">
      <c r="A122" s="553"/>
      <c r="B122" s="554"/>
      <c r="C122" s="593"/>
      <c r="D122" s="594"/>
      <c r="E122" s="595"/>
      <c r="F122" s="596"/>
      <c r="G122" s="597"/>
      <c r="H122" s="597"/>
      <c r="I122" s="597"/>
      <c r="J122" s="598"/>
      <c r="K122" s="596"/>
      <c r="L122" s="597"/>
      <c r="M122" s="597"/>
      <c r="N122" s="597"/>
      <c r="O122" s="598"/>
      <c r="P122" s="596"/>
      <c r="Q122" s="598"/>
      <c r="R122" s="599"/>
      <c r="S122" s="600"/>
      <c r="T122" s="601"/>
      <c r="U122" s="600"/>
      <c r="V122" s="600"/>
      <c r="W122" s="602"/>
      <c r="X122" s="603"/>
      <c r="Y122" s="4"/>
      <c r="Z122" s="4"/>
      <c r="AA122" s="4"/>
      <c r="AB122" s="4"/>
      <c r="AU122" s="4"/>
    </row>
    <row r="123" spans="1:47" ht="15" customHeight="1">
      <c r="A123" s="553"/>
      <c r="B123" s="554"/>
      <c r="C123" s="593"/>
      <c r="D123" s="594"/>
      <c r="E123" s="595"/>
      <c r="F123" s="596"/>
      <c r="G123" s="597"/>
      <c r="H123" s="597"/>
      <c r="I123" s="597"/>
      <c r="J123" s="598"/>
      <c r="K123" s="596"/>
      <c r="L123" s="597"/>
      <c r="M123" s="597"/>
      <c r="N123" s="597"/>
      <c r="O123" s="598"/>
      <c r="P123" s="596"/>
      <c r="Q123" s="598"/>
      <c r="R123" s="599"/>
      <c r="S123" s="600"/>
      <c r="T123" s="601"/>
      <c r="U123" s="600"/>
      <c r="V123" s="600"/>
      <c r="W123" s="602"/>
      <c r="X123" s="603"/>
      <c r="Y123" s="4"/>
      <c r="Z123" s="4"/>
      <c r="AA123" s="4"/>
      <c r="AB123" s="4"/>
      <c r="AU123" s="4"/>
    </row>
    <row r="124" spans="1:47" ht="15" customHeight="1">
      <c r="A124" s="553"/>
      <c r="B124" s="554"/>
      <c r="C124" s="593"/>
      <c r="D124" s="594"/>
      <c r="E124" s="595"/>
      <c r="F124" s="596"/>
      <c r="G124" s="597"/>
      <c r="H124" s="597"/>
      <c r="I124" s="597"/>
      <c r="J124" s="598"/>
      <c r="K124" s="596"/>
      <c r="L124" s="597"/>
      <c r="M124" s="597"/>
      <c r="N124" s="597"/>
      <c r="O124" s="598"/>
      <c r="P124" s="596"/>
      <c r="Q124" s="598"/>
      <c r="R124" s="599"/>
      <c r="S124" s="600"/>
      <c r="T124" s="601"/>
      <c r="U124" s="600"/>
      <c r="V124" s="600"/>
      <c r="W124" s="602"/>
      <c r="X124" s="603"/>
      <c r="Y124" s="4"/>
      <c r="Z124" s="4"/>
      <c r="AA124" s="4"/>
      <c r="AB124" s="4"/>
      <c r="AU124" s="4"/>
    </row>
    <row r="125" spans="1:47" ht="15" customHeight="1">
      <c r="A125" s="553"/>
      <c r="B125" s="554"/>
      <c r="C125" s="593"/>
      <c r="D125" s="594"/>
      <c r="E125" s="595"/>
      <c r="F125" s="596"/>
      <c r="G125" s="597"/>
      <c r="H125" s="597"/>
      <c r="I125" s="597"/>
      <c r="J125" s="598"/>
      <c r="K125" s="596"/>
      <c r="L125" s="597"/>
      <c r="M125" s="597"/>
      <c r="N125" s="597"/>
      <c r="O125" s="598"/>
      <c r="P125" s="596"/>
      <c r="Q125" s="598"/>
      <c r="R125" s="599"/>
      <c r="S125" s="600"/>
      <c r="T125" s="601"/>
      <c r="U125" s="600"/>
      <c r="V125" s="600"/>
      <c r="W125" s="602"/>
      <c r="X125" s="603"/>
      <c r="Y125" s="4"/>
      <c r="Z125" s="4"/>
      <c r="AA125" s="4"/>
      <c r="AB125" s="4"/>
      <c r="AU125" s="4"/>
    </row>
    <row r="126" spans="1:47" ht="15" customHeight="1">
      <c r="A126" s="553"/>
      <c r="B126" s="554"/>
      <c r="C126" s="593"/>
      <c r="D126" s="594"/>
      <c r="E126" s="595"/>
      <c r="F126" s="596"/>
      <c r="G126" s="597"/>
      <c r="H126" s="597"/>
      <c r="I126" s="597"/>
      <c r="J126" s="598"/>
      <c r="K126" s="596"/>
      <c r="L126" s="597"/>
      <c r="M126" s="597"/>
      <c r="N126" s="597"/>
      <c r="O126" s="598"/>
      <c r="P126" s="596"/>
      <c r="Q126" s="598"/>
      <c r="R126" s="599"/>
      <c r="S126" s="600"/>
      <c r="T126" s="601"/>
      <c r="U126" s="600"/>
      <c r="V126" s="600"/>
      <c r="W126" s="602"/>
      <c r="X126" s="603"/>
      <c r="Y126" s="4"/>
      <c r="Z126" s="4"/>
      <c r="AA126" s="4"/>
      <c r="AB126" s="4"/>
      <c r="AU126" s="4"/>
    </row>
    <row r="127" spans="1:47" ht="15" customHeight="1">
      <c r="A127" s="553"/>
      <c r="B127" s="554"/>
      <c r="C127" s="593"/>
      <c r="D127" s="594"/>
      <c r="E127" s="595"/>
      <c r="F127" s="596"/>
      <c r="G127" s="597"/>
      <c r="H127" s="597"/>
      <c r="I127" s="597"/>
      <c r="J127" s="598"/>
      <c r="K127" s="596"/>
      <c r="L127" s="597"/>
      <c r="M127" s="597"/>
      <c r="N127" s="597"/>
      <c r="O127" s="598"/>
      <c r="P127" s="596"/>
      <c r="Q127" s="598"/>
      <c r="R127" s="599"/>
      <c r="S127" s="600"/>
      <c r="T127" s="601"/>
      <c r="U127" s="600"/>
      <c r="V127" s="600"/>
      <c r="W127" s="602"/>
      <c r="X127" s="603"/>
      <c r="Y127" s="4"/>
      <c r="Z127" s="4"/>
      <c r="AA127" s="4"/>
      <c r="AB127" s="4"/>
      <c r="AU127" s="4"/>
    </row>
    <row r="128" spans="1:47" ht="15" customHeight="1">
      <c r="A128" s="553"/>
      <c r="B128" s="554"/>
      <c r="C128" s="593"/>
      <c r="D128" s="594"/>
      <c r="E128" s="595"/>
      <c r="F128" s="596"/>
      <c r="G128" s="597"/>
      <c r="H128" s="597"/>
      <c r="I128" s="597"/>
      <c r="J128" s="598"/>
      <c r="K128" s="596"/>
      <c r="L128" s="597"/>
      <c r="M128" s="597"/>
      <c r="N128" s="597"/>
      <c r="O128" s="598"/>
      <c r="P128" s="596"/>
      <c r="Q128" s="598"/>
      <c r="R128" s="599"/>
      <c r="S128" s="600"/>
      <c r="T128" s="601"/>
      <c r="U128" s="600"/>
      <c r="V128" s="600"/>
      <c r="W128" s="602"/>
      <c r="X128" s="603"/>
      <c r="Y128" s="4"/>
      <c r="Z128" s="4"/>
      <c r="AA128" s="4"/>
      <c r="AB128" s="4"/>
      <c r="AU128" s="4"/>
    </row>
    <row r="129" spans="1:47" ht="15" customHeight="1">
      <c r="A129" s="553"/>
      <c r="B129" s="554"/>
      <c r="C129" s="593"/>
      <c r="D129" s="594"/>
      <c r="E129" s="595"/>
      <c r="F129" s="596"/>
      <c r="G129" s="597"/>
      <c r="H129" s="597"/>
      <c r="I129" s="597"/>
      <c r="J129" s="598"/>
      <c r="K129" s="596"/>
      <c r="L129" s="597"/>
      <c r="M129" s="597"/>
      <c r="N129" s="597"/>
      <c r="O129" s="598"/>
      <c r="P129" s="596"/>
      <c r="Q129" s="598"/>
      <c r="R129" s="599"/>
      <c r="S129" s="600"/>
      <c r="T129" s="601"/>
      <c r="U129" s="600"/>
      <c r="V129" s="600"/>
      <c r="W129" s="602"/>
      <c r="X129" s="603"/>
      <c r="Y129" s="4"/>
      <c r="Z129" s="4"/>
      <c r="AA129" s="4"/>
      <c r="AB129" s="4"/>
      <c r="AU129" s="4"/>
    </row>
    <row r="130" spans="1:47" ht="15" customHeight="1">
      <c r="A130" s="553"/>
      <c r="B130" s="554"/>
      <c r="C130" s="593"/>
      <c r="D130" s="594"/>
      <c r="E130" s="595"/>
      <c r="F130" s="596"/>
      <c r="G130" s="597"/>
      <c r="H130" s="597"/>
      <c r="I130" s="597"/>
      <c r="J130" s="598"/>
      <c r="K130" s="596"/>
      <c r="L130" s="597"/>
      <c r="M130" s="597"/>
      <c r="N130" s="597"/>
      <c r="O130" s="598"/>
      <c r="P130" s="596"/>
      <c r="Q130" s="598"/>
      <c r="R130" s="599"/>
      <c r="S130" s="600"/>
      <c r="T130" s="601"/>
      <c r="U130" s="600"/>
      <c r="V130" s="600"/>
      <c r="W130" s="602"/>
      <c r="X130" s="603"/>
      <c r="Y130" s="4"/>
      <c r="Z130" s="4"/>
      <c r="AA130" s="4"/>
      <c r="AB130" s="4"/>
      <c r="AU130" s="4"/>
    </row>
    <row r="131" spans="1:47" ht="15" customHeight="1">
      <c r="A131" s="553"/>
      <c r="B131" s="554"/>
      <c r="C131" s="593"/>
      <c r="D131" s="594"/>
      <c r="E131" s="595"/>
      <c r="F131" s="596"/>
      <c r="G131" s="597"/>
      <c r="H131" s="597"/>
      <c r="I131" s="597"/>
      <c r="J131" s="598"/>
      <c r="K131" s="596"/>
      <c r="L131" s="597"/>
      <c r="M131" s="597"/>
      <c r="N131" s="597"/>
      <c r="O131" s="598"/>
      <c r="P131" s="596"/>
      <c r="Q131" s="598"/>
      <c r="R131" s="599"/>
      <c r="S131" s="600"/>
      <c r="T131" s="601"/>
      <c r="U131" s="600"/>
      <c r="V131" s="600"/>
      <c r="W131" s="602"/>
      <c r="X131" s="603"/>
      <c r="Y131" s="4"/>
      <c r="Z131" s="4"/>
      <c r="AA131" s="4"/>
      <c r="AB131" s="4"/>
      <c r="AU131" s="4"/>
    </row>
    <row r="132" spans="1:47" ht="15" customHeight="1">
      <c r="A132" s="553"/>
      <c r="B132" s="554"/>
      <c r="C132" s="593"/>
      <c r="D132" s="594"/>
      <c r="E132" s="595"/>
      <c r="F132" s="596"/>
      <c r="G132" s="597"/>
      <c r="H132" s="597"/>
      <c r="I132" s="597"/>
      <c r="J132" s="598"/>
      <c r="K132" s="596"/>
      <c r="L132" s="597"/>
      <c r="M132" s="597"/>
      <c r="N132" s="597"/>
      <c r="O132" s="598"/>
      <c r="P132" s="596"/>
      <c r="Q132" s="598"/>
      <c r="R132" s="599"/>
      <c r="S132" s="600"/>
      <c r="T132" s="601"/>
      <c r="U132" s="600"/>
      <c r="V132" s="600"/>
      <c r="W132" s="602"/>
      <c r="X132" s="603"/>
      <c r="Y132" s="4"/>
      <c r="Z132" s="4"/>
      <c r="AA132" s="4"/>
      <c r="AB132" s="4"/>
      <c r="AU132" s="4"/>
    </row>
    <row r="133" spans="1:47" ht="15" customHeight="1">
      <c r="A133" s="553"/>
      <c r="B133" s="554"/>
      <c r="C133" s="593"/>
      <c r="D133" s="594"/>
      <c r="E133" s="595"/>
      <c r="F133" s="596"/>
      <c r="G133" s="597"/>
      <c r="H133" s="597"/>
      <c r="I133" s="597"/>
      <c r="J133" s="598"/>
      <c r="K133" s="596"/>
      <c r="L133" s="597"/>
      <c r="M133" s="597"/>
      <c r="N133" s="597"/>
      <c r="O133" s="598"/>
      <c r="P133" s="596"/>
      <c r="Q133" s="598"/>
      <c r="R133" s="599"/>
      <c r="S133" s="600"/>
      <c r="T133" s="601"/>
      <c r="U133" s="600"/>
      <c r="V133" s="600"/>
      <c r="W133" s="602"/>
      <c r="X133" s="603"/>
      <c r="Y133" s="4"/>
      <c r="Z133" s="4"/>
      <c r="AA133" s="4"/>
      <c r="AB133" s="4"/>
      <c r="AU133" s="4"/>
    </row>
    <row r="134" spans="1:47" ht="15" customHeight="1">
      <c r="A134" s="553"/>
      <c r="B134" s="554"/>
      <c r="C134" s="593"/>
      <c r="D134" s="594"/>
      <c r="E134" s="595"/>
      <c r="F134" s="596"/>
      <c r="G134" s="597"/>
      <c r="H134" s="597"/>
      <c r="I134" s="597"/>
      <c r="J134" s="598"/>
      <c r="K134" s="596"/>
      <c r="L134" s="597"/>
      <c r="M134" s="597"/>
      <c r="N134" s="597"/>
      <c r="O134" s="598"/>
      <c r="P134" s="596"/>
      <c r="Q134" s="598"/>
      <c r="R134" s="599"/>
      <c r="S134" s="600"/>
      <c r="T134" s="601"/>
      <c r="U134" s="600"/>
      <c r="V134" s="600"/>
      <c r="W134" s="602"/>
      <c r="X134" s="603"/>
      <c r="Y134" s="4"/>
      <c r="Z134" s="4"/>
      <c r="AA134" s="4"/>
      <c r="AB134" s="4"/>
      <c r="AU134" s="4"/>
    </row>
    <row r="135" spans="1:47" ht="15" customHeight="1">
      <c r="A135" s="553"/>
      <c r="B135" s="554"/>
      <c r="C135" s="593"/>
      <c r="D135" s="594"/>
      <c r="E135" s="595"/>
      <c r="F135" s="596"/>
      <c r="G135" s="597"/>
      <c r="H135" s="597"/>
      <c r="I135" s="597"/>
      <c r="J135" s="598"/>
      <c r="K135" s="596"/>
      <c r="L135" s="597"/>
      <c r="M135" s="597"/>
      <c r="N135" s="597"/>
      <c r="O135" s="598"/>
      <c r="P135" s="596"/>
      <c r="Q135" s="598"/>
      <c r="R135" s="599"/>
      <c r="S135" s="600"/>
      <c r="T135" s="601"/>
      <c r="U135" s="600"/>
      <c r="V135" s="600"/>
      <c r="W135" s="602"/>
      <c r="X135" s="603"/>
      <c r="Y135" s="4"/>
      <c r="Z135" s="4"/>
      <c r="AA135" s="4"/>
      <c r="AB135" s="4"/>
      <c r="AU135" s="4"/>
    </row>
    <row r="136" spans="1:47" ht="15" customHeight="1">
      <c r="A136" s="553"/>
      <c r="B136" s="554"/>
      <c r="C136" s="593"/>
      <c r="D136" s="594"/>
      <c r="E136" s="595"/>
      <c r="F136" s="596"/>
      <c r="G136" s="597"/>
      <c r="H136" s="597"/>
      <c r="I136" s="597"/>
      <c r="J136" s="598"/>
      <c r="K136" s="596"/>
      <c r="L136" s="597"/>
      <c r="M136" s="597"/>
      <c r="N136" s="597"/>
      <c r="O136" s="598"/>
      <c r="P136" s="596"/>
      <c r="Q136" s="598"/>
      <c r="R136" s="599"/>
      <c r="S136" s="600"/>
      <c r="T136" s="601"/>
      <c r="U136" s="600"/>
      <c r="V136" s="600"/>
      <c r="W136" s="602"/>
      <c r="X136" s="603"/>
      <c r="Y136" s="4"/>
      <c r="Z136" s="4"/>
      <c r="AA136" s="4"/>
      <c r="AB136" s="4"/>
      <c r="AU136" s="4"/>
    </row>
    <row r="137" spans="1:47" ht="15" customHeight="1">
      <c r="A137" s="553"/>
      <c r="B137" s="554"/>
      <c r="C137" s="593"/>
      <c r="D137" s="594"/>
      <c r="E137" s="595"/>
      <c r="F137" s="596"/>
      <c r="G137" s="597"/>
      <c r="H137" s="597"/>
      <c r="I137" s="597"/>
      <c r="J137" s="598"/>
      <c r="K137" s="596"/>
      <c r="L137" s="597"/>
      <c r="M137" s="597"/>
      <c r="N137" s="597"/>
      <c r="O137" s="598"/>
      <c r="P137" s="596"/>
      <c r="Q137" s="598"/>
      <c r="R137" s="599"/>
      <c r="S137" s="600"/>
      <c r="T137" s="601"/>
      <c r="U137" s="600"/>
      <c r="V137" s="600"/>
      <c r="W137" s="602"/>
      <c r="X137" s="603"/>
      <c r="Y137" s="4"/>
      <c r="Z137" s="4"/>
      <c r="AA137" s="4"/>
      <c r="AB137" s="4"/>
      <c r="AU137" s="4"/>
    </row>
    <row r="138" spans="1:47" ht="15" customHeight="1">
      <c r="A138" s="553"/>
      <c r="B138" s="554"/>
      <c r="C138" s="593"/>
      <c r="D138" s="594"/>
      <c r="E138" s="595"/>
      <c r="F138" s="596"/>
      <c r="G138" s="597"/>
      <c r="H138" s="597"/>
      <c r="I138" s="597"/>
      <c r="J138" s="598"/>
      <c r="K138" s="596"/>
      <c r="L138" s="597"/>
      <c r="M138" s="597"/>
      <c r="N138" s="597"/>
      <c r="O138" s="598"/>
      <c r="P138" s="596"/>
      <c r="Q138" s="598"/>
      <c r="R138" s="599"/>
      <c r="S138" s="600"/>
      <c r="T138" s="601"/>
      <c r="U138" s="600"/>
      <c r="V138" s="600"/>
      <c r="W138" s="602"/>
      <c r="X138" s="603"/>
      <c r="Y138" s="4"/>
      <c r="Z138" s="4"/>
      <c r="AA138" s="4"/>
      <c r="AB138" s="4"/>
      <c r="AU138" s="4"/>
    </row>
    <row r="139" spans="1:47" ht="15" customHeight="1">
      <c r="A139" s="553"/>
      <c r="B139" s="554"/>
      <c r="C139" s="593"/>
      <c r="D139" s="594"/>
      <c r="E139" s="595"/>
      <c r="F139" s="596"/>
      <c r="G139" s="597"/>
      <c r="H139" s="597"/>
      <c r="I139" s="597"/>
      <c r="J139" s="598"/>
      <c r="K139" s="596"/>
      <c r="L139" s="597"/>
      <c r="M139" s="597"/>
      <c r="N139" s="597"/>
      <c r="O139" s="598"/>
      <c r="P139" s="596"/>
      <c r="Q139" s="598"/>
      <c r="R139" s="599"/>
      <c r="S139" s="600"/>
      <c r="T139" s="601"/>
      <c r="U139" s="600"/>
      <c r="V139" s="600"/>
      <c r="W139" s="602"/>
      <c r="X139" s="603"/>
      <c r="Y139" s="4"/>
      <c r="Z139" s="4"/>
      <c r="AA139" s="4"/>
      <c r="AB139" s="4"/>
      <c r="AU139" s="4"/>
    </row>
    <row r="140" spans="1:47" ht="15" customHeight="1">
      <c r="A140" s="553"/>
      <c r="B140" s="554"/>
      <c r="C140" s="593"/>
      <c r="D140" s="594"/>
      <c r="E140" s="595"/>
      <c r="F140" s="596"/>
      <c r="G140" s="597"/>
      <c r="H140" s="597"/>
      <c r="I140" s="597"/>
      <c r="J140" s="598"/>
      <c r="K140" s="596"/>
      <c r="L140" s="597"/>
      <c r="M140" s="597"/>
      <c r="N140" s="597"/>
      <c r="O140" s="598"/>
      <c r="P140" s="596"/>
      <c r="Q140" s="598"/>
      <c r="R140" s="599"/>
      <c r="S140" s="600"/>
      <c r="T140" s="601"/>
      <c r="U140" s="600"/>
      <c r="V140" s="600"/>
      <c r="W140" s="602"/>
      <c r="X140" s="603"/>
      <c r="Y140" s="4"/>
      <c r="Z140" s="4"/>
      <c r="AA140" s="4"/>
      <c r="AB140" s="4"/>
      <c r="AU140" s="4"/>
    </row>
    <row r="141" spans="1:47" ht="15" customHeight="1">
      <c r="A141" s="553"/>
      <c r="B141" s="554"/>
      <c r="C141" s="593"/>
      <c r="D141" s="594"/>
      <c r="E141" s="595"/>
      <c r="F141" s="596"/>
      <c r="G141" s="597"/>
      <c r="H141" s="597"/>
      <c r="I141" s="597"/>
      <c r="J141" s="598"/>
      <c r="K141" s="596"/>
      <c r="L141" s="597"/>
      <c r="M141" s="597"/>
      <c r="N141" s="597"/>
      <c r="O141" s="598"/>
      <c r="P141" s="596"/>
      <c r="Q141" s="598"/>
      <c r="R141" s="599"/>
      <c r="S141" s="600"/>
      <c r="T141" s="601"/>
      <c r="U141" s="600"/>
      <c r="V141" s="600"/>
      <c r="W141" s="602"/>
      <c r="X141" s="603"/>
      <c r="Y141" s="4"/>
      <c r="Z141" s="4"/>
      <c r="AA141" s="4"/>
      <c r="AB141" s="4"/>
      <c r="AU141" s="4"/>
    </row>
    <row r="142" spans="1:47" ht="15" customHeight="1">
      <c r="A142" s="553"/>
      <c r="B142" s="554"/>
      <c r="C142" s="593"/>
      <c r="D142" s="594"/>
      <c r="E142" s="595"/>
      <c r="F142" s="596"/>
      <c r="G142" s="597"/>
      <c r="H142" s="597"/>
      <c r="I142" s="597"/>
      <c r="J142" s="598"/>
      <c r="K142" s="596"/>
      <c r="L142" s="597"/>
      <c r="M142" s="597"/>
      <c r="N142" s="597"/>
      <c r="O142" s="598"/>
      <c r="P142" s="596"/>
      <c r="Q142" s="598"/>
      <c r="R142" s="599"/>
      <c r="S142" s="600"/>
      <c r="T142" s="601"/>
      <c r="U142" s="600"/>
      <c r="V142" s="600"/>
      <c r="W142" s="602"/>
      <c r="X142" s="603"/>
      <c r="Y142" s="4"/>
      <c r="Z142" s="4"/>
      <c r="AA142" s="4"/>
      <c r="AB142" s="4"/>
      <c r="AU142" s="4"/>
    </row>
    <row r="143" spans="1:47" ht="15" customHeight="1">
      <c r="A143" s="553"/>
      <c r="B143" s="554"/>
      <c r="C143" s="593"/>
      <c r="D143" s="594"/>
      <c r="E143" s="595"/>
      <c r="F143" s="596"/>
      <c r="G143" s="597"/>
      <c r="H143" s="597"/>
      <c r="I143" s="597"/>
      <c r="J143" s="598"/>
      <c r="K143" s="596"/>
      <c r="L143" s="597"/>
      <c r="M143" s="597"/>
      <c r="N143" s="597"/>
      <c r="O143" s="598"/>
      <c r="P143" s="596"/>
      <c r="Q143" s="598"/>
      <c r="R143" s="599"/>
      <c r="S143" s="600"/>
      <c r="T143" s="601"/>
      <c r="U143" s="600"/>
      <c r="V143" s="600"/>
      <c r="W143" s="602"/>
      <c r="X143" s="603"/>
      <c r="Y143" s="4"/>
      <c r="Z143" s="4"/>
      <c r="AA143" s="4"/>
      <c r="AB143" s="4"/>
      <c r="AU143" s="4"/>
    </row>
    <row r="144" spans="1:47" ht="15" customHeight="1">
      <c r="A144" s="553"/>
      <c r="B144" s="554"/>
      <c r="C144" s="593"/>
      <c r="D144" s="594"/>
      <c r="E144" s="595"/>
      <c r="F144" s="596"/>
      <c r="G144" s="597"/>
      <c r="H144" s="597"/>
      <c r="I144" s="597"/>
      <c r="J144" s="598"/>
      <c r="K144" s="596"/>
      <c r="L144" s="597"/>
      <c r="M144" s="597"/>
      <c r="N144" s="597"/>
      <c r="O144" s="598"/>
      <c r="P144" s="596"/>
      <c r="Q144" s="598"/>
      <c r="R144" s="599"/>
      <c r="S144" s="600"/>
      <c r="T144" s="601"/>
      <c r="U144" s="600"/>
      <c r="V144" s="600"/>
      <c r="W144" s="602"/>
      <c r="X144" s="603"/>
      <c r="Y144" s="4"/>
      <c r="Z144" s="4"/>
      <c r="AA144" s="4"/>
      <c r="AB144" s="4"/>
      <c r="AU144" s="4"/>
    </row>
    <row r="145" spans="1:47" ht="15" customHeight="1">
      <c r="A145" s="553"/>
      <c r="B145" s="554"/>
      <c r="C145" s="593"/>
      <c r="D145" s="594"/>
      <c r="E145" s="595"/>
      <c r="F145" s="596"/>
      <c r="G145" s="597"/>
      <c r="H145" s="597"/>
      <c r="I145" s="597"/>
      <c r="J145" s="598"/>
      <c r="K145" s="596"/>
      <c r="L145" s="597"/>
      <c r="M145" s="597"/>
      <c r="N145" s="597"/>
      <c r="O145" s="598"/>
      <c r="P145" s="596"/>
      <c r="Q145" s="598"/>
      <c r="R145" s="599"/>
      <c r="S145" s="600"/>
      <c r="T145" s="601"/>
      <c r="U145" s="600"/>
      <c r="V145" s="600"/>
      <c r="W145" s="602"/>
      <c r="X145" s="603"/>
      <c r="Y145" s="4"/>
      <c r="Z145" s="4"/>
      <c r="AA145" s="4"/>
      <c r="AB145" s="4"/>
      <c r="AU145" s="4"/>
    </row>
    <row r="146" spans="1:47" ht="15" customHeight="1">
      <c r="A146" s="553"/>
      <c r="B146" s="554"/>
      <c r="C146" s="593"/>
      <c r="D146" s="594"/>
      <c r="E146" s="595"/>
      <c r="F146" s="596"/>
      <c r="G146" s="597"/>
      <c r="H146" s="597"/>
      <c r="I146" s="597"/>
      <c r="J146" s="598"/>
      <c r="K146" s="596"/>
      <c r="L146" s="597"/>
      <c r="M146" s="597"/>
      <c r="N146" s="597"/>
      <c r="O146" s="598"/>
      <c r="P146" s="596"/>
      <c r="Q146" s="598"/>
      <c r="R146" s="599"/>
      <c r="S146" s="600"/>
      <c r="T146" s="601"/>
      <c r="U146" s="600"/>
      <c r="V146" s="600"/>
      <c r="W146" s="602"/>
      <c r="X146" s="603"/>
      <c r="Y146" s="4"/>
      <c r="Z146" s="4"/>
      <c r="AA146" s="4"/>
      <c r="AB146" s="4"/>
      <c r="AU146" s="4"/>
    </row>
    <row r="147" spans="1:47" ht="15" customHeight="1">
      <c r="A147" s="553"/>
      <c r="B147" s="554"/>
      <c r="C147" s="593"/>
      <c r="D147" s="594"/>
      <c r="E147" s="595"/>
      <c r="F147" s="596"/>
      <c r="G147" s="597"/>
      <c r="H147" s="597"/>
      <c r="I147" s="597"/>
      <c r="J147" s="598"/>
      <c r="K147" s="596"/>
      <c r="L147" s="597"/>
      <c r="M147" s="597"/>
      <c r="N147" s="597"/>
      <c r="O147" s="598"/>
      <c r="P147" s="596"/>
      <c r="Q147" s="598"/>
      <c r="R147" s="599"/>
      <c r="S147" s="600"/>
      <c r="T147" s="601"/>
      <c r="U147" s="600"/>
      <c r="V147" s="600"/>
      <c r="W147" s="602"/>
      <c r="X147" s="603"/>
      <c r="Y147" s="4"/>
      <c r="Z147" s="4"/>
      <c r="AA147" s="4"/>
      <c r="AB147" s="4"/>
      <c r="AU147" s="4"/>
    </row>
    <row r="148" spans="1:47" ht="15" customHeight="1">
      <c r="A148" s="553"/>
      <c r="B148" s="554"/>
      <c r="C148" s="593"/>
      <c r="D148" s="594"/>
      <c r="E148" s="595"/>
      <c r="F148" s="596"/>
      <c r="G148" s="597"/>
      <c r="H148" s="597"/>
      <c r="I148" s="597"/>
      <c r="J148" s="598"/>
      <c r="K148" s="596"/>
      <c r="L148" s="597"/>
      <c r="M148" s="597"/>
      <c r="N148" s="597"/>
      <c r="O148" s="598"/>
      <c r="P148" s="596"/>
      <c r="Q148" s="598"/>
      <c r="R148" s="599"/>
      <c r="S148" s="600"/>
      <c r="T148" s="601"/>
      <c r="U148" s="600"/>
      <c r="V148" s="600"/>
      <c r="W148" s="602"/>
      <c r="X148" s="603"/>
      <c r="Y148" s="4"/>
      <c r="Z148" s="4"/>
      <c r="AA148" s="4"/>
      <c r="AB148" s="4"/>
      <c r="AU148" s="4"/>
    </row>
    <row r="149" spans="1:47" ht="15" customHeight="1">
      <c r="A149" s="553"/>
      <c r="B149" s="554"/>
      <c r="C149" s="593"/>
      <c r="D149" s="594"/>
      <c r="E149" s="595"/>
      <c r="F149" s="596"/>
      <c r="G149" s="597"/>
      <c r="H149" s="597"/>
      <c r="I149" s="597"/>
      <c r="J149" s="598"/>
      <c r="K149" s="596"/>
      <c r="L149" s="597"/>
      <c r="M149" s="597"/>
      <c r="N149" s="597"/>
      <c r="O149" s="598"/>
      <c r="P149" s="596"/>
      <c r="Q149" s="598"/>
      <c r="R149" s="599"/>
      <c r="S149" s="600"/>
      <c r="T149" s="601"/>
      <c r="U149" s="600"/>
      <c r="V149" s="600"/>
      <c r="W149" s="602"/>
      <c r="X149" s="603"/>
      <c r="Y149" s="4"/>
      <c r="Z149" s="4"/>
      <c r="AA149" s="4"/>
      <c r="AB149" s="4"/>
      <c r="AU149" s="4"/>
    </row>
    <row r="150" spans="1:47" ht="15" customHeight="1">
      <c r="A150" s="553"/>
      <c r="B150" s="554"/>
      <c r="C150" s="593"/>
      <c r="D150" s="594"/>
      <c r="E150" s="595"/>
      <c r="F150" s="596"/>
      <c r="G150" s="597"/>
      <c r="H150" s="597"/>
      <c r="I150" s="597"/>
      <c r="J150" s="598"/>
      <c r="K150" s="596"/>
      <c r="L150" s="597"/>
      <c r="M150" s="597"/>
      <c r="N150" s="597"/>
      <c r="O150" s="598"/>
      <c r="P150" s="596"/>
      <c r="Q150" s="598"/>
      <c r="R150" s="599"/>
      <c r="S150" s="600"/>
      <c r="T150" s="601"/>
      <c r="U150" s="600"/>
      <c r="V150" s="600"/>
      <c r="W150" s="602"/>
      <c r="X150" s="603"/>
      <c r="Y150" s="4"/>
      <c r="Z150" s="4"/>
      <c r="AA150" s="4"/>
      <c r="AB150" s="4"/>
      <c r="AU150" s="4"/>
    </row>
    <row r="151" spans="1:47" ht="15" customHeight="1">
      <c r="A151" s="553"/>
      <c r="B151" s="554"/>
      <c r="C151" s="593"/>
      <c r="D151" s="594"/>
      <c r="E151" s="595"/>
      <c r="F151" s="596"/>
      <c r="G151" s="597"/>
      <c r="H151" s="597"/>
      <c r="I151" s="597"/>
      <c r="J151" s="598"/>
      <c r="K151" s="596"/>
      <c r="L151" s="597"/>
      <c r="M151" s="597"/>
      <c r="N151" s="597"/>
      <c r="O151" s="598"/>
      <c r="P151" s="596"/>
      <c r="Q151" s="598"/>
      <c r="R151" s="599"/>
      <c r="S151" s="600"/>
      <c r="T151" s="601"/>
      <c r="U151" s="600"/>
      <c r="V151" s="600"/>
      <c r="W151" s="602"/>
      <c r="X151" s="603"/>
      <c r="Y151" s="4"/>
      <c r="Z151" s="4"/>
      <c r="AA151" s="4"/>
      <c r="AB151" s="4"/>
      <c r="AU151" s="4"/>
    </row>
    <row r="152" spans="1:47" ht="15" customHeight="1">
      <c r="A152" s="553"/>
      <c r="B152" s="554"/>
      <c r="C152" s="593"/>
      <c r="D152" s="594"/>
      <c r="E152" s="595"/>
      <c r="F152" s="596"/>
      <c r="G152" s="597"/>
      <c r="H152" s="597"/>
      <c r="I152" s="597"/>
      <c r="J152" s="598"/>
      <c r="K152" s="596"/>
      <c r="L152" s="597"/>
      <c r="M152" s="597"/>
      <c r="N152" s="597"/>
      <c r="O152" s="598"/>
      <c r="P152" s="596"/>
      <c r="Q152" s="598"/>
      <c r="R152" s="599"/>
      <c r="S152" s="600"/>
      <c r="T152" s="601"/>
      <c r="U152" s="600"/>
      <c r="V152" s="600"/>
      <c r="W152" s="602"/>
      <c r="X152" s="603"/>
      <c r="Y152" s="4"/>
      <c r="Z152" s="4"/>
      <c r="AA152" s="4"/>
      <c r="AB152" s="4"/>
      <c r="AU152" s="4"/>
    </row>
    <row r="153" spans="1:47" ht="15" customHeight="1">
      <c r="A153" s="553"/>
      <c r="B153" s="554"/>
      <c r="C153" s="593"/>
      <c r="D153" s="594"/>
      <c r="E153" s="595"/>
      <c r="F153" s="596"/>
      <c r="G153" s="597"/>
      <c r="H153" s="597"/>
      <c r="I153" s="597"/>
      <c r="J153" s="598"/>
      <c r="K153" s="596"/>
      <c r="L153" s="597"/>
      <c r="M153" s="597"/>
      <c r="N153" s="597"/>
      <c r="O153" s="598"/>
      <c r="P153" s="596"/>
      <c r="Q153" s="598"/>
      <c r="R153" s="599"/>
      <c r="S153" s="600"/>
      <c r="T153" s="601"/>
      <c r="U153" s="600"/>
      <c r="V153" s="600"/>
      <c r="W153" s="602"/>
      <c r="X153" s="603"/>
      <c r="Y153" s="4"/>
      <c r="Z153" s="4"/>
      <c r="AA153" s="4"/>
      <c r="AB153" s="4"/>
      <c r="AU153" s="4"/>
    </row>
    <row r="154" spans="1:47" ht="15" customHeight="1">
      <c r="A154" s="553"/>
      <c r="B154" s="554"/>
      <c r="C154" s="593"/>
      <c r="D154" s="594"/>
      <c r="E154" s="595"/>
      <c r="F154" s="596"/>
      <c r="G154" s="597"/>
      <c r="H154" s="597"/>
      <c r="I154" s="597"/>
      <c r="J154" s="598"/>
      <c r="K154" s="596"/>
      <c r="L154" s="597"/>
      <c r="M154" s="597"/>
      <c r="N154" s="597"/>
      <c r="O154" s="598"/>
      <c r="P154" s="596"/>
      <c r="Q154" s="598"/>
      <c r="R154" s="599"/>
      <c r="S154" s="600"/>
      <c r="T154" s="601"/>
      <c r="U154" s="600"/>
      <c r="V154" s="600"/>
      <c r="W154" s="602"/>
      <c r="X154" s="603"/>
      <c r="Y154" s="4"/>
      <c r="Z154" s="4"/>
      <c r="AA154" s="4"/>
      <c r="AB154" s="4"/>
      <c r="AU154" s="4"/>
    </row>
    <row r="155" spans="1:47" ht="15" customHeight="1">
      <c r="A155" s="553"/>
      <c r="B155" s="554"/>
      <c r="C155" s="593"/>
      <c r="D155" s="594"/>
      <c r="E155" s="595"/>
      <c r="F155" s="596"/>
      <c r="G155" s="597"/>
      <c r="H155" s="597"/>
      <c r="I155" s="597"/>
      <c r="J155" s="598"/>
      <c r="K155" s="596"/>
      <c r="L155" s="597"/>
      <c r="M155" s="597"/>
      <c r="N155" s="597"/>
      <c r="O155" s="598"/>
      <c r="P155" s="596"/>
      <c r="Q155" s="598"/>
      <c r="R155" s="599"/>
      <c r="S155" s="600"/>
      <c r="T155" s="601"/>
      <c r="U155" s="600"/>
      <c r="V155" s="600"/>
      <c r="W155" s="602"/>
      <c r="X155" s="603"/>
      <c r="Y155" s="4"/>
      <c r="Z155" s="4"/>
      <c r="AA155" s="4"/>
      <c r="AB155" s="4"/>
      <c r="AU155" s="4"/>
    </row>
    <row r="156" spans="1:47" ht="15" customHeight="1">
      <c r="A156" s="553"/>
      <c r="B156" s="554"/>
      <c r="C156" s="593"/>
      <c r="D156" s="594"/>
      <c r="E156" s="595"/>
      <c r="F156" s="596"/>
      <c r="G156" s="597"/>
      <c r="H156" s="597"/>
      <c r="I156" s="597"/>
      <c r="J156" s="598"/>
      <c r="K156" s="596"/>
      <c r="L156" s="597"/>
      <c r="M156" s="597"/>
      <c r="N156" s="597"/>
      <c r="O156" s="598"/>
      <c r="P156" s="596"/>
      <c r="Q156" s="598"/>
      <c r="R156" s="599"/>
      <c r="S156" s="600"/>
      <c r="T156" s="601"/>
      <c r="U156" s="600"/>
      <c r="V156" s="600"/>
      <c r="W156" s="602"/>
      <c r="X156" s="603"/>
      <c r="Y156" s="4"/>
      <c r="Z156" s="4"/>
      <c r="AA156" s="4"/>
      <c r="AB156" s="4"/>
      <c r="AU156" s="4"/>
    </row>
    <row r="157" spans="1:47" ht="15" customHeight="1">
      <c r="A157" s="553"/>
      <c r="B157" s="554"/>
      <c r="C157" s="593"/>
      <c r="D157" s="594"/>
      <c r="E157" s="595"/>
      <c r="F157" s="596"/>
      <c r="G157" s="597"/>
      <c r="H157" s="597"/>
      <c r="I157" s="597"/>
      <c r="J157" s="598"/>
      <c r="K157" s="596"/>
      <c r="L157" s="597"/>
      <c r="M157" s="597"/>
      <c r="N157" s="597"/>
      <c r="O157" s="598"/>
      <c r="P157" s="596"/>
      <c r="Q157" s="598"/>
      <c r="R157" s="599"/>
      <c r="S157" s="600"/>
      <c r="T157" s="601"/>
      <c r="U157" s="600"/>
      <c r="V157" s="600"/>
      <c r="W157" s="602"/>
      <c r="X157" s="603"/>
      <c r="Y157" s="4"/>
      <c r="Z157" s="4"/>
      <c r="AA157" s="4"/>
      <c r="AB157" s="4"/>
      <c r="AU157" s="4"/>
    </row>
    <row r="158" spans="1:47" ht="15" customHeight="1">
      <c r="A158" s="553"/>
      <c r="B158" s="554"/>
      <c r="C158" s="593"/>
      <c r="D158" s="594"/>
      <c r="E158" s="595"/>
      <c r="F158" s="596"/>
      <c r="G158" s="597"/>
      <c r="H158" s="597"/>
      <c r="I158" s="597"/>
      <c r="J158" s="598"/>
      <c r="K158" s="596"/>
      <c r="L158" s="597"/>
      <c r="M158" s="597"/>
      <c r="N158" s="597"/>
      <c r="O158" s="598"/>
      <c r="P158" s="596"/>
      <c r="Q158" s="598"/>
      <c r="R158" s="599"/>
      <c r="S158" s="600"/>
      <c r="T158" s="601"/>
      <c r="U158" s="600"/>
      <c r="V158" s="600"/>
      <c r="W158" s="602"/>
      <c r="X158" s="603"/>
      <c r="Y158" s="4"/>
      <c r="Z158" s="4"/>
      <c r="AA158" s="4"/>
      <c r="AB158" s="4"/>
      <c r="AU158" s="4"/>
    </row>
    <row r="159" spans="1:47" ht="15" customHeight="1">
      <c r="A159" s="553"/>
      <c r="B159" s="554"/>
      <c r="C159" s="593"/>
      <c r="D159" s="594"/>
      <c r="E159" s="595"/>
      <c r="F159" s="596"/>
      <c r="G159" s="597"/>
      <c r="H159" s="597"/>
      <c r="I159" s="597"/>
      <c r="J159" s="598"/>
      <c r="K159" s="596"/>
      <c r="L159" s="597"/>
      <c r="M159" s="597"/>
      <c r="N159" s="597"/>
      <c r="O159" s="598"/>
      <c r="P159" s="596"/>
      <c r="Q159" s="598"/>
      <c r="R159" s="599"/>
      <c r="S159" s="600"/>
      <c r="T159" s="601"/>
      <c r="U159" s="600"/>
      <c r="V159" s="600"/>
      <c r="W159" s="602"/>
      <c r="X159" s="603"/>
      <c r="Y159" s="4"/>
      <c r="Z159" s="4"/>
      <c r="AA159" s="4"/>
      <c r="AB159" s="4"/>
      <c r="AU159" s="4"/>
    </row>
    <row r="160" spans="1:47" ht="15" customHeight="1">
      <c r="A160" s="553"/>
      <c r="B160" s="554"/>
      <c r="C160" s="593"/>
      <c r="D160" s="594"/>
      <c r="E160" s="595"/>
      <c r="F160" s="596"/>
      <c r="G160" s="597"/>
      <c r="H160" s="597"/>
      <c r="I160" s="597"/>
      <c r="J160" s="598"/>
      <c r="K160" s="596"/>
      <c r="L160" s="597"/>
      <c r="M160" s="597"/>
      <c r="N160" s="597"/>
      <c r="O160" s="598"/>
      <c r="P160" s="596"/>
      <c r="Q160" s="598"/>
      <c r="R160" s="599"/>
      <c r="S160" s="600"/>
      <c r="T160" s="601"/>
      <c r="U160" s="600"/>
      <c r="V160" s="600"/>
      <c r="W160" s="602"/>
      <c r="X160" s="603"/>
      <c r="Y160" s="4"/>
      <c r="Z160" s="4"/>
      <c r="AA160" s="4"/>
      <c r="AB160" s="4"/>
      <c r="AU160" s="4"/>
    </row>
    <row r="161" spans="1:47" ht="15" customHeight="1">
      <c r="A161" s="553"/>
      <c r="B161" s="554"/>
      <c r="C161" s="593"/>
      <c r="D161" s="594"/>
      <c r="E161" s="595"/>
      <c r="F161" s="596"/>
      <c r="G161" s="597"/>
      <c r="H161" s="597"/>
      <c r="I161" s="597"/>
      <c r="J161" s="598"/>
      <c r="K161" s="596"/>
      <c r="L161" s="597"/>
      <c r="M161" s="597"/>
      <c r="N161" s="597"/>
      <c r="O161" s="598"/>
      <c r="P161" s="596"/>
      <c r="Q161" s="598"/>
      <c r="R161" s="599"/>
      <c r="S161" s="600"/>
      <c r="T161" s="601"/>
      <c r="U161" s="600"/>
      <c r="V161" s="600"/>
      <c r="W161" s="602"/>
      <c r="X161" s="603"/>
      <c r="Y161" s="4"/>
      <c r="Z161" s="4"/>
      <c r="AA161" s="4"/>
      <c r="AB161" s="4"/>
      <c r="AU161" s="4"/>
    </row>
    <row r="162" spans="1:47" ht="15" customHeight="1">
      <c r="A162" s="553"/>
      <c r="B162" s="554"/>
      <c r="C162" s="593"/>
      <c r="D162" s="594"/>
      <c r="E162" s="595"/>
      <c r="F162" s="596"/>
      <c r="G162" s="597"/>
      <c r="H162" s="597"/>
      <c r="I162" s="597"/>
      <c r="J162" s="598"/>
      <c r="K162" s="596"/>
      <c r="L162" s="597"/>
      <c r="M162" s="597"/>
      <c r="N162" s="597"/>
      <c r="O162" s="598"/>
      <c r="P162" s="596"/>
      <c r="Q162" s="598"/>
      <c r="R162" s="599"/>
      <c r="S162" s="600"/>
      <c r="T162" s="601"/>
      <c r="U162" s="600"/>
      <c r="V162" s="600"/>
      <c r="W162" s="602"/>
      <c r="X162" s="603"/>
      <c r="Y162" s="4"/>
      <c r="Z162" s="4"/>
      <c r="AA162" s="4"/>
      <c r="AB162" s="4"/>
      <c r="AU162" s="4"/>
    </row>
    <row r="163" spans="1:47" ht="15" customHeight="1">
      <c r="A163" s="553"/>
      <c r="B163" s="554"/>
      <c r="C163" s="593"/>
      <c r="D163" s="594"/>
      <c r="E163" s="595"/>
      <c r="F163" s="596"/>
      <c r="G163" s="597"/>
      <c r="H163" s="597"/>
      <c r="I163" s="597"/>
      <c r="J163" s="598"/>
      <c r="K163" s="596"/>
      <c r="L163" s="597"/>
      <c r="M163" s="597"/>
      <c r="N163" s="597"/>
      <c r="O163" s="598"/>
      <c r="P163" s="596"/>
      <c r="Q163" s="598"/>
      <c r="R163" s="599"/>
      <c r="S163" s="600"/>
      <c r="T163" s="601"/>
      <c r="U163" s="600"/>
      <c r="V163" s="600"/>
      <c r="W163" s="602"/>
      <c r="X163" s="603"/>
      <c r="Y163" s="4"/>
      <c r="Z163" s="4"/>
      <c r="AA163" s="4"/>
      <c r="AB163" s="4"/>
      <c r="AU163" s="4"/>
    </row>
    <row r="164" spans="1:47" ht="15" customHeight="1">
      <c r="A164" s="553"/>
      <c r="B164" s="554"/>
      <c r="C164" s="593"/>
      <c r="D164" s="594"/>
      <c r="E164" s="595"/>
      <c r="F164" s="596"/>
      <c r="G164" s="597"/>
      <c r="H164" s="597"/>
      <c r="I164" s="597"/>
      <c r="J164" s="598"/>
      <c r="K164" s="596"/>
      <c r="L164" s="597"/>
      <c r="M164" s="597"/>
      <c r="N164" s="597"/>
      <c r="O164" s="598"/>
      <c r="P164" s="596"/>
      <c r="Q164" s="598"/>
      <c r="R164" s="599"/>
      <c r="S164" s="600"/>
      <c r="T164" s="601"/>
      <c r="U164" s="600"/>
      <c r="V164" s="600"/>
      <c r="W164" s="602"/>
      <c r="X164" s="603"/>
      <c r="Y164" s="4"/>
      <c r="Z164" s="4"/>
      <c r="AA164" s="4"/>
      <c r="AB164" s="4"/>
      <c r="AU164" s="4"/>
    </row>
    <row r="165" spans="1:47" ht="15" customHeight="1">
      <c r="A165" s="553"/>
      <c r="B165" s="554"/>
      <c r="C165" s="593"/>
      <c r="D165" s="594"/>
      <c r="E165" s="595"/>
      <c r="F165" s="596"/>
      <c r="G165" s="597"/>
      <c r="H165" s="597"/>
      <c r="I165" s="597"/>
      <c r="J165" s="598"/>
      <c r="K165" s="596"/>
      <c r="L165" s="597"/>
      <c r="M165" s="597"/>
      <c r="N165" s="597"/>
      <c r="O165" s="598"/>
      <c r="P165" s="596"/>
      <c r="Q165" s="598"/>
      <c r="R165" s="599"/>
      <c r="S165" s="600"/>
      <c r="T165" s="601"/>
      <c r="U165" s="600"/>
      <c r="V165" s="600"/>
      <c r="W165" s="602"/>
      <c r="X165" s="603"/>
      <c r="Y165" s="4"/>
      <c r="Z165" s="4"/>
      <c r="AA165" s="4"/>
      <c r="AB165" s="4"/>
      <c r="AU165" s="4"/>
    </row>
    <row r="166" spans="1:47" ht="15" customHeight="1">
      <c r="A166" s="553"/>
      <c r="B166" s="554"/>
      <c r="C166" s="593"/>
      <c r="D166" s="594"/>
      <c r="E166" s="595"/>
      <c r="F166" s="596"/>
      <c r="G166" s="597"/>
      <c r="H166" s="597"/>
      <c r="I166" s="597"/>
      <c r="J166" s="598"/>
      <c r="K166" s="596"/>
      <c r="L166" s="597"/>
      <c r="M166" s="597"/>
      <c r="N166" s="597"/>
      <c r="O166" s="598"/>
      <c r="P166" s="596"/>
      <c r="Q166" s="598"/>
      <c r="R166" s="599"/>
      <c r="S166" s="600"/>
      <c r="T166" s="601"/>
      <c r="U166" s="600"/>
      <c r="V166" s="600"/>
      <c r="W166" s="602"/>
      <c r="X166" s="603"/>
      <c r="Y166" s="4"/>
      <c r="Z166" s="4"/>
      <c r="AA166" s="4"/>
      <c r="AB166" s="4"/>
      <c r="AU166" s="4"/>
    </row>
    <row r="167" spans="1:47" ht="15" customHeight="1">
      <c r="A167" s="553"/>
      <c r="B167" s="554"/>
      <c r="C167" s="593"/>
      <c r="D167" s="594"/>
      <c r="E167" s="595"/>
      <c r="F167" s="596"/>
      <c r="G167" s="597"/>
      <c r="H167" s="597"/>
      <c r="I167" s="597"/>
      <c r="J167" s="598"/>
      <c r="K167" s="596"/>
      <c r="L167" s="597"/>
      <c r="M167" s="597"/>
      <c r="N167" s="597"/>
      <c r="O167" s="598"/>
      <c r="P167" s="596"/>
      <c r="Q167" s="598"/>
      <c r="R167" s="599"/>
      <c r="S167" s="600"/>
      <c r="T167" s="601"/>
      <c r="U167" s="600"/>
      <c r="V167" s="600"/>
      <c r="W167" s="602"/>
      <c r="X167" s="603"/>
      <c r="Y167" s="4"/>
      <c r="Z167" s="4"/>
      <c r="AA167" s="4"/>
      <c r="AB167" s="4"/>
      <c r="AU167" s="4"/>
    </row>
    <row r="168" spans="1:47" ht="15" customHeight="1">
      <c r="A168" s="553"/>
      <c r="B168" s="554"/>
      <c r="C168" s="593"/>
      <c r="D168" s="594"/>
      <c r="E168" s="595"/>
      <c r="F168" s="596"/>
      <c r="G168" s="597"/>
      <c r="H168" s="597"/>
      <c r="I168" s="597"/>
      <c r="J168" s="598"/>
      <c r="K168" s="596"/>
      <c r="L168" s="597"/>
      <c r="M168" s="597"/>
      <c r="N168" s="597"/>
      <c r="O168" s="598"/>
      <c r="P168" s="596"/>
      <c r="Q168" s="598"/>
      <c r="R168" s="599"/>
      <c r="S168" s="600"/>
      <c r="T168" s="601"/>
      <c r="U168" s="600"/>
      <c r="V168" s="600"/>
      <c r="W168" s="602"/>
      <c r="X168" s="603"/>
      <c r="Y168" s="4"/>
      <c r="Z168" s="4"/>
      <c r="AA168" s="4"/>
      <c r="AB168" s="4"/>
      <c r="AU168" s="4"/>
    </row>
    <row r="169" spans="1:47" ht="15" customHeight="1">
      <c r="A169" s="553"/>
      <c r="B169" s="554"/>
      <c r="C169" s="593"/>
      <c r="D169" s="594"/>
      <c r="E169" s="595"/>
      <c r="F169" s="596"/>
      <c r="G169" s="597"/>
      <c r="H169" s="597"/>
      <c r="I169" s="597"/>
      <c r="J169" s="598"/>
      <c r="K169" s="596"/>
      <c r="L169" s="597"/>
      <c r="M169" s="597"/>
      <c r="N169" s="597"/>
      <c r="O169" s="598"/>
      <c r="P169" s="596"/>
      <c r="Q169" s="598"/>
      <c r="R169" s="599"/>
      <c r="S169" s="600"/>
      <c r="T169" s="601"/>
      <c r="U169" s="600"/>
      <c r="V169" s="600"/>
      <c r="W169" s="602"/>
      <c r="X169" s="603"/>
      <c r="Y169" s="4"/>
      <c r="Z169" s="4"/>
      <c r="AA169" s="4"/>
      <c r="AB169" s="4"/>
      <c r="AU169" s="4"/>
    </row>
    <row r="170" spans="1:47" ht="15" customHeight="1">
      <c r="A170" s="553"/>
      <c r="B170" s="554"/>
      <c r="C170" s="593"/>
      <c r="D170" s="594"/>
      <c r="E170" s="595"/>
      <c r="F170" s="596"/>
      <c r="G170" s="597"/>
      <c r="H170" s="597"/>
      <c r="I170" s="597"/>
      <c r="J170" s="598"/>
      <c r="K170" s="596"/>
      <c r="L170" s="597"/>
      <c r="M170" s="597"/>
      <c r="N170" s="597"/>
      <c r="O170" s="598"/>
      <c r="P170" s="596"/>
      <c r="Q170" s="598"/>
      <c r="R170" s="599"/>
      <c r="S170" s="600"/>
      <c r="T170" s="601"/>
      <c r="U170" s="600"/>
      <c r="V170" s="600"/>
      <c r="W170" s="602"/>
      <c r="X170" s="603"/>
      <c r="Y170" s="4"/>
      <c r="Z170" s="4"/>
      <c r="AA170" s="4"/>
      <c r="AB170" s="4"/>
      <c r="AU170" s="4"/>
    </row>
    <row r="171" spans="1:47" ht="15" customHeight="1">
      <c r="A171" s="553"/>
      <c r="B171" s="554"/>
      <c r="C171" s="593"/>
      <c r="D171" s="594"/>
      <c r="E171" s="595"/>
      <c r="F171" s="596"/>
      <c r="G171" s="597"/>
      <c r="H171" s="597"/>
      <c r="I171" s="597"/>
      <c r="J171" s="598"/>
      <c r="K171" s="596"/>
      <c r="L171" s="597"/>
      <c r="M171" s="597"/>
      <c r="N171" s="597"/>
      <c r="O171" s="598"/>
      <c r="P171" s="596"/>
      <c r="Q171" s="598"/>
      <c r="R171" s="599"/>
      <c r="S171" s="600"/>
      <c r="T171" s="601"/>
      <c r="U171" s="600"/>
      <c r="V171" s="600"/>
      <c r="W171" s="602"/>
      <c r="X171" s="603"/>
      <c r="Y171" s="4"/>
      <c r="Z171" s="4"/>
      <c r="AA171" s="4"/>
      <c r="AB171" s="4"/>
      <c r="AU171" s="4"/>
    </row>
    <row r="172" spans="1:47" ht="15" customHeight="1">
      <c r="A172" s="553"/>
      <c r="B172" s="566"/>
      <c r="C172" s="567"/>
      <c r="D172" s="568"/>
      <c r="E172" s="569"/>
      <c r="F172" s="570"/>
      <c r="G172" s="571"/>
      <c r="H172" s="571"/>
      <c r="I172" s="571"/>
      <c r="J172" s="572"/>
      <c r="K172" s="570"/>
      <c r="L172" s="571"/>
      <c r="M172" s="571"/>
      <c r="N172" s="571"/>
      <c r="O172" s="572"/>
      <c r="P172" s="570"/>
      <c r="Q172" s="572"/>
      <c r="R172" s="573"/>
      <c r="S172" s="574"/>
      <c r="T172" s="575"/>
      <c r="U172" s="574"/>
      <c r="V172" s="574"/>
      <c r="W172" s="576"/>
      <c r="X172" s="577"/>
      <c r="Y172" s="4"/>
      <c r="Z172" s="4"/>
      <c r="AA172" s="4"/>
      <c r="AB172" s="4"/>
      <c r="AU172" s="4"/>
    </row>
    <row r="173" spans="1:47" ht="15" customHeight="1">
      <c r="A173" s="553"/>
      <c r="B173" s="566"/>
      <c r="C173" s="567"/>
      <c r="D173" s="568"/>
      <c r="E173" s="569"/>
      <c r="F173" s="570"/>
      <c r="G173" s="571"/>
      <c r="H173" s="571"/>
      <c r="I173" s="571"/>
      <c r="J173" s="572"/>
      <c r="K173" s="570"/>
      <c r="L173" s="571"/>
      <c r="M173" s="571"/>
      <c r="N173" s="571"/>
      <c r="O173" s="572"/>
      <c r="P173" s="570"/>
      <c r="Q173" s="572"/>
      <c r="R173" s="573"/>
      <c r="S173" s="574"/>
      <c r="T173" s="575"/>
      <c r="U173" s="574"/>
      <c r="V173" s="574"/>
      <c r="W173" s="576"/>
      <c r="X173" s="577"/>
      <c r="Y173" s="4"/>
      <c r="Z173" s="4"/>
      <c r="AA173" s="4"/>
      <c r="AB173" s="4"/>
      <c r="AU173" s="4"/>
    </row>
    <row r="174" spans="1:47" ht="15" customHeight="1">
      <c r="A174" s="553"/>
      <c r="B174" s="566"/>
      <c r="C174" s="567"/>
      <c r="D174" s="568"/>
      <c r="E174" s="569"/>
      <c r="F174" s="570"/>
      <c r="G174" s="571"/>
      <c r="H174" s="571"/>
      <c r="I174" s="571"/>
      <c r="J174" s="572"/>
      <c r="K174" s="570"/>
      <c r="L174" s="571"/>
      <c r="M174" s="571"/>
      <c r="N174" s="571"/>
      <c r="O174" s="572"/>
      <c r="P174" s="570"/>
      <c r="Q174" s="572"/>
      <c r="R174" s="573"/>
      <c r="S174" s="574"/>
      <c r="T174" s="575"/>
      <c r="U174" s="574"/>
      <c r="V174" s="574"/>
      <c r="W174" s="576"/>
      <c r="X174" s="577"/>
      <c r="Y174" s="4"/>
      <c r="Z174" s="4"/>
      <c r="AA174" s="4"/>
      <c r="AB174" s="4"/>
      <c r="AU174" s="4"/>
    </row>
    <row r="175" spans="1:47" ht="15" customHeight="1">
      <c r="A175" s="553"/>
      <c r="B175" s="566"/>
      <c r="C175" s="567"/>
      <c r="D175" s="568"/>
      <c r="E175" s="569"/>
      <c r="F175" s="570"/>
      <c r="G175" s="571"/>
      <c r="H175" s="571"/>
      <c r="I175" s="571"/>
      <c r="J175" s="572"/>
      <c r="K175" s="570"/>
      <c r="L175" s="571"/>
      <c r="M175" s="571"/>
      <c r="N175" s="571"/>
      <c r="O175" s="572"/>
      <c r="P175" s="570"/>
      <c r="Q175" s="572"/>
      <c r="R175" s="573"/>
      <c r="S175" s="574"/>
      <c r="T175" s="575"/>
      <c r="U175" s="574"/>
      <c r="V175" s="574"/>
      <c r="W175" s="576"/>
      <c r="X175" s="577"/>
      <c r="Y175" s="4"/>
      <c r="Z175" s="4"/>
      <c r="AA175" s="4"/>
      <c r="AB175" s="4"/>
      <c r="AU175" s="4"/>
    </row>
    <row r="176" spans="1:47" ht="15" customHeight="1">
      <c r="A176" s="553"/>
      <c r="B176" s="566"/>
      <c r="C176" s="567"/>
      <c r="D176" s="568"/>
      <c r="E176" s="569"/>
      <c r="F176" s="570"/>
      <c r="G176" s="571"/>
      <c r="H176" s="571"/>
      <c r="I176" s="571"/>
      <c r="J176" s="572"/>
      <c r="K176" s="570"/>
      <c r="L176" s="571"/>
      <c r="M176" s="571"/>
      <c r="N176" s="571"/>
      <c r="O176" s="572"/>
      <c r="P176" s="570"/>
      <c r="Q176" s="572"/>
      <c r="R176" s="573"/>
      <c r="S176" s="574"/>
      <c r="T176" s="575"/>
      <c r="U176" s="574"/>
      <c r="V176" s="574"/>
      <c r="W176" s="576"/>
      <c r="X176" s="577"/>
      <c r="Y176" s="4"/>
      <c r="Z176" s="4"/>
      <c r="AA176" s="4"/>
      <c r="AB176" s="4"/>
      <c r="AU176" s="4"/>
    </row>
    <row r="177" spans="1:47" ht="15" customHeight="1">
      <c r="A177" s="553"/>
      <c r="B177" s="566"/>
      <c r="C177" s="567"/>
      <c r="D177" s="578"/>
      <c r="E177" s="579"/>
      <c r="F177" s="573"/>
      <c r="G177" s="574"/>
      <c r="H177" s="574"/>
      <c r="I177" s="574"/>
      <c r="J177" s="577"/>
      <c r="K177" s="573"/>
      <c r="L177" s="574"/>
      <c r="M177" s="574"/>
      <c r="N177" s="574"/>
      <c r="O177" s="577"/>
      <c r="P177" s="573"/>
      <c r="Q177" s="577"/>
      <c r="R177" s="573"/>
      <c r="S177" s="574"/>
      <c r="T177" s="575"/>
      <c r="U177" s="574"/>
      <c r="V177" s="574"/>
      <c r="W177" s="576"/>
      <c r="X177" s="577"/>
      <c r="Y177" s="4"/>
      <c r="Z177" s="4"/>
      <c r="AA177" s="4"/>
      <c r="AB177" s="4"/>
      <c r="AU177" s="4"/>
    </row>
    <row r="178" spans="1:47" ht="15" customHeight="1">
      <c r="A178" s="553"/>
      <c r="B178" s="566"/>
      <c r="C178" s="567"/>
      <c r="D178" s="578"/>
      <c r="E178" s="579"/>
      <c r="F178" s="573"/>
      <c r="G178" s="574"/>
      <c r="H178" s="574"/>
      <c r="I178" s="574"/>
      <c r="J178" s="577"/>
      <c r="K178" s="573"/>
      <c r="L178" s="574"/>
      <c r="M178" s="574"/>
      <c r="N178" s="574"/>
      <c r="O178" s="577"/>
      <c r="P178" s="573"/>
      <c r="Q178" s="577"/>
      <c r="R178" s="573"/>
      <c r="S178" s="574"/>
      <c r="T178" s="575"/>
      <c r="U178" s="574"/>
      <c r="V178" s="574"/>
      <c r="W178" s="576"/>
      <c r="X178" s="577"/>
      <c r="Y178" s="4"/>
      <c r="Z178" s="4"/>
      <c r="AA178" s="4"/>
      <c r="AB178" s="4"/>
      <c r="AU178" s="4"/>
    </row>
    <row r="179" spans="1:47" ht="15" customHeight="1">
      <c r="A179" s="553"/>
      <c r="B179" s="566"/>
      <c r="C179" s="567"/>
      <c r="D179" s="578"/>
      <c r="E179" s="579"/>
      <c r="F179" s="573"/>
      <c r="G179" s="574"/>
      <c r="H179" s="574"/>
      <c r="I179" s="574"/>
      <c r="J179" s="577"/>
      <c r="K179" s="573"/>
      <c r="L179" s="574"/>
      <c r="M179" s="574"/>
      <c r="N179" s="574"/>
      <c r="O179" s="577"/>
      <c r="P179" s="573"/>
      <c r="Q179" s="577"/>
      <c r="R179" s="573"/>
      <c r="S179" s="574"/>
      <c r="T179" s="575"/>
      <c r="U179" s="574"/>
      <c r="V179" s="574"/>
      <c r="W179" s="576"/>
      <c r="X179" s="577"/>
      <c r="Y179" s="4"/>
      <c r="Z179" s="4"/>
      <c r="AA179" s="4"/>
      <c r="AB179" s="4"/>
      <c r="AC179" s="4"/>
      <c r="AD179" s="4"/>
      <c r="AS179" s="4"/>
    </row>
    <row r="180" spans="1:47" ht="15" customHeight="1">
      <c r="A180" s="553"/>
      <c r="B180" s="566"/>
      <c r="C180" s="567"/>
      <c r="D180" s="578"/>
      <c r="E180" s="579"/>
      <c r="F180" s="573"/>
      <c r="G180" s="574"/>
      <c r="H180" s="574"/>
      <c r="I180" s="574"/>
      <c r="J180" s="577"/>
      <c r="K180" s="573"/>
      <c r="L180" s="574"/>
      <c r="M180" s="574"/>
      <c r="N180" s="574"/>
      <c r="O180" s="577"/>
      <c r="P180" s="573"/>
      <c r="Q180" s="577"/>
      <c r="R180" s="573"/>
      <c r="S180" s="574"/>
      <c r="T180" s="575"/>
      <c r="U180" s="574"/>
      <c r="V180" s="574"/>
      <c r="W180" s="576"/>
      <c r="X180" s="577"/>
      <c r="Y180" s="4"/>
      <c r="Z180" s="4"/>
      <c r="AA180" s="4"/>
      <c r="AB180" s="4"/>
      <c r="AC180" s="4"/>
      <c r="AD180" s="4"/>
      <c r="AS180" s="4"/>
    </row>
    <row r="181" spans="1:47" ht="15" customHeight="1">
      <c r="A181" s="553"/>
      <c r="B181" s="566"/>
      <c r="C181" s="567"/>
      <c r="D181" s="578"/>
      <c r="E181" s="579"/>
      <c r="F181" s="573"/>
      <c r="G181" s="574"/>
      <c r="H181" s="574"/>
      <c r="I181" s="574"/>
      <c r="J181" s="577"/>
      <c r="K181" s="573"/>
      <c r="L181" s="574"/>
      <c r="M181" s="574"/>
      <c r="N181" s="574"/>
      <c r="O181" s="577"/>
      <c r="P181" s="573"/>
      <c r="Q181" s="577"/>
      <c r="R181" s="573"/>
      <c r="S181" s="574"/>
      <c r="T181" s="575"/>
      <c r="U181" s="574"/>
      <c r="V181" s="574"/>
      <c r="W181" s="576"/>
      <c r="X181" s="577"/>
      <c r="Y181" s="4"/>
      <c r="Z181" s="4"/>
      <c r="AA181" s="4"/>
      <c r="AB181" s="4"/>
      <c r="AC181" s="4"/>
      <c r="AD181" s="4"/>
      <c r="AS181" s="4"/>
    </row>
    <row r="182" spans="1:47" ht="15" customHeight="1">
      <c r="A182" s="553"/>
      <c r="B182" s="566"/>
      <c r="C182" s="567"/>
      <c r="D182" s="578"/>
      <c r="E182" s="579"/>
      <c r="F182" s="573"/>
      <c r="G182" s="574"/>
      <c r="H182" s="574"/>
      <c r="I182" s="574"/>
      <c r="J182" s="577"/>
      <c r="K182" s="573"/>
      <c r="L182" s="574"/>
      <c r="M182" s="574"/>
      <c r="N182" s="574"/>
      <c r="O182" s="577"/>
      <c r="P182" s="573"/>
      <c r="Q182" s="577"/>
      <c r="R182" s="573"/>
      <c r="S182" s="574"/>
      <c r="T182" s="575"/>
      <c r="U182" s="574"/>
      <c r="V182" s="574"/>
      <c r="W182" s="576"/>
      <c r="X182" s="577"/>
      <c r="Y182" s="4"/>
      <c r="Z182" s="4"/>
      <c r="AA182" s="4"/>
      <c r="AB182" s="4"/>
      <c r="AC182" s="4"/>
      <c r="AD182" s="4"/>
      <c r="AS182" s="4"/>
    </row>
    <row r="183" spans="1:47" ht="15" customHeight="1">
      <c r="A183" s="553"/>
      <c r="B183" s="566"/>
      <c r="C183" s="567"/>
      <c r="D183" s="578"/>
      <c r="E183" s="579"/>
      <c r="F183" s="573"/>
      <c r="G183" s="574"/>
      <c r="H183" s="574"/>
      <c r="I183" s="574"/>
      <c r="J183" s="577"/>
      <c r="K183" s="573"/>
      <c r="L183" s="574"/>
      <c r="M183" s="574"/>
      <c r="N183" s="574"/>
      <c r="O183" s="577"/>
      <c r="P183" s="573"/>
      <c r="Q183" s="577"/>
      <c r="R183" s="573"/>
      <c r="S183" s="574"/>
      <c r="T183" s="575"/>
      <c r="U183" s="574"/>
      <c r="V183" s="574"/>
      <c r="W183" s="576"/>
      <c r="X183" s="577"/>
      <c r="Y183" s="4"/>
      <c r="Z183" s="4"/>
      <c r="AA183" s="4"/>
      <c r="AB183" s="4"/>
      <c r="AC183" s="4"/>
      <c r="AD183" s="4"/>
      <c r="AS183" s="4"/>
    </row>
    <row r="184" spans="1:47" ht="15" customHeight="1">
      <c r="A184" s="553"/>
      <c r="B184" s="566"/>
      <c r="C184" s="567"/>
      <c r="D184" s="578"/>
      <c r="E184" s="579"/>
      <c r="F184" s="573"/>
      <c r="G184" s="574"/>
      <c r="H184" s="574"/>
      <c r="I184" s="574"/>
      <c r="J184" s="577"/>
      <c r="K184" s="573"/>
      <c r="L184" s="574"/>
      <c r="M184" s="574"/>
      <c r="N184" s="574"/>
      <c r="O184" s="577"/>
      <c r="P184" s="573"/>
      <c r="Q184" s="577"/>
      <c r="R184" s="573"/>
      <c r="S184" s="574"/>
      <c r="T184" s="575"/>
      <c r="U184" s="574"/>
      <c r="V184" s="574"/>
      <c r="W184" s="576"/>
      <c r="X184" s="577"/>
      <c r="Y184" s="4"/>
      <c r="Z184" s="4"/>
      <c r="AA184" s="4"/>
      <c r="AB184" s="4"/>
      <c r="AC184" s="4"/>
      <c r="AD184" s="4"/>
      <c r="AS184" s="4"/>
    </row>
    <row r="185" spans="1:47" ht="15" customHeight="1">
      <c r="A185" s="553"/>
      <c r="B185" s="566"/>
      <c r="C185" s="567"/>
      <c r="D185" s="578"/>
      <c r="E185" s="579"/>
      <c r="F185" s="573"/>
      <c r="G185" s="574"/>
      <c r="H185" s="574"/>
      <c r="I185" s="574"/>
      <c r="J185" s="577"/>
      <c r="K185" s="573"/>
      <c r="L185" s="574"/>
      <c r="M185" s="574"/>
      <c r="N185" s="574"/>
      <c r="O185" s="577"/>
      <c r="P185" s="573"/>
      <c r="Q185" s="577"/>
      <c r="R185" s="573"/>
      <c r="S185" s="574"/>
      <c r="T185" s="575"/>
      <c r="U185" s="574"/>
      <c r="V185" s="574"/>
      <c r="W185" s="576"/>
      <c r="X185" s="577"/>
      <c r="Y185" s="4"/>
      <c r="Z185" s="4"/>
      <c r="AA185" s="4"/>
      <c r="AB185" s="4"/>
      <c r="AC185" s="4"/>
      <c r="AD185" s="4"/>
      <c r="AS185" s="4"/>
    </row>
    <row r="186" spans="1:47" ht="15" customHeight="1">
      <c r="A186" s="553"/>
      <c r="B186" s="566"/>
      <c r="C186" s="567"/>
      <c r="D186" s="578"/>
      <c r="E186" s="579"/>
      <c r="F186" s="573"/>
      <c r="G186" s="574"/>
      <c r="H186" s="574"/>
      <c r="I186" s="574"/>
      <c r="J186" s="577"/>
      <c r="K186" s="573"/>
      <c r="L186" s="574"/>
      <c r="M186" s="574"/>
      <c r="N186" s="574"/>
      <c r="O186" s="577"/>
      <c r="P186" s="573"/>
      <c r="Q186" s="577"/>
      <c r="R186" s="573"/>
      <c r="S186" s="574"/>
      <c r="T186" s="575"/>
      <c r="U186" s="574"/>
      <c r="V186" s="574"/>
      <c r="W186" s="576"/>
      <c r="X186" s="577"/>
      <c r="Y186" s="4"/>
      <c r="Z186" s="4"/>
      <c r="AA186" s="4"/>
      <c r="AB186" s="4"/>
      <c r="AC186" s="4"/>
      <c r="AD186" s="4"/>
      <c r="AS186" s="4"/>
    </row>
    <row r="187" spans="1:47" ht="15" customHeight="1">
      <c r="A187" s="553"/>
      <c r="B187" s="566"/>
      <c r="C187" s="567"/>
      <c r="D187" s="578"/>
      <c r="E187" s="579"/>
      <c r="F187" s="573"/>
      <c r="G187" s="574"/>
      <c r="H187" s="574"/>
      <c r="I187" s="574"/>
      <c r="J187" s="577"/>
      <c r="K187" s="573"/>
      <c r="L187" s="574"/>
      <c r="M187" s="574"/>
      <c r="N187" s="574"/>
      <c r="O187" s="577"/>
      <c r="P187" s="573"/>
      <c r="Q187" s="577"/>
      <c r="R187" s="573"/>
      <c r="S187" s="574"/>
      <c r="T187" s="575"/>
      <c r="U187" s="574"/>
      <c r="V187" s="574"/>
      <c r="W187" s="576"/>
      <c r="X187" s="577"/>
      <c r="Y187" s="4"/>
      <c r="Z187" s="4"/>
      <c r="AA187" s="4"/>
      <c r="AB187" s="4"/>
      <c r="AC187" s="4"/>
      <c r="AD187" s="4"/>
      <c r="AS187" s="4"/>
    </row>
    <row r="188" spans="1:47" ht="15" customHeight="1">
      <c r="A188" s="553"/>
      <c r="B188" s="566"/>
      <c r="C188" s="567"/>
      <c r="D188" s="578"/>
      <c r="E188" s="579"/>
      <c r="F188" s="573"/>
      <c r="G188" s="574"/>
      <c r="H188" s="574"/>
      <c r="I188" s="574"/>
      <c r="J188" s="577"/>
      <c r="K188" s="573"/>
      <c r="L188" s="574"/>
      <c r="M188" s="574"/>
      <c r="N188" s="574"/>
      <c r="O188" s="577"/>
      <c r="P188" s="573"/>
      <c r="Q188" s="577"/>
      <c r="R188" s="573"/>
      <c r="S188" s="574"/>
      <c r="T188" s="575"/>
      <c r="U188" s="574"/>
      <c r="V188" s="574"/>
      <c r="W188" s="576"/>
      <c r="X188" s="577"/>
      <c r="Y188" s="4"/>
      <c r="Z188" s="4"/>
      <c r="AA188" s="4"/>
      <c r="AB188" s="4"/>
      <c r="AC188" s="4"/>
      <c r="AD188" s="4"/>
      <c r="AS188" s="4"/>
    </row>
    <row r="189" spans="1:47" ht="15" customHeight="1">
      <c r="A189" s="553"/>
      <c r="B189" s="566"/>
      <c r="C189" s="567"/>
      <c r="D189" s="578"/>
      <c r="E189" s="579"/>
      <c r="F189" s="573"/>
      <c r="G189" s="574"/>
      <c r="H189" s="574"/>
      <c r="I189" s="574"/>
      <c r="J189" s="577"/>
      <c r="K189" s="573"/>
      <c r="L189" s="574"/>
      <c r="M189" s="574"/>
      <c r="N189" s="574"/>
      <c r="O189" s="577"/>
      <c r="P189" s="573"/>
      <c r="Q189" s="577"/>
      <c r="R189" s="573"/>
      <c r="S189" s="574"/>
      <c r="T189" s="575"/>
      <c r="U189" s="574"/>
      <c r="V189" s="574"/>
      <c r="W189" s="576"/>
      <c r="X189" s="577"/>
      <c r="Y189" s="4"/>
      <c r="Z189" s="4"/>
      <c r="AA189" s="4"/>
      <c r="AB189" s="4"/>
      <c r="AC189" s="4"/>
      <c r="AD189" s="4"/>
      <c r="AS189" s="4"/>
    </row>
    <row r="190" spans="1:47" ht="15" customHeight="1">
      <c r="A190" s="553"/>
      <c r="B190" s="566"/>
      <c r="C190" s="567"/>
      <c r="D190" s="578"/>
      <c r="E190" s="579"/>
      <c r="F190" s="573"/>
      <c r="G190" s="574"/>
      <c r="H190" s="574"/>
      <c r="I190" s="574"/>
      <c r="J190" s="577"/>
      <c r="K190" s="573"/>
      <c r="L190" s="574"/>
      <c r="M190" s="574"/>
      <c r="N190" s="574"/>
      <c r="O190" s="577"/>
      <c r="P190" s="573"/>
      <c r="Q190" s="577"/>
      <c r="R190" s="573"/>
      <c r="S190" s="574"/>
      <c r="T190" s="575"/>
      <c r="U190" s="574"/>
      <c r="V190" s="574"/>
      <c r="W190" s="576"/>
      <c r="X190" s="577"/>
      <c r="Y190" s="4"/>
      <c r="Z190" s="4"/>
      <c r="AA190" s="4"/>
      <c r="AB190" s="4"/>
      <c r="AC190" s="4"/>
      <c r="AD190" s="4"/>
      <c r="AS190" s="4"/>
    </row>
    <row r="191" spans="1:47" ht="15" customHeight="1">
      <c r="A191" s="553"/>
      <c r="B191" s="566"/>
      <c r="C191" s="567"/>
      <c r="D191" s="578"/>
      <c r="E191" s="579"/>
      <c r="F191" s="573"/>
      <c r="G191" s="574"/>
      <c r="H191" s="574"/>
      <c r="I191" s="574"/>
      <c r="J191" s="577"/>
      <c r="K191" s="573"/>
      <c r="L191" s="574"/>
      <c r="M191" s="574"/>
      <c r="N191" s="574"/>
      <c r="O191" s="577"/>
      <c r="P191" s="573"/>
      <c r="Q191" s="577"/>
      <c r="R191" s="573"/>
      <c r="S191" s="574"/>
      <c r="T191" s="575"/>
      <c r="U191" s="574"/>
      <c r="V191" s="574"/>
      <c r="W191" s="576"/>
      <c r="X191" s="577"/>
      <c r="Y191" s="4"/>
      <c r="Z191" s="4"/>
      <c r="AA191" s="4"/>
      <c r="AB191" s="4"/>
      <c r="AC191" s="4"/>
      <c r="AD191" s="4"/>
      <c r="AS191" s="4"/>
    </row>
    <row r="192" spans="1:47" ht="15" customHeight="1">
      <c r="A192" s="553"/>
      <c r="B192" s="566"/>
      <c r="C192" s="567"/>
      <c r="D192" s="578"/>
      <c r="E192" s="579"/>
      <c r="F192" s="573"/>
      <c r="G192" s="574"/>
      <c r="H192" s="574"/>
      <c r="I192" s="574"/>
      <c r="J192" s="577"/>
      <c r="K192" s="573"/>
      <c r="L192" s="574"/>
      <c r="M192" s="574"/>
      <c r="N192" s="574"/>
      <c r="O192" s="577"/>
      <c r="P192" s="573"/>
      <c r="Q192" s="577"/>
      <c r="R192" s="573"/>
      <c r="S192" s="574"/>
      <c r="T192" s="575"/>
      <c r="U192" s="574"/>
      <c r="V192" s="574"/>
      <c r="W192" s="576"/>
      <c r="X192" s="577"/>
      <c r="Y192" s="4"/>
      <c r="Z192" s="4"/>
      <c r="AA192" s="4"/>
      <c r="AB192" s="4"/>
      <c r="AC192" s="4"/>
      <c r="AD192" s="4"/>
      <c r="AS192" s="4"/>
    </row>
    <row r="193" spans="1:45" ht="15" customHeight="1">
      <c r="A193" s="553"/>
      <c r="B193" s="566"/>
      <c r="C193" s="567"/>
      <c r="D193" s="578"/>
      <c r="E193" s="579"/>
      <c r="F193" s="573"/>
      <c r="G193" s="574"/>
      <c r="H193" s="574"/>
      <c r="I193" s="574"/>
      <c r="J193" s="577"/>
      <c r="K193" s="573"/>
      <c r="L193" s="574"/>
      <c r="M193" s="574"/>
      <c r="N193" s="574"/>
      <c r="O193" s="577"/>
      <c r="P193" s="573"/>
      <c r="Q193" s="577"/>
      <c r="R193" s="573"/>
      <c r="S193" s="574"/>
      <c r="T193" s="575"/>
      <c r="U193" s="574"/>
      <c r="V193" s="574"/>
      <c r="W193" s="576"/>
      <c r="X193" s="577"/>
      <c r="Y193" s="4"/>
      <c r="Z193" s="4"/>
      <c r="AA193" s="4"/>
      <c r="AB193" s="4"/>
      <c r="AC193" s="4"/>
      <c r="AD193" s="4"/>
      <c r="AS193" s="4"/>
    </row>
    <row r="194" spans="1:45" ht="15" customHeight="1">
      <c r="A194" s="553"/>
      <c r="B194" s="566"/>
      <c r="C194" s="567"/>
      <c r="D194" s="578"/>
      <c r="E194" s="579"/>
      <c r="F194" s="573"/>
      <c r="G194" s="574"/>
      <c r="H194" s="574"/>
      <c r="I194" s="574"/>
      <c r="J194" s="577"/>
      <c r="K194" s="573"/>
      <c r="L194" s="574"/>
      <c r="M194" s="574"/>
      <c r="N194" s="574"/>
      <c r="O194" s="577"/>
      <c r="P194" s="573"/>
      <c r="Q194" s="577"/>
      <c r="R194" s="573"/>
      <c r="S194" s="574"/>
      <c r="T194" s="575"/>
      <c r="U194" s="574"/>
      <c r="V194" s="574"/>
      <c r="W194" s="576"/>
      <c r="X194" s="577"/>
      <c r="Y194" s="4"/>
      <c r="Z194" s="4"/>
      <c r="AA194" s="4"/>
      <c r="AB194" s="4"/>
      <c r="AC194" s="4"/>
      <c r="AD194" s="4"/>
      <c r="AS194" s="4"/>
    </row>
    <row r="195" spans="1:45" ht="15" customHeight="1">
      <c r="A195" s="553"/>
      <c r="B195" s="566"/>
      <c r="C195" s="567"/>
      <c r="D195" s="578"/>
      <c r="E195" s="579"/>
      <c r="F195" s="573"/>
      <c r="G195" s="574"/>
      <c r="H195" s="574"/>
      <c r="I195" s="574"/>
      <c r="J195" s="577"/>
      <c r="K195" s="573"/>
      <c r="L195" s="574"/>
      <c r="M195" s="574"/>
      <c r="N195" s="574"/>
      <c r="O195" s="577"/>
      <c r="P195" s="573"/>
      <c r="Q195" s="577"/>
      <c r="R195" s="573"/>
      <c r="S195" s="574"/>
      <c r="T195" s="575"/>
      <c r="U195" s="574"/>
      <c r="V195" s="574"/>
      <c r="W195" s="576"/>
      <c r="X195" s="577"/>
      <c r="Y195" s="4"/>
      <c r="Z195" s="4"/>
      <c r="AA195" s="4"/>
      <c r="AB195" s="4"/>
      <c r="AC195" s="4"/>
      <c r="AD195" s="4"/>
      <c r="AS195" s="4"/>
    </row>
    <row r="196" spans="1:45" ht="15" customHeight="1">
      <c r="A196" s="553"/>
      <c r="B196" s="566"/>
      <c r="C196" s="567"/>
      <c r="D196" s="578"/>
      <c r="E196" s="579"/>
      <c r="F196" s="573"/>
      <c r="G196" s="574"/>
      <c r="H196" s="574"/>
      <c r="I196" s="574"/>
      <c r="J196" s="577"/>
      <c r="K196" s="573"/>
      <c r="L196" s="574"/>
      <c r="M196" s="574"/>
      <c r="N196" s="574"/>
      <c r="O196" s="577"/>
      <c r="P196" s="573"/>
      <c r="Q196" s="577"/>
      <c r="R196" s="573"/>
      <c r="S196" s="574"/>
      <c r="T196" s="575"/>
      <c r="U196" s="574"/>
      <c r="V196" s="574"/>
      <c r="W196" s="576"/>
      <c r="X196" s="577"/>
      <c r="Y196" s="4"/>
      <c r="Z196" s="4"/>
      <c r="AA196" s="4"/>
      <c r="AB196" s="4"/>
      <c r="AC196" s="4"/>
      <c r="AD196" s="4"/>
      <c r="AS196" s="4"/>
    </row>
    <row r="197" spans="1:45" ht="15" customHeight="1">
      <c r="A197" s="553"/>
      <c r="B197" s="566"/>
      <c r="C197" s="567"/>
      <c r="D197" s="578"/>
      <c r="E197" s="579"/>
      <c r="F197" s="573"/>
      <c r="G197" s="574"/>
      <c r="H197" s="574"/>
      <c r="I197" s="574"/>
      <c r="J197" s="577"/>
      <c r="K197" s="573"/>
      <c r="L197" s="574"/>
      <c r="M197" s="574"/>
      <c r="N197" s="574"/>
      <c r="O197" s="577"/>
      <c r="P197" s="573"/>
      <c r="Q197" s="577"/>
      <c r="R197" s="573"/>
      <c r="S197" s="574"/>
      <c r="T197" s="575"/>
      <c r="U197" s="574"/>
      <c r="V197" s="574"/>
      <c r="W197" s="576"/>
      <c r="X197" s="577"/>
      <c r="Y197" s="4"/>
      <c r="Z197" s="4"/>
      <c r="AA197" s="4"/>
      <c r="AB197" s="4"/>
      <c r="AC197" s="4"/>
      <c r="AD197" s="4"/>
      <c r="AS197" s="4"/>
    </row>
    <row r="198" spans="1:45" ht="15" customHeight="1">
      <c r="A198" s="553"/>
      <c r="B198" s="566"/>
      <c r="C198" s="567"/>
      <c r="D198" s="578"/>
      <c r="E198" s="579"/>
      <c r="F198" s="573"/>
      <c r="G198" s="574"/>
      <c r="H198" s="574"/>
      <c r="I198" s="574"/>
      <c r="J198" s="577"/>
      <c r="K198" s="573"/>
      <c r="L198" s="574"/>
      <c r="M198" s="574"/>
      <c r="N198" s="574"/>
      <c r="O198" s="577"/>
      <c r="P198" s="573"/>
      <c r="Q198" s="577"/>
      <c r="R198" s="573"/>
      <c r="S198" s="574"/>
      <c r="T198" s="575"/>
      <c r="U198" s="574"/>
      <c r="V198" s="574"/>
      <c r="W198" s="576"/>
      <c r="X198" s="577"/>
      <c r="Y198" s="4"/>
      <c r="Z198" s="4"/>
      <c r="AA198" s="4"/>
      <c r="AB198" s="4"/>
      <c r="AC198" s="4"/>
      <c r="AD198" s="4"/>
      <c r="AS198" s="4"/>
    </row>
    <row r="199" spans="1:45" ht="15" customHeight="1">
      <c r="A199" s="553"/>
      <c r="B199" s="566"/>
      <c r="C199" s="567"/>
      <c r="D199" s="578"/>
      <c r="E199" s="579"/>
      <c r="F199" s="573"/>
      <c r="G199" s="574"/>
      <c r="H199" s="574"/>
      <c r="I199" s="574"/>
      <c r="J199" s="577"/>
      <c r="K199" s="573"/>
      <c r="L199" s="574"/>
      <c r="M199" s="574"/>
      <c r="N199" s="574"/>
      <c r="O199" s="577"/>
      <c r="P199" s="573"/>
      <c r="Q199" s="577"/>
      <c r="R199" s="573"/>
      <c r="S199" s="574"/>
      <c r="T199" s="575"/>
      <c r="U199" s="574"/>
      <c r="V199" s="574"/>
      <c r="W199" s="576"/>
      <c r="X199" s="577"/>
      <c r="Y199" s="4"/>
      <c r="Z199" s="4"/>
      <c r="AA199" s="4"/>
      <c r="AB199" s="4"/>
      <c r="AC199" s="4"/>
      <c r="AD199" s="4"/>
      <c r="AS199" s="4"/>
    </row>
    <row r="200" spans="1:45" ht="15" customHeight="1">
      <c r="A200" s="553"/>
      <c r="B200" s="566"/>
      <c r="C200" s="567"/>
      <c r="D200" s="578"/>
      <c r="E200" s="579"/>
      <c r="F200" s="573"/>
      <c r="G200" s="574"/>
      <c r="H200" s="574"/>
      <c r="I200" s="574"/>
      <c r="J200" s="577"/>
      <c r="K200" s="573"/>
      <c r="L200" s="574"/>
      <c r="M200" s="574"/>
      <c r="N200" s="574"/>
      <c r="O200" s="577"/>
      <c r="P200" s="573"/>
      <c r="Q200" s="577"/>
      <c r="R200" s="573"/>
      <c r="S200" s="574"/>
      <c r="T200" s="575"/>
      <c r="U200" s="574"/>
      <c r="V200" s="574"/>
      <c r="W200" s="576"/>
      <c r="X200" s="577"/>
      <c r="Y200" s="4"/>
      <c r="Z200" s="4"/>
      <c r="AA200" s="4"/>
      <c r="AB200" s="4"/>
      <c r="AC200" s="4"/>
      <c r="AD200" s="4"/>
      <c r="AS200" s="4"/>
    </row>
    <row r="201" spans="1:45" ht="15" customHeight="1">
      <c r="A201" s="553"/>
      <c r="B201" s="566"/>
      <c r="C201" s="567"/>
      <c r="D201" s="578"/>
      <c r="E201" s="579"/>
      <c r="F201" s="573"/>
      <c r="G201" s="574"/>
      <c r="H201" s="574"/>
      <c r="I201" s="574"/>
      <c r="J201" s="577"/>
      <c r="K201" s="573"/>
      <c r="L201" s="574"/>
      <c r="M201" s="574"/>
      <c r="N201" s="574"/>
      <c r="O201" s="577"/>
      <c r="P201" s="573"/>
      <c r="Q201" s="577"/>
      <c r="R201" s="573"/>
      <c r="S201" s="574"/>
      <c r="T201" s="575"/>
      <c r="U201" s="574"/>
      <c r="V201" s="574"/>
      <c r="W201" s="576"/>
      <c r="X201" s="577"/>
      <c r="Y201" s="4"/>
      <c r="Z201" s="4"/>
      <c r="AA201" s="4"/>
      <c r="AB201" s="4"/>
      <c r="AC201" s="4"/>
      <c r="AD201" s="4"/>
      <c r="AS201" s="4"/>
    </row>
    <row r="202" spans="1:45" ht="15" customHeight="1">
      <c r="A202" s="553"/>
      <c r="B202" s="566"/>
      <c r="C202" s="567"/>
      <c r="D202" s="578"/>
      <c r="E202" s="579"/>
      <c r="F202" s="573"/>
      <c r="G202" s="574"/>
      <c r="H202" s="574"/>
      <c r="I202" s="574"/>
      <c r="J202" s="577"/>
      <c r="K202" s="573"/>
      <c r="L202" s="574"/>
      <c r="M202" s="574"/>
      <c r="N202" s="574"/>
      <c r="O202" s="577"/>
      <c r="P202" s="573"/>
      <c r="Q202" s="577"/>
      <c r="R202" s="573"/>
      <c r="S202" s="574"/>
      <c r="T202" s="575"/>
      <c r="U202" s="574"/>
      <c r="V202" s="574"/>
      <c r="W202" s="576"/>
      <c r="X202" s="577"/>
      <c r="Y202" s="4"/>
      <c r="Z202" s="4"/>
      <c r="AA202" s="4"/>
      <c r="AB202" s="4"/>
      <c r="AC202" s="4"/>
      <c r="AD202" s="4"/>
      <c r="AS202" s="4"/>
    </row>
    <row r="203" spans="1:45" ht="15" customHeight="1">
      <c r="A203" s="553"/>
      <c r="B203" s="566"/>
      <c r="C203" s="567"/>
      <c r="D203" s="578"/>
      <c r="E203" s="579"/>
      <c r="F203" s="573"/>
      <c r="G203" s="574"/>
      <c r="H203" s="574"/>
      <c r="I203" s="574"/>
      <c r="J203" s="577"/>
      <c r="K203" s="573"/>
      <c r="L203" s="574"/>
      <c r="M203" s="574"/>
      <c r="N203" s="574"/>
      <c r="O203" s="577"/>
      <c r="P203" s="573"/>
      <c r="Q203" s="577"/>
      <c r="R203" s="573"/>
      <c r="S203" s="574"/>
      <c r="T203" s="575"/>
      <c r="U203" s="574"/>
      <c r="V203" s="574"/>
      <c r="W203" s="576"/>
      <c r="X203" s="577"/>
      <c r="Y203" s="4"/>
      <c r="Z203" s="4"/>
      <c r="AA203" s="4"/>
      <c r="AB203" s="4"/>
      <c r="AC203" s="4"/>
      <c r="AD203" s="4"/>
      <c r="AS203" s="4"/>
    </row>
    <row r="204" spans="1:45" ht="15" customHeight="1">
      <c r="A204" s="553"/>
      <c r="B204" s="566"/>
      <c r="C204" s="567"/>
      <c r="D204" s="578"/>
      <c r="E204" s="579"/>
      <c r="F204" s="573"/>
      <c r="G204" s="574"/>
      <c r="H204" s="574"/>
      <c r="I204" s="574"/>
      <c r="J204" s="577"/>
      <c r="K204" s="573"/>
      <c r="L204" s="574"/>
      <c r="M204" s="574"/>
      <c r="N204" s="574"/>
      <c r="O204" s="577"/>
      <c r="P204" s="573"/>
      <c r="Q204" s="577"/>
      <c r="R204" s="573"/>
      <c r="S204" s="574"/>
      <c r="T204" s="575"/>
      <c r="U204" s="574"/>
      <c r="V204" s="574"/>
      <c r="W204" s="576"/>
      <c r="X204" s="577"/>
      <c r="Y204" s="4"/>
      <c r="Z204" s="4"/>
      <c r="AA204" s="4"/>
      <c r="AB204" s="4"/>
      <c r="AC204" s="4"/>
      <c r="AD204" s="4"/>
      <c r="AS204" s="4"/>
    </row>
    <row r="205" spans="1:45" ht="15" customHeight="1">
      <c r="A205" s="553"/>
      <c r="B205" s="566"/>
      <c r="C205" s="567"/>
      <c r="D205" s="578"/>
      <c r="E205" s="579"/>
      <c r="F205" s="573"/>
      <c r="G205" s="574"/>
      <c r="H205" s="574"/>
      <c r="I205" s="574"/>
      <c r="J205" s="577"/>
      <c r="K205" s="573"/>
      <c r="L205" s="574"/>
      <c r="M205" s="574"/>
      <c r="N205" s="574"/>
      <c r="O205" s="577"/>
      <c r="P205" s="573"/>
      <c r="Q205" s="577"/>
      <c r="R205" s="573"/>
      <c r="S205" s="574"/>
      <c r="T205" s="575"/>
      <c r="U205" s="574"/>
      <c r="V205" s="574"/>
      <c r="W205" s="576"/>
      <c r="X205" s="577"/>
      <c r="Y205" s="4"/>
      <c r="Z205" s="4"/>
      <c r="AA205" s="4"/>
      <c r="AB205" s="4"/>
      <c r="AC205" s="4"/>
      <c r="AD205" s="4"/>
      <c r="AS205" s="4"/>
    </row>
    <row r="206" spans="1:45" ht="15" customHeight="1">
      <c r="A206" s="553"/>
      <c r="B206" s="566"/>
      <c r="C206" s="567"/>
      <c r="D206" s="578"/>
      <c r="E206" s="579"/>
      <c r="F206" s="573"/>
      <c r="G206" s="574"/>
      <c r="H206" s="574"/>
      <c r="I206" s="574"/>
      <c r="J206" s="577"/>
      <c r="K206" s="573"/>
      <c r="L206" s="574"/>
      <c r="M206" s="574"/>
      <c r="N206" s="574"/>
      <c r="O206" s="577"/>
      <c r="P206" s="573"/>
      <c r="Q206" s="577"/>
      <c r="R206" s="573"/>
      <c r="S206" s="574"/>
      <c r="T206" s="575"/>
      <c r="U206" s="574"/>
      <c r="V206" s="574"/>
      <c r="W206" s="576"/>
      <c r="X206" s="577"/>
      <c r="Y206" s="4"/>
      <c r="Z206" s="4"/>
      <c r="AA206" s="4"/>
      <c r="AB206" s="4"/>
      <c r="AC206" s="4"/>
      <c r="AD206" s="4"/>
      <c r="AS206" s="4"/>
    </row>
    <row r="207" spans="1:45" ht="15" customHeight="1">
      <c r="A207" s="553"/>
      <c r="B207" s="566"/>
      <c r="C207" s="567"/>
      <c r="D207" s="578"/>
      <c r="E207" s="579"/>
      <c r="F207" s="573"/>
      <c r="G207" s="574"/>
      <c r="H207" s="574"/>
      <c r="I207" s="574"/>
      <c r="J207" s="577"/>
      <c r="K207" s="573"/>
      <c r="L207" s="574"/>
      <c r="M207" s="574"/>
      <c r="N207" s="574"/>
      <c r="O207" s="577"/>
      <c r="P207" s="573"/>
      <c r="Q207" s="577"/>
      <c r="R207" s="573"/>
      <c r="S207" s="574"/>
      <c r="T207" s="575"/>
      <c r="U207" s="574"/>
      <c r="V207" s="574"/>
      <c r="W207" s="576"/>
      <c r="X207" s="577"/>
      <c r="Y207" s="4"/>
      <c r="Z207" s="4"/>
      <c r="AA207" s="4"/>
      <c r="AB207" s="4"/>
      <c r="AC207" s="4"/>
      <c r="AD207" s="4"/>
      <c r="AS207" s="4"/>
    </row>
    <row r="208" spans="1:45" ht="15" customHeight="1">
      <c r="A208" s="553"/>
      <c r="B208" s="566"/>
      <c r="C208" s="567"/>
      <c r="D208" s="578"/>
      <c r="E208" s="579"/>
      <c r="F208" s="573"/>
      <c r="G208" s="574"/>
      <c r="H208" s="574"/>
      <c r="I208" s="574"/>
      <c r="J208" s="577"/>
      <c r="K208" s="573"/>
      <c r="L208" s="574"/>
      <c r="M208" s="574"/>
      <c r="N208" s="574"/>
      <c r="O208" s="577"/>
      <c r="P208" s="573"/>
      <c r="Q208" s="577"/>
      <c r="R208" s="573"/>
      <c r="S208" s="574"/>
      <c r="T208" s="575"/>
      <c r="U208" s="574"/>
      <c r="V208" s="574"/>
      <c r="W208" s="576"/>
      <c r="X208" s="577"/>
      <c r="Y208" s="4"/>
      <c r="Z208" s="4"/>
      <c r="AA208" s="4"/>
      <c r="AB208" s="4"/>
      <c r="AC208" s="4"/>
      <c r="AD208" s="4"/>
      <c r="AS208" s="4"/>
    </row>
    <row r="209" spans="1:45" ht="15" customHeight="1">
      <c r="A209" s="553"/>
      <c r="B209" s="566"/>
      <c r="C209" s="567"/>
      <c r="D209" s="578"/>
      <c r="E209" s="579"/>
      <c r="F209" s="573"/>
      <c r="G209" s="574"/>
      <c r="H209" s="574"/>
      <c r="I209" s="574"/>
      <c r="J209" s="577"/>
      <c r="K209" s="573"/>
      <c r="L209" s="574"/>
      <c r="M209" s="574"/>
      <c r="N209" s="574"/>
      <c r="O209" s="577"/>
      <c r="P209" s="573"/>
      <c r="Q209" s="577"/>
      <c r="R209" s="573"/>
      <c r="S209" s="574"/>
      <c r="T209" s="575"/>
      <c r="U209" s="574"/>
      <c r="V209" s="574"/>
      <c r="W209" s="576"/>
      <c r="X209" s="577"/>
      <c r="Y209" s="4"/>
      <c r="Z209" s="4"/>
      <c r="AA209" s="4"/>
      <c r="AB209" s="4"/>
      <c r="AC209" s="4"/>
      <c r="AD209" s="4"/>
      <c r="AS209" s="4"/>
    </row>
    <row r="210" spans="1:45" ht="15" customHeight="1">
      <c r="A210" s="553"/>
      <c r="B210" s="566"/>
      <c r="C210" s="567"/>
      <c r="D210" s="578"/>
      <c r="E210" s="579"/>
      <c r="F210" s="573"/>
      <c r="G210" s="574"/>
      <c r="H210" s="574"/>
      <c r="I210" s="574"/>
      <c r="J210" s="577"/>
      <c r="K210" s="573"/>
      <c r="L210" s="574"/>
      <c r="M210" s="574"/>
      <c r="N210" s="574"/>
      <c r="O210" s="577"/>
      <c r="P210" s="573"/>
      <c r="Q210" s="577"/>
      <c r="R210" s="573"/>
      <c r="S210" s="574"/>
      <c r="T210" s="575"/>
      <c r="U210" s="574"/>
      <c r="V210" s="574"/>
      <c r="W210" s="576"/>
      <c r="X210" s="577"/>
      <c r="Y210" s="4"/>
      <c r="Z210" s="4"/>
      <c r="AA210" s="4"/>
      <c r="AB210" s="4"/>
      <c r="AC210" s="4"/>
      <c r="AD210" s="4"/>
      <c r="AS210" s="4"/>
    </row>
    <row r="211" spans="1:45" ht="15" customHeight="1">
      <c r="A211" s="553"/>
      <c r="B211" s="566"/>
      <c r="C211" s="567"/>
      <c r="D211" s="578"/>
      <c r="E211" s="579"/>
      <c r="F211" s="573"/>
      <c r="G211" s="574"/>
      <c r="H211" s="574"/>
      <c r="I211" s="574"/>
      <c r="J211" s="577"/>
      <c r="K211" s="573"/>
      <c r="L211" s="574"/>
      <c r="M211" s="574"/>
      <c r="N211" s="574"/>
      <c r="O211" s="577"/>
      <c r="P211" s="573"/>
      <c r="Q211" s="577"/>
      <c r="R211" s="573"/>
      <c r="S211" s="574"/>
      <c r="T211" s="575"/>
      <c r="U211" s="574"/>
      <c r="V211" s="574"/>
      <c r="W211" s="576"/>
      <c r="X211" s="577"/>
      <c r="Y211" s="4"/>
      <c r="Z211" s="4"/>
      <c r="AA211" s="4"/>
      <c r="AB211" s="4"/>
      <c r="AC211" s="4"/>
      <c r="AD211" s="4"/>
      <c r="AS211" s="4"/>
    </row>
    <row r="212" spans="1:45" ht="15" customHeight="1">
      <c r="A212" s="553"/>
      <c r="B212" s="566"/>
      <c r="C212" s="567"/>
      <c r="D212" s="578"/>
      <c r="E212" s="579"/>
      <c r="F212" s="573"/>
      <c r="G212" s="574"/>
      <c r="H212" s="574"/>
      <c r="I212" s="574"/>
      <c r="J212" s="577"/>
      <c r="K212" s="573"/>
      <c r="L212" s="574"/>
      <c r="M212" s="574"/>
      <c r="N212" s="574"/>
      <c r="O212" s="577"/>
      <c r="P212" s="573"/>
      <c r="Q212" s="577"/>
      <c r="R212" s="573"/>
      <c r="S212" s="574"/>
      <c r="T212" s="575"/>
      <c r="U212" s="574"/>
      <c r="V212" s="574"/>
      <c r="W212" s="576"/>
      <c r="X212" s="577"/>
      <c r="Y212" s="4"/>
      <c r="Z212" s="4"/>
      <c r="AA212" s="4"/>
      <c r="AB212" s="4"/>
      <c r="AC212" s="4"/>
      <c r="AD212" s="4"/>
      <c r="AS212" s="4"/>
    </row>
    <row r="213" spans="1:45" ht="15" customHeight="1">
      <c r="A213" s="553"/>
      <c r="B213" s="566"/>
      <c r="C213" s="567"/>
      <c r="D213" s="578"/>
      <c r="E213" s="579"/>
      <c r="F213" s="573"/>
      <c r="G213" s="574"/>
      <c r="H213" s="574"/>
      <c r="I213" s="574"/>
      <c r="J213" s="577"/>
      <c r="K213" s="573"/>
      <c r="L213" s="574"/>
      <c r="M213" s="574"/>
      <c r="N213" s="574"/>
      <c r="O213" s="577"/>
      <c r="P213" s="573"/>
      <c r="Q213" s="577"/>
      <c r="R213" s="573"/>
      <c r="S213" s="574"/>
      <c r="T213" s="575"/>
      <c r="U213" s="574"/>
      <c r="V213" s="574"/>
      <c r="W213" s="576"/>
      <c r="X213" s="577"/>
      <c r="Y213" s="4"/>
      <c r="Z213" s="4"/>
      <c r="AA213" s="4"/>
      <c r="AB213" s="4"/>
      <c r="AC213" s="4"/>
      <c r="AD213" s="4"/>
      <c r="AS213" s="4"/>
    </row>
    <row r="214" spans="1:45" ht="15" customHeight="1">
      <c r="A214" s="553"/>
      <c r="B214" s="566"/>
      <c r="C214" s="567"/>
      <c r="D214" s="578"/>
      <c r="E214" s="579"/>
      <c r="F214" s="573"/>
      <c r="G214" s="574"/>
      <c r="H214" s="574"/>
      <c r="I214" s="574"/>
      <c r="J214" s="577"/>
      <c r="K214" s="573"/>
      <c r="L214" s="574"/>
      <c r="M214" s="574"/>
      <c r="N214" s="574"/>
      <c r="O214" s="577"/>
      <c r="P214" s="573"/>
      <c r="Q214" s="577"/>
      <c r="R214" s="573"/>
      <c r="S214" s="574"/>
      <c r="T214" s="575"/>
      <c r="U214" s="574"/>
      <c r="V214" s="574"/>
      <c r="W214" s="576"/>
      <c r="X214" s="577"/>
      <c r="Y214" s="4"/>
      <c r="Z214" s="4"/>
      <c r="AA214" s="4"/>
      <c r="AB214" s="4"/>
      <c r="AC214" s="4"/>
      <c r="AD214" s="4"/>
      <c r="AS214" s="4"/>
    </row>
    <row r="215" spans="1:45" ht="15" customHeight="1">
      <c r="A215" s="553"/>
      <c r="B215" s="566"/>
      <c r="C215" s="567"/>
      <c r="D215" s="578"/>
      <c r="E215" s="579"/>
      <c r="F215" s="573"/>
      <c r="G215" s="574"/>
      <c r="H215" s="574"/>
      <c r="I215" s="574"/>
      <c r="J215" s="577"/>
      <c r="K215" s="573"/>
      <c r="L215" s="574"/>
      <c r="M215" s="574"/>
      <c r="N215" s="574"/>
      <c r="O215" s="577"/>
      <c r="P215" s="573"/>
      <c r="Q215" s="577"/>
      <c r="R215" s="573"/>
      <c r="S215" s="574"/>
      <c r="T215" s="575"/>
      <c r="U215" s="574"/>
      <c r="V215" s="574"/>
      <c r="W215" s="576"/>
      <c r="X215" s="577"/>
      <c r="Y215" s="4"/>
      <c r="Z215" s="4"/>
      <c r="AA215" s="4"/>
      <c r="AB215" s="4"/>
      <c r="AC215" s="4"/>
      <c r="AD215" s="4"/>
      <c r="AS215" s="4"/>
    </row>
    <row r="216" spans="1:45" ht="15" customHeight="1">
      <c r="A216" s="553"/>
      <c r="B216" s="580"/>
      <c r="C216" s="581"/>
      <c r="D216" s="578"/>
      <c r="E216" s="579"/>
      <c r="F216" s="573"/>
      <c r="G216" s="574"/>
      <c r="H216" s="574"/>
      <c r="I216" s="574"/>
      <c r="J216" s="577"/>
      <c r="K216" s="573"/>
      <c r="L216" s="574"/>
      <c r="M216" s="574"/>
      <c r="N216" s="574"/>
      <c r="O216" s="577"/>
      <c r="P216" s="573"/>
      <c r="Q216" s="577"/>
      <c r="R216" s="573"/>
      <c r="S216" s="574"/>
      <c r="T216" s="575"/>
      <c r="U216" s="574"/>
      <c r="V216" s="574"/>
      <c r="W216" s="576"/>
      <c r="X216" s="577"/>
      <c r="Y216" s="4"/>
      <c r="Z216" s="4"/>
      <c r="AA216" s="4"/>
      <c r="AB216" s="4"/>
      <c r="AC216" s="4"/>
      <c r="AD216" s="4"/>
      <c r="AL216" s="76"/>
      <c r="AS216" s="4"/>
    </row>
    <row r="217" spans="1:45" ht="15" customHeight="1">
      <c r="A217" s="553"/>
      <c r="B217" s="580"/>
      <c r="C217" s="581"/>
      <c r="D217" s="578"/>
      <c r="E217" s="579"/>
      <c r="F217" s="573"/>
      <c r="G217" s="574"/>
      <c r="H217" s="582"/>
      <c r="I217" s="574"/>
      <c r="J217" s="577"/>
      <c r="K217" s="573"/>
      <c r="L217" s="574"/>
      <c r="M217" s="574"/>
      <c r="N217" s="574"/>
      <c r="O217" s="577"/>
      <c r="P217" s="573"/>
      <c r="Q217" s="577"/>
      <c r="R217" s="573"/>
      <c r="S217" s="574"/>
      <c r="T217" s="575"/>
      <c r="U217" s="574"/>
      <c r="V217" s="574"/>
      <c r="W217" s="576"/>
      <c r="X217" s="577"/>
      <c r="Y217" s="4"/>
      <c r="Z217" s="4"/>
      <c r="AA217" s="4"/>
      <c r="AB217" s="4"/>
      <c r="AC217" s="4"/>
      <c r="AD217" s="4"/>
      <c r="AS217" s="4"/>
    </row>
    <row r="218" spans="1:45" ht="15" customHeight="1">
      <c r="A218" s="553"/>
      <c r="B218" s="580"/>
      <c r="C218" s="581"/>
      <c r="D218" s="578"/>
      <c r="E218" s="579"/>
      <c r="F218" s="573"/>
      <c r="G218" s="574"/>
      <c r="H218" s="574"/>
      <c r="I218" s="574"/>
      <c r="J218" s="577"/>
      <c r="K218" s="573"/>
      <c r="L218" s="574"/>
      <c r="M218" s="574"/>
      <c r="N218" s="574"/>
      <c r="O218" s="577"/>
      <c r="P218" s="573"/>
      <c r="Q218" s="577"/>
      <c r="R218" s="573"/>
      <c r="S218" s="574"/>
      <c r="T218" s="575"/>
      <c r="U218" s="574"/>
      <c r="V218" s="574"/>
      <c r="W218" s="576"/>
      <c r="X218" s="577"/>
      <c r="Y218" s="4"/>
      <c r="Z218" s="4"/>
      <c r="AA218" s="4"/>
      <c r="AB218" s="4"/>
      <c r="AC218" s="4"/>
      <c r="AD218" s="4"/>
      <c r="AS218" s="4"/>
    </row>
    <row r="219" spans="1:45" ht="15" customHeight="1">
      <c r="A219" s="553"/>
      <c r="B219" s="580"/>
      <c r="C219" s="581"/>
      <c r="D219" s="578"/>
      <c r="E219" s="579"/>
      <c r="F219" s="573"/>
      <c r="G219" s="574"/>
      <c r="H219" s="574"/>
      <c r="I219" s="574"/>
      <c r="J219" s="577"/>
      <c r="K219" s="573"/>
      <c r="L219" s="574"/>
      <c r="M219" s="574"/>
      <c r="N219" s="574"/>
      <c r="O219" s="577"/>
      <c r="P219" s="573"/>
      <c r="Q219" s="577"/>
      <c r="R219" s="573"/>
      <c r="S219" s="574"/>
      <c r="T219" s="575"/>
      <c r="U219" s="574"/>
      <c r="V219" s="574"/>
      <c r="W219" s="576"/>
      <c r="X219" s="577"/>
      <c r="Y219" s="4"/>
      <c r="Z219" s="4"/>
      <c r="AA219" s="4"/>
      <c r="AB219" s="4"/>
      <c r="AC219" s="4"/>
      <c r="AD219" s="4"/>
      <c r="AS219" s="4"/>
    </row>
    <row r="220" spans="1:45" ht="15" customHeight="1">
      <c r="A220" s="553"/>
      <c r="B220" s="580"/>
      <c r="C220" s="581"/>
      <c r="D220" s="578"/>
      <c r="E220" s="579"/>
      <c r="F220" s="573"/>
      <c r="G220" s="574"/>
      <c r="H220" s="574"/>
      <c r="I220" s="574"/>
      <c r="J220" s="577"/>
      <c r="K220" s="573"/>
      <c r="L220" s="574"/>
      <c r="M220" s="574"/>
      <c r="N220" s="574"/>
      <c r="O220" s="577"/>
      <c r="P220" s="573"/>
      <c r="Q220" s="577"/>
      <c r="R220" s="573"/>
      <c r="S220" s="574"/>
      <c r="T220" s="575"/>
      <c r="U220" s="574"/>
      <c r="V220" s="574"/>
      <c r="W220" s="576"/>
      <c r="X220" s="577"/>
      <c r="Y220" s="4"/>
      <c r="Z220" s="4"/>
      <c r="AA220" s="4"/>
      <c r="AB220" s="4"/>
      <c r="AC220" s="4"/>
      <c r="AD220" s="4"/>
      <c r="AS220" s="4"/>
    </row>
    <row r="221" spans="1:45" ht="15" customHeight="1">
      <c r="A221" s="553"/>
      <c r="B221" s="580"/>
      <c r="C221" s="581"/>
      <c r="D221" s="578"/>
      <c r="E221" s="579"/>
      <c r="F221" s="573"/>
      <c r="G221" s="574"/>
      <c r="H221" s="574"/>
      <c r="I221" s="574"/>
      <c r="J221" s="577"/>
      <c r="K221" s="573"/>
      <c r="L221" s="574"/>
      <c r="M221" s="574"/>
      <c r="N221" s="574"/>
      <c r="O221" s="577"/>
      <c r="P221" s="573"/>
      <c r="Q221" s="577"/>
      <c r="R221" s="573"/>
      <c r="S221" s="574"/>
      <c r="T221" s="575"/>
      <c r="U221" s="574"/>
      <c r="V221" s="574"/>
      <c r="W221" s="576"/>
      <c r="X221" s="577"/>
      <c r="Y221" s="4"/>
      <c r="Z221" s="4"/>
      <c r="AA221" s="4"/>
      <c r="AB221" s="4"/>
      <c r="AC221" s="4"/>
      <c r="AD221" s="4"/>
      <c r="AS221" s="4"/>
    </row>
    <row r="222" spans="1:45" ht="15" customHeight="1">
      <c r="A222" s="553"/>
      <c r="B222" s="580"/>
      <c r="C222" s="581"/>
      <c r="D222" s="578"/>
      <c r="E222" s="579"/>
      <c r="F222" s="573"/>
      <c r="G222" s="574"/>
      <c r="H222" s="574"/>
      <c r="I222" s="574"/>
      <c r="J222" s="577"/>
      <c r="K222" s="573"/>
      <c r="L222" s="574"/>
      <c r="M222" s="574"/>
      <c r="N222" s="574"/>
      <c r="O222" s="577"/>
      <c r="P222" s="573"/>
      <c r="Q222" s="577"/>
      <c r="R222" s="573"/>
      <c r="S222" s="574"/>
      <c r="T222" s="575"/>
      <c r="U222" s="574"/>
      <c r="V222" s="574"/>
      <c r="W222" s="576"/>
      <c r="X222" s="577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83"/>
      <c r="B223" s="580"/>
      <c r="C223" s="581"/>
      <c r="D223" s="578"/>
      <c r="E223" s="579"/>
      <c r="F223" s="573"/>
      <c r="G223" s="574"/>
      <c r="H223" s="574"/>
      <c r="I223" s="574"/>
      <c r="J223" s="577"/>
      <c r="K223" s="573"/>
      <c r="L223" s="574"/>
      <c r="M223" s="574"/>
      <c r="N223" s="574"/>
      <c r="O223" s="577"/>
      <c r="P223" s="573"/>
      <c r="Q223" s="577"/>
      <c r="R223" s="573"/>
      <c r="S223" s="574"/>
      <c r="T223" s="575"/>
      <c r="U223" s="574"/>
      <c r="V223" s="574"/>
      <c r="W223" s="576"/>
      <c r="X223" s="577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83"/>
      <c r="B224" s="580"/>
      <c r="C224" s="581"/>
      <c r="D224" s="578"/>
      <c r="E224" s="579"/>
      <c r="F224" s="573"/>
      <c r="G224" s="574"/>
      <c r="H224" s="574"/>
      <c r="I224" s="574"/>
      <c r="J224" s="577"/>
      <c r="K224" s="573"/>
      <c r="L224" s="574"/>
      <c r="M224" s="574"/>
      <c r="N224" s="574"/>
      <c r="O224" s="577"/>
      <c r="P224" s="573"/>
      <c r="Q224" s="577"/>
      <c r="R224" s="573"/>
      <c r="S224" s="574"/>
      <c r="T224" s="575"/>
      <c r="U224" s="574"/>
      <c r="V224" s="574"/>
      <c r="W224" s="576"/>
      <c r="X224" s="577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83"/>
      <c r="B225" s="580"/>
      <c r="C225" s="581"/>
      <c r="D225" s="578"/>
      <c r="E225" s="579"/>
      <c r="F225" s="573"/>
      <c r="G225" s="574"/>
      <c r="H225" s="574"/>
      <c r="I225" s="574"/>
      <c r="J225" s="577"/>
      <c r="K225" s="573"/>
      <c r="L225" s="574"/>
      <c r="M225" s="574"/>
      <c r="N225" s="574"/>
      <c r="O225" s="577"/>
      <c r="P225" s="573"/>
      <c r="Q225" s="577"/>
      <c r="R225" s="573"/>
      <c r="S225" s="574"/>
      <c r="T225" s="575"/>
      <c r="U225" s="574"/>
      <c r="V225" s="574"/>
      <c r="W225" s="576"/>
      <c r="X225" s="577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83"/>
      <c r="B226" s="580"/>
      <c r="C226" s="581"/>
      <c r="D226" s="578"/>
      <c r="E226" s="579"/>
      <c r="F226" s="573"/>
      <c r="G226" s="574"/>
      <c r="H226" s="574"/>
      <c r="I226" s="574"/>
      <c r="J226" s="577"/>
      <c r="K226" s="573"/>
      <c r="L226" s="574"/>
      <c r="M226" s="574"/>
      <c r="N226" s="574"/>
      <c r="O226" s="577"/>
      <c r="P226" s="573"/>
      <c r="Q226" s="577"/>
      <c r="R226" s="573"/>
      <c r="S226" s="574"/>
      <c r="T226" s="575"/>
      <c r="U226" s="574"/>
      <c r="V226" s="574"/>
      <c r="W226" s="576"/>
      <c r="X226" s="577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83"/>
      <c r="B227" s="580"/>
      <c r="C227" s="581"/>
      <c r="D227" s="578"/>
      <c r="E227" s="579"/>
      <c r="F227" s="573"/>
      <c r="G227" s="574"/>
      <c r="H227" s="574"/>
      <c r="I227" s="574"/>
      <c r="J227" s="577"/>
      <c r="K227" s="573"/>
      <c r="L227" s="574"/>
      <c r="M227" s="574"/>
      <c r="N227" s="574"/>
      <c r="O227" s="577"/>
      <c r="P227" s="573"/>
      <c r="Q227" s="577"/>
      <c r="R227" s="573"/>
      <c r="S227" s="574"/>
      <c r="T227" s="575"/>
      <c r="U227" s="574"/>
      <c r="V227" s="574"/>
      <c r="W227" s="576"/>
      <c r="X227" s="577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83"/>
      <c r="B228" s="580"/>
      <c r="C228" s="581"/>
      <c r="D228" s="578"/>
      <c r="E228" s="579"/>
      <c r="F228" s="573"/>
      <c r="G228" s="574"/>
      <c r="H228" s="574"/>
      <c r="I228" s="574"/>
      <c r="J228" s="577"/>
      <c r="K228" s="573"/>
      <c r="L228" s="574"/>
      <c r="M228" s="574"/>
      <c r="N228" s="574"/>
      <c r="O228" s="577"/>
      <c r="P228" s="573"/>
      <c r="Q228" s="577"/>
      <c r="R228" s="573"/>
      <c r="S228" s="574"/>
      <c r="T228" s="575"/>
      <c r="U228" s="574"/>
      <c r="V228" s="574"/>
      <c r="W228" s="576"/>
      <c r="X228" s="577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83"/>
      <c r="B229" s="584"/>
      <c r="C229" s="225"/>
      <c r="D229" s="227"/>
      <c r="E229" s="585"/>
      <c r="F229" s="149"/>
      <c r="G229" s="193"/>
      <c r="H229" s="193"/>
      <c r="I229" s="193"/>
      <c r="J229" s="194"/>
      <c r="K229" s="149"/>
      <c r="L229" s="193"/>
      <c r="M229" s="193"/>
      <c r="N229" s="193"/>
      <c r="O229" s="194"/>
      <c r="P229" s="149"/>
      <c r="Q229" s="194"/>
      <c r="R229" s="149"/>
      <c r="S229" s="193"/>
      <c r="T229" s="207"/>
      <c r="U229" s="193"/>
      <c r="V229" s="193"/>
      <c r="W229" s="208"/>
      <c r="X229" s="194"/>
      <c r="Y229" s="4"/>
      <c r="Z229" s="4"/>
      <c r="AA229" s="4"/>
      <c r="AB229" s="4"/>
      <c r="AC229" s="4"/>
      <c r="AD229" s="4"/>
      <c r="AS229" s="4"/>
    </row>
    <row r="230" spans="1:45">
      <c r="A230" s="89"/>
      <c r="B230" s="89"/>
      <c r="C230" s="89"/>
      <c r="D230" s="89"/>
      <c r="E230" s="8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89"/>
      <c r="B231" s="89"/>
      <c r="C231" s="89"/>
      <c r="E231" s="586" t="s">
        <v>67</v>
      </c>
      <c r="F231" s="39">
        <f>SUM(F70:F229)</f>
        <v>1</v>
      </c>
      <c r="G231" s="39">
        <f t="shared" ref="G231:W231" si="7">SUM(G70:G229)</f>
        <v>23</v>
      </c>
      <c r="H231" s="39">
        <f t="shared" si="7"/>
        <v>23</v>
      </c>
      <c r="I231" s="39">
        <f t="shared" si="7"/>
        <v>0</v>
      </c>
      <c r="J231" s="39">
        <f t="shared" si="7"/>
        <v>0</v>
      </c>
      <c r="K231" s="39">
        <f t="shared" si="7"/>
        <v>114</v>
      </c>
      <c r="L231" s="39">
        <f t="shared" si="7"/>
        <v>1185</v>
      </c>
      <c r="M231" s="39">
        <f t="shared" si="7"/>
        <v>1153</v>
      </c>
      <c r="N231" s="39">
        <f t="shared" si="7"/>
        <v>26</v>
      </c>
      <c r="O231" s="39">
        <f t="shared" si="7"/>
        <v>9</v>
      </c>
      <c r="P231" s="39">
        <f t="shared" si="7"/>
        <v>265</v>
      </c>
      <c r="Q231" s="39">
        <f t="shared" si="7"/>
        <v>943</v>
      </c>
      <c r="R231" s="39">
        <f t="shared" si="7"/>
        <v>217</v>
      </c>
      <c r="S231" s="39">
        <f t="shared" si="7"/>
        <v>112</v>
      </c>
      <c r="T231" s="39">
        <f t="shared" si="7"/>
        <v>195</v>
      </c>
      <c r="U231" s="39">
        <f t="shared" si="7"/>
        <v>237</v>
      </c>
      <c r="V231" s="39">
        <f t="shared" si="7"/>
        <v>237</v>
      </c>
      <c r="W231" s="39">
        <f t="shared" si="7"/>
        <v>120</v>
      </c>
      <c r="X231" s="39">
        <f>SUM(X70:X229)</f>
        <v>90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53" t="s">
        <v>80</v>
      </c>
      <c r="F233" s="587" t="s">
        <v>81</v>
      </c>
      <c r="G233" s="587" t="s">
        <v>65</v>
      </c>
      <c r="H233" s="587" t="s">
        <v>82</v>
      </c>
      <c r="I233" s="587" t="s">
        <v>63</v>
      </c>
      <c r="J233" s="587" t="s">
        <v>64</v>
      </c>
      <c r="K233" s="588" t="s">
        <v>83</v>
      </c>
      <c r="L233" s="587" t="s">
        <v>84</v>
      </c>
      <c r="M233" s="589" t="s">
        <v>152</v>
      </c>
      <c r="N233" s="589" t="s">
        <v>153</v>
      </c>
      <c r="O233" s="589" t="s">
        <v>154</v>
      </c>
      <c r="P233" s="589" t="s">
        <v>155</v>
      </c>
      <c r="Q233" s="589" t="s">
        <v>156</v>
      </c>
      <c r="R233" s="590" t="s">
        <v>157</v>
      </c>
      <c r="S233" s="590" t="s">
        <v>158</v>
      </c>
      <c r="T233" s="4"/>
      <c r="U233" s="4"/>
      <c r="V233" s="4"/>
      <c r="W233" s="4"/>
      <c r="AJ233" s="4"/>
    </row>
    <row r="234" spans="1:45" ht="22.5" customHeight="1">
      <c r="E234" s="964"/>
      <c r="F234" s="591">
        <f>SUM(F65+F231+K231)</f>
        <v>115</v>
      </c>
      <c r="G234" s="591">
        <f>SUM(G65+K65+G231+L231+X65)</f>
        <v>1208</v>
      </c>
      <c r="H234" s="591">
        <f>SUM(H65+L65+H231+M231+Y65)</f>
        <v>1176</v>
      </c>
      <c r="I234" s="591">
        <f>SUM(I65+M65+I231+N231+Z65)</f>
        <v>26</v>
      </c>
      <c r="J234" s="591">
        <f>SUM(J65+N65+J231+O231+AA65)</f>
        <v>9</v>
      </c>
      <c r="K234" s="591">
        <f t="shared" ref="K234:S234" si="8">SUM(O65+P231+AB65)</f>
        <v>265</v>
      </c>
      <c r="L234" s="591">
        <f t="shared" si="8"/>
        <v>943</v>
      </c>
      <c r="M234" s="591">
        <f t="shared" si="8"/>
        <v>217</v>
      </c>
      <c r="N234" s="591">
        <f t="shared" si="8"/>
        <v>112</v>
      </c>
      <c r="O234" s="591">
        <f t="shared" si="8"/>
        <v>195</v>
      </c>
      <c r="P234" s="591">
        <f t="shared" si="8"/>
        <v>237</v>
      </c>
      <c r="Q234" s="591">
        <f t="shared" si="8"/>
        <v>237</v>
      </c>
      <c r="R234" s="591">
        <f t="shared" si="8"/>
        <v>120</v>
      </c>
      <c r="S234" s="591">
        <f t="shared" si="8"/>
        <v>90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1584</v>
      </c>
      <c r="AK237" s="4"/>
    </row>
    <row r="239" spans="1:45">
      <c r="A239" s="1" t="s">
        <v>86</v>
      </c>
    </row>
    <row r="240" spans="1:45" ht="15.75">
      <c r="AG240" s="7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QOjAi849sDpP34Mi+wJ/rnARJBDWIGUmhHVlyMJyA+OguEdbcM8uenD1W1/cPZY8xQLodZoGb9pqDky4kfOhTg==" saltValue="Ax4jHQqHDf7d0/bK+kTRJA==" spinCount="100000" sheet="1" objects="1" scenarios="1" selectLockedCells="1"/>
  <mergeCells count="78">
    <mergeCell ref="E233:E234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D49:AD62"/>
    <mergeCell ref="AE49:AE62"/>
    <mergeCell ref="AF49:AF62"/>
    <mergeCell ref="AG49:AG62"/>
    <mergeCell ref="AH49:AH62"/>
    <mergeCell ref="Y49:Y62"/>
    <mergeCell ref="Z49:Z62"/>
    <mergeCell ref="AA49:AA62"/>
    <mergeCell ref="AB49:AB62"/>
    <mergeCell ref="AC49:AC62"/>
    <mergeCell ref="A47:D47"/>
    <mergeCell ref="A49:A62"/>
    <mergeCell ref="B49:B62"/>
    <mergeCell ref="C49:C62"/>
    <mergeCell ref="X49:X62"/>
    <mergeCell ref="AC11:AC30"/>
    <mergeCell ref="AA33:AA46"/>
    <mergeCell ref="AB33:AB46"/>
    <mergeCell ref="AC33:AC46"/>
    <mergeCell ref="AD33:AD46"/>
    <mergeCell ref="AD11:AD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  <mergeCell ref="E7:E9"/>
    <mergeCell ref="AD8:AJ8"/>
    <mergeCell ref="AB8:AC8"/>
    <mergeCell ref="A31:D31"/>
    <mergeCell ref="A33:A46"/>
    <mergeCell ref="B33:B46"/>
    <mergeCell ref="C33:C46"/>
    <mergeCell ref="X33:X46"/>
    <mergeCell ref="Y33:Y46"/>
    <mergeCell ref="Z33:Z46"/>
    <mergeCell ref="A11:A30"/>
    <mergeCell ref="B11:B30"/>
    <mergeCell ref="C11:C30"/>
    <mergeCell ref="X11:X30"/>
    <mergeCell ref="Y11:Y30"/>
    <mergeCell ref="Z11:Z30"/>
    <mergeCell ref="AA11:AA30"/>
    <mergeCell ref="AB11:AB30"/>
    <mergeCell ref="AE11:AE30"/>
    <mergeCell ref="AI11:AI30"/>
    <mergeCell ref="AJ11:AJ30"/>
    <mergeCell ref="AH33:AH46"/>
    <mergeCell ref="AI33:AI46"/>
    <mergeCell ref="AJ33:AJ46"/>
    <mergeCell ref="AF33:AF46"/>
    <mergeCell ref="AG33:AG46"/>
    <mergeCell ref="AF11:AF30"/>
    <mergeCell ref="AG11:AG30"/>
    <mergeCell ref="AH11:AH30"/>
    <mergeCell ref="AE33:AE4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FF9900"/>
  </sheetPr>
  <dimension ref="A1:AU301"/>
  <sheetViews>
    <sheetView showGridLines="0" topLeftCell="A70" zoomScale="60" zoomScaleNormal="60" workbookViewId="0">
      <selection activeCell="D93" sqref="D93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130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1564</v>
      </c>
      <c r="C11" s="1025" t="s">
        <v>196</v>
      </c>
      <c r="D11" s="605" t="s">
        <v>252</v>
      </c>
      <c r="E11" s="606" t="s">
        <v>433</v>
      </c>
      <c r="F11" s="607"/>
      <c r="G11" s="608"/>
      <c r="H11" s="608"/>
      <c r="I11" s="608"/>
      <c r="J11" s="609"/>
      <c r="K11" s="607"/>
      <c r="L11" s="608"/>
      <c r="M11" s="608"/>
      <c r="N11" s="609"/>
      <c r="O11" s="607"/>
      <c r="P11" s="609"/>
      <c r="Q11" s="607"/>
      <c r="R11" s="608"/>
      <c r="S11" s="608"/>
      <c r="T11" s="608"/>
      <c r="U11" s="608"/>
      <c r="V11" s="608"/>
      <c r="W11" s="609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4" t="s">
        <v>1152</v>
      </c>
      <c r="E12" s="610" t="s">
        <v>1153</v>
      </c>
      <c r="F12" s="228"/>
      <c r="G12" s="611"/>
      <c r="H12" s="611"/>
      <c r="I12" s="611"/>
      <c r="J12" s="612"/>
      <c r="K12" s="228"/>
      <c r="L12" s="611"/>
      <c r="M12" s="611"/>
      <c r="N12" s="612"/>
      <c r="O12" s="228"/>
      <c r="P12" s="612"/>
      <c r="Q12" s="228"/>
      <c r="R12" s="611"/>
      <c r="S12" s="611"/>
      <c r="T12" s="611"/>
      <c r="U12" s="611"/>
      <c r="V12" s="611"/>
      <c r="W12" s="612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4" t="s">
        <v>1154</v>
      </c>
      <c r="E13" s="610" t="s">
        <v>1155</v>
      </c>
      <c r="F13" s="228"/>
      <c r="G13" s="611"/>
      <c r="H13" s="611"/>
      <c r="I13" s="611"/>
      <c r="J13" s="612"/>
      <c r="K13" s="228"/>
      <c r="L13" s="611"/>
      <c r="M13" s="611"/>
      <c r="N13" s="612"/>
      <c r="O13" s="228"/>
      <c r="P13" s="612"/>
      <c r="Q13" s="228"/>
      <c r="R13" s="611"/>
      <c r="S13" s="611"/>
      <c r="T13" s="611"/>
      <c r="U13" s="611"/>
      <c r="V13" s="611"/>
      <c r="W13" s="612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4" t="s">
        <v>1156</v>
      </c>
      <c r="E14" s="610" t="s">
        <v>1157</v>
      </c>
      <c r="F14" s="228"/>
      <c r="G14" s="611"/>
      <c r="H14" s="611"/>
      <c r="I14" s="611"/>
      <c r="J14" s="612"/>
      <c r="K14" s="228"/>
      <c r="L14" s="611"/>
      <c r="M14" s="611"/>
      <c r="N14" s="612"/>
      <c r="O14" s="228"/>
      <c r="P14" s="612"/>
      <c r="Q14" s="228"/>
      <c r="R14" s="611"/>
      <c r="S14" s="611"/>
      <c r="T14" s="611"/>
      <c r="U14" s="611"/>
      <c r="V14" s="611"/>
      <c r="W14" s="612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4" t="s">
        <v>254</v>
      </c>
      <c r="E15" s="610" t="s">
        <v>434</v>
      </c>
      <c r="F15" s="228"/>
      <c r="G15" s="611"/>
      <c r="H15" s="611"/>
      <c r="I15" s="611"/>
      <c r="J15" s="612"/>
      <c r="K15" s="228"/>
      <c r="L15" s="611"/>
      <c r="M15" s="611"/>
      <c r="N15" s="612"/>
      <c r="O15" s="228"/>
      <c r="P15" s="612"/>
      <c r="Q15" s="228"/>
      <c r="R15" s="611"/>
      <c r="S15" s="611"/>
      <c r="T15" s="611"/>
      <c r="U15" s="611"/>
      <c r="V15" s="611"/>
      <c r="W15" s="612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4" t="s">
        <v>256</v>
      </c>
      <c r="E16" s="610" t="s">
        <v>435</v>
      </c>
      <c r="F16" s="228"/>
      <c r="G16" s="611"/>
      <c r="H16" s="611"/>
      <c r="I16" s="611"/>
      <c r="J16" s="612"/>
      <c r="K16" s="228"/>
      <c r="L16" s="611"/>
      <c r="M16" s="611"/>
      <c r="N16" s="612"/>
      <c r="O16" s="228"/>
      <c r="P16" s="612"/>
      <c r="Q16" s="228"/>
      <c r="R16" s="611"/>
      <c r="S16" s="611"/>
      <c r="T16" s="611"/>
      <c r="U16" s="611"/>
      <c r="V16" s="611"/>
      <c r="W16" s="612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4" t="s">
        <v>258</v>
      </c>
      <c r="E17" s="610" t="s">
        <v>436</v>
      </c>
      <c r="F17" s="228"/>
      <c r="G17" s="611"/>
      <c r="H17" s="611"/>
      <c r="I17" s="611"/>
      <c r="J17" s="612"/>
      <c r="K17" s="228"/>
      <c r="L17" s="611"/>
      <c r="M17" s="611"/>
      <c r="N17" s="612"/>
      <c r="O17" s="228"/>
      <c r="P17" s="612"/>
      <c r="Q17" s="228"/>
      <c r="R17" s="611"/>
      <c r="S17" s="611"/>
      <c r="T17" s="611"/>
      <c r="U17" s="611"/>
      <c r="V17" s="611"/>
      <c r="W17" s="612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4" t="s">
        <v>1158</v>
      </c>
      <c r="E18" s="610" t="s">
        <v>1159</v>
      </c>
      <c r="F18" s="228"/>
      <c r="G18" s="611"/>
      <c r="H18" s="611"/>
      <c r="I18" s="611"/>
      <c r="J18" s="612"/>
      <c r="K18" s="228"/>
      <c r="L18" s="611"/>
      <c r="M18" s="611"/>
      <c r="N18" s="612"/>
      <c r="O18" s="228"/>
      <c r="P18" s="612"/>
      <c r="Q18" s="228"/>
      <c r="R18" s="611"/>
      <c r="S18" s="611"/>
      <c r="T18" s="611"/>
      <c r="U18" s="611"/>
      <c r="V18" s="611"/>
      <c r="W18" s="612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4" t="s">
        <v>1160</v>
      </c>
      <c r="E19" s="610" t="s">
        <v>1161</v>
      </c>
      <c r="F19" s="228"/>
      <c r="G19" s="611"/>
      <c r="H19" s="611"/>
      <c r="I19" s="611"/>
      <c r="J19" s="612"/>
      <c r="K19" s="228"/>
      <c r="L19" s="611"/>
      <c r="M19" s="611"/>
      <c r="N19" s="612"/>
      <c r="O19" s="228"/>
      <c r="P19" s="612"/>
      <c r="Q19" s="228"/>
      <c r="R19" s="611"/>
      <c r="S19" s="611"/>
      <c r="T19" s="611"/>
      <c r="U19" s="611"/>
      <c r="V19" s="611"/>
      <c r="W19" s="612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4" t="s">
        <v>176</v>
      </c>
      <c r="E20" s="610" t="s">
        <v>1162</v>
      </c>
      <c r="F20" s="228"/>
      <c r="G20" s="611"/>
      <c r="H20" s="611"/>
      <c r="I20" s="611"/>
      <c r="J20" s="612"/>
      <c r="K20" s="228"/>
      <c r="L20" s="611"/>
      <c r="M20" s="611"/>
      <c r="N20" s="612"/>
      <c r="O20" s="228"/>
      <c r="P20" s="612"/>
      <c r="Q20" s="228"/>
      <c r="R20" s="611"/>
      <c r="S20" s="611"/>
      <c r="T20" s="611"/>
      <c r="U20" s="611"/>
      <c r="V20" s="611"/>
      <c r="W20" s="612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4" t="s">
        <v>1163</v>
      </c>
      <c r="E21" s="610" t="s">
        <v>1164</v>
      </c>
      <c r="F21" s="228"/>
      <c r="G21" s="611"/>
      <c r="H21" s="611"/>
      <c r="I21" s="611"/>
      <c r="J21" s="612"/>
      <c r="K21" s="228"/>
      <c r="L21" s="611"/>
      <c r="M21" s="611"/>
      <c r="N21" s="612"/>
      <c r="O21" s="228"/>
      <c r="P21" s="612"/>
      <c r="Q21" s="228"/>
      <c r="R21" s="611"/>
      <c r="S21" s="611"/>
      <c r="T21" s="611"/>
      <c r="U21" s="611"/>
      <c r="V21" s="611"/>
      <c r="W21" s="612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4" t="s">
        <v>259</v>
      </c>
      <c r="E22" s="610" t="s">
        <v>437</v>
      </c>
      <c r="F22" s="228"/>
      <c r="G22" s="611"/>
      <c r="H22" s="611"/>
      <c r="I22" s="611"/>
      <c r="J22" s="612"/>
      <c r="K22" s="228"/>
      <c r="L22" s="611"/>
      <c r="M22" s="611"/>
      <c r="N22" s="612"/>
      <c r="O22" s="228"/>
      <c r="P22" s="612"/>
      <c r="Q22" s="228"/>
      <c r="R22" s="611"/>
      <c r="S22" s="611"/>
      <c r="T22" s="611"/>
      <c r="U22" s="611"/>
      <c r="V22" s="611"/>
      <c r="W22" s="612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4" t="s">
        <v>260</v>
      </c>
      <c r="E23" s="610" t="s">
        <v>438</v>
      </c>
      <c r="F23" s="228"/>
      <c r="G23" s="611"/>
      <c r="H23" s="611"/>
      <c r="I23" s="611"/>
      <c r="J23" s="612"/>
      <c r="K23" s="228"/>
      <c r="L23" s="611"/>
      <c r="M23" s="611"/>
      <c r="N23" s="612"/>
      <c r="O23" s="228"/>
      <c r="P23" s="612"/>
      <c r="Q23" s="228"/>
      <c r="R23" s="611"/>
      <c r="S23" s="611"/>
      <c r="T23" s="611"/>
      <c r="U23" s="611"/>
      <c r="V23" s="611"/>
      <c r="W23" s="612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4" t="s">
        <v>261</v>
      </c>
      <c r="E24" s="610" t="s">
        <v>439</v>
      </c>
      <c r="F24" s="228"/>
      <c r="G24" s="611"/>
      <c r="H24" s="611"/>
      <c r="I24" s="611"/>
      <c r="J24" s="612"/>
      <c r="K24" s="228"/>
      <c r="L24" s="611"/>
      <c r="M24" s="611"/>
      <c r="N24" s="612"/>
      <c r="O24" s="228"/>
      <c r="P24" s="612"/>
      <c r="Q24" s="228"/>
      <c r="R24" s="611"/>
      <c r="S24" s="611"/>
      <c r="T24" s="611"/>
      <c r="U24" s="611"/>
      <c r="V24" s="611"/>
      <c r="W24" s="612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4" t="s">
        <v>262</v>
      </c>
      <c r="E25" s="610" t="s">
        <v>440</v>
      </c>
      <c r="F25" s="228"/>
      <c r="G25" s="611"/>
      <c r="H25" s="611"/>
      <c r="I25" s="611"/>
      <c r="J25" s="612"/>
      <c r="K25" s="228"/>
      <c r="L25" s="611"/>
      <c r="M25" s="611"/>
      <c r="N25" s="612"/>
      <c r="O25" s="228"/>
      <c r="P25" s="612"/>
      <c r="Q25" s="228"/>
      <c r="R25" s="611"/>
      <c r="S25" s="611"/>
      <c r="T25" s="611"/>
      <c r="U25" s="611"/>
      <c r="V25" s="611"/>
      <c r="W25" s="612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4" t="s">
        <v>1165</v>
      </c>
      <c r="E26" s="610" t="s">
        <v>1166</v>
      </c>
      <c r="F26" s="228"/>
      <c r="G26" s="611"/>
      <c r="H26" s="611"/>
      <c r="I26" s="611"/>
      <c r="J26" s="612"/>
      <c r="K26" s="228"/>
      <c r="L26" s="611"/>
      <c r="M26" s="611"/>
      <c r="N26" s="612"/>
      <c r="O26" s="228"/>
      <c r="P26" s="612"/>
      <c r="Q26" s="228"/>
      <c r="R26" s="611"/>
      <c r="S26" s="611"/>
      <c r="T26" s="611"/>
      <c r="U26" s="611"/>
      <c r="V26" s="611"/>
      <c r="W26" s="612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4" t="s">
        <v>1167</v>
      </c>
      <c r="E27" s="610" t="s">
        <v>1168</v>
      </c>
      <c r="F27" s="228"/>
      <c r="G27" s="611"/>
      <c r="H27" s="611"/>
      <c r="I27" s="611"/>
      <c r="J27" s="612"/>
      <c r="K27" s="228"/>
      <c r="L27" s="611"/>
      <c r="M27" s="611"/>
      <c r="N27" s="612"/>
      <c r="O27" s="228"/>
      <c r="P27" s="612"/>
      <c r="Q27" s="228"/>
      <c r="R27" s="611"/>
      <c r="S27" s="611"/>
      <c r="T27" s="611"/>
      <c r="U27" s="611"/>
      <c r="V27" s="611"/>
      <c r="W27" s="612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4" t="s">
        <v>1169</v>
      </c>
      <c r="E28" s="610" t="s">
        <v>1170</v>
      </c>
      <c r="F28" s="228"/>
      <c r="G28" s="611"/>
      <c r="H28" s="611"/>
      <c r="I28" s="611"/>
      <c r="J28" s="612"/>
      <c r="K28" s="228"/>
      <c r="L28" s="611"/>
      <c r="M28" s="611"/>
      <c r="N28" s="612"/>
      <c r="O28" s="228"/>
      <c r="P28" s="612"/>
      <c r="Q28" s="228"/>
      <c r="R28" s="611"/>
      <c r="S28" s="611"/>
      <c r="T28" s="611"/>
      <c r="U28" s="611"/>
      <c r="V28" s="611"/>
      <c r="W28" s="612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4" t="s">
        <v>1171</v>
      </c>
      <c r="E29" s="610" t="s">
        <v>1172</v>
      </c>
      <c r="F29" s="228"/>
      <c r="G29" s="611"/>
      <c r="H29" s="611"/>
      <c r="I29" s="611"/>
      <c r="J29" s="612"/>
      <c r="K29" s="228"/>
      <c r="L29" s="611"/>
      <c r="M29" s="611"/>
      <c r="N29" s="612"/>
      <c r="O29" s="228"/>
      <c r="P29" s="612"/>
      <c r="Q29" s="228"/>
      <c r="R29" s="611"/>
      <c r="S29" s="611"/>
      <c r="T29" s="611"/>
      <c r="U29" s="611"/>
      <c r="V29" s="611"/>
      <c r="W29" s="612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5" t="s">
        <v>264</v>
      </c>
      <c r="E30" s="232" t="s">
        <v>445</v>
      </c>
      <c r="F30" s="613"/>
      <c r="G30" s="614"/>
      <c r="H30" s="614"/>
      <c r="I30" s="614"/>
      <c r="J30" s="615"/>
      <c r="K30" s="613"/>
      <c r="L30" s="614"/>
      <c r="M30" s="614"/>
      <c r="N30" s="615"/>
      <c r="O30" s="613"/>
      <c r="P30" s="615"/>
      <c r="Q30" s="613"/>
      <c r="R30" s="614"/>
      <c r="S30" s="614"/>
      <c r="T30" s="614"/>
      <c r="U30" s="614"/>
      <c r="V30" s="614"/>
      <c r="W30" s="615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6"/>
      <c r="E32" s="216"/>
    </row>
    <row r="33" spans="1:36" customFormat="1" ht="30">
      <c r="A33" s="1019" t="s">
        <v>177</v>
      </c>
      <c r="B33" s="1022" t="s">
        <v>1566</v>
      </c>
      <c r="C33" s="1025" t="s">
        <v>197</v>
      </c>
      <c r="D33" s="605" t="s">
        <v>252</v>
      </c>
      <c r="E33" s="606" t="s">
        <v>433</v>
      </c>
      <c r="F33" s="607"/>
      <c r="G33" s="608"/>
      <c r="H33" s="608"/>
      <c r="I33" s="608"/>
      <c r="J33" s="609"/>
      <c r="K33" s="607"/>
      <c r="L33" s="608"/>
      <c r="M33" s="608"/>
      <c r="N33" s="609"/>
      <c r="O33" s="607"/>
      <c r="P33" s="609"/>
      <c r="Q33" s="607"/>
      <c r="R33" s="608"/>
      <c r="S33" s="608"/>
      <c r="T33" s="608"/>
      <c r="U33" s="608"/>
      <c r="V33" s="608"/>
      <c r="W33" s="609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4" t="s">
        <v>1242</v>
      </c>
      <c r="E34" s="610" t="s">
        <v>1243</v>
      </c>
      <c r="F34" s="228"/>
      <c r="G34" s="611"/>
      <c r="H34" s="611"/>
      <c r="I34" s="611"/>
      <c r="J34" s="612"/>
      <c r="K34" s="228"/>
      <c r="L34" s="611"/>
      <c r="M34" s="611"/>
      <c r="N34" s="612"/>
      <c r="O34" s="228"/>
      <c r="P34" s="612"/>
      <c r="Q34" s="228"/>
      <c r="R34" s="611"/>
      <c r="S34" s="611"/>
      <c r="T34" s="611"/>
      <c r="U34" s="611"/>
      <c r="V34" s="611"/>
      <c r="W34" s="612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4" t="s">
        <v>1244</v>
      </c>
      <c r="E35" s="610" t="s">
        <v>1245</v>
      </c>
      <c r="F35" s="228"/>
      <c r="G35" s="611"/>
      <c r="H35" s="611"/>
      <c r="I35" s="611"/>
      <c r="J35" s="612"/>
      <c r="K35" s="228"/>
      <c r="L35" s="611"/>
      <c r="M35" s="611"/>
      <c r="N35" s="612"/>
      <c r="O35" s="228"/>
      <c r="P35" s="612"/>
      <c r="Q35" s="228"/>
      <c r="R35" s="611"/>
      <c r="S35" s="611"/>
      <c r="T35" s="611"/>
      <c r="U35" s="611"/>
      <c r="V35" s="611"/>
      <c r="W35" s="612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4" t="s">
        <v>254</v>
      </c>
      <c r="E36" s="610" t="s">
        <v>434</v>
      </c>
      <c r="F36" s="228"/>
      <c r="G36" s="611"/>
      <c r="H36" s="611"/>
      <c r="I36" s="611"/>
      <c r="J36" s="612"/>
      <c r="K36" s="228"/>
      <c r="L36" s="611"/>
      <c r="M36" s="611"/>
      <c r="N36" s="612"/>
      <c r="O36" s="228"/>
      <c r="P36" s="612"/>
      <c r="Q36" s="228"/>
      <c r="R36" s="611"/>
      <c r="S36" s="611"/>
      <c r="T36" s="611"/>
      <c r="U36" s="611"/>
      <c r="V36" s="611"/>
      <c r="W36" s="612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4" t="s">
        <v>256</v>
      </c>
      <c r="E37" s="610" t="s">
        <v>435</v>
      </c>
      <c r="F37" s="228">
        <v>1</v>
      </c>
      <c r="G37" s="611"/>
      <c r="H37" s="611"/>
      <c r="I37" s="611"/>
      <c r="J37" s="612"/>
      <c r="K37" s="228">
        <v>10</v>
      </c>
      <c r="L37" s="611">
        <v>10</v>
      </c>
      <c r="M37" s="611">
        <v>0</v>
      </c>
      <c r="N37" s="612">
        <v>0</v>
      </c>
      <c r="O37" s="228">
        <v>0</v>
      </c>
      <c r="P37" s="612">
        <v>10</v>
      </c>
      <c r="Q37" s="228">
        <v>0</v>
      </c>
      <c r="R37" s="611">
        <v>0</v>
      </c>
      <c r="S37" s="611">
        <v>4</v>
      </c>
      <c r="T37" s="611">
        <v>6</v>
      </c>
      <c r="U37" s="611">
        <v>0</v>
      </c>
      <c r="V37" s="611">
        <v>0</v>
      </c>
      <c r="W37" s="612">
        <v>0</v>
      </c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4" t="s">
        <v>258</v>
      </c>
      <c r="E38" s="610" t="s">
        <v>436</v>
      </c>
      <c r="F38" s="228"/>
      <c r="G38" s="611"/>
      <c r="H38" s="611"/>
      <c r="I38" s="611"/>
      <c r="J38" s="612"/>
      <c r="K38" s="228"/>
      <c r="L38" s="611"/>
      <c r="M38" s="611"/>
      <c r="N38" s="612"/>
      <c r="O38" s="228"/>
      <c r="P38" s="612"/>
      <c r="Q38" s="228"/>
      <c r="R38" s="611"/>
      <c r="S38" s="611"/>
      <c r="T38" s="611"/>
      <c r="U38" s="611"/>
      <c r="V38" s="611"/>
      <c r="W38" s="612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4" t="s">
        <v>1246</v>
      </c>
      <c r="E39" s="610" t="s">
        <v>1247</v>
      </c>
      <c r="F39" s="228"/>
      <c r="G39" s="611"/>
      <c r="H39" s="611"/>
      <c r="I39" s="611"/>
      <c r="J39" s="612"/>
      <c r="K39" s="228"/>
      <c r="L39" s="611"/>
      <c r="M39" s="611"/>
      <c r="N39" s="612"/>
      <c r="O39" s="228"/>
      <c r="P39" s="612"/>
      <c r="Q39" s="228"/>
      <c r="R39" s="611"/>
      <c r="S39" s="611"/>
      <c r="T39" s="611"/>
      <c r="U39" s="611"/>
      <c r="V39" s="611"/>
      <c r="W39" s="612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4" t="s">
        <v>1248</v>
      </c>
      <c r="E40" s="610" t="s">
        <v>1249</v>
      </c>
      <c r="F40" s="228"/>
      <c r="G40" s="611"/>
      <c r="H40" s="611"/>
      <c r="I40" s="611"/>
      <c r="J40" s="612"/>
      <c r="K40" s="228"/>
      <c r="L40" s="611"/>
      <c r="M40" s="611"/>
      <c r="N40" s="612"/>
      <c r="O40" s="228"/>
      <c r="P40" s="612"/>
      <c r="Q40" s="228"/>
      <c r="R40" s="611"/>
      <c r="S40" s="611"/>
      <c r="T40" s="611"/>
      <c r="U40" s="611"/>
      <c r="V40" s="611"/>
      <c r="W40" s="612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4" t="s">
        <v>259</v>
      </c>
      <c r="E41" s="610" t="s">
        <v>437</v>
      </c>
      <c r="F41" s="228"/>
      <c r="G41" s="611"/>
      <c r="H41" s="611"/>
      <c r="I41" s="611"/>
      <c r="J41" s="612"/>
      <c r="K41" s="228"/>
      <c r="L41" s="611"/>
      <c r="M41" s="611"/>
      <c r="N41" s="612"/>
      <c r="O41" s="228"/>
      <c r="P41" s="612"/>
      <c r="Q41" s="228"/>
      <c r="R41" s="611"/>
      <c r="S41" s="611"/>
      <c r="T41" s="611"/>
      <c r="U41" s="611"/>
      <c r="V41" s="611"/>
      <c r="W41" s="612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4" t="s">
        <v>260</v>
      </c>
      <c r="E42" s="610" t="s">
        <v>438</v>
      </c>
      <c r="F42" s="228"/>
      <c r="G42" s="611"/>
      <c r="H42" s="611"/>
      <c r="I42" s="611"/>
      <c r="J42" s="612"/>
      <c r="K42" s="228"/>
      <c r="L42" s="611"/>
      <c r="M42" s="611"/>
      <c r="N42" s="612"/>
      <c r="O42" s="228"/>
      <c r="P42" s="612"/>
      <c r="Q42" s="228"/>
      <c r="R42" s="611"/>
      <c r="S42" s="611"/>
      <c r="T42" s="611"/>
      <c r="U42" s="611"/>
      <c r="V42" s="611"/>
      <c r="W42" s="612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4" t="s">
        <v>261</v>
      </c>
      <c r="E43" s="610" t="s">
        <v>439</v>
      </c>
      <c r="F43" s="228"/>
      <c r="G43" s="611"/>
      <c r="H43" s="611"/>
      <c r="I43" s="611"/>
      <c r="J43" s="612"/>
      <c r="K43" s="228"/>
      <c r="L43" s="611"/>
      <c r="M43" s="611"/>
      <c r="N43" s="612"/>
      <c r="O43" s="228"/>
      <c r="P43" s="612"/>
      <c r="Q43" s="228"/>
      <c r="R43" s="611"/>
      <c r="S43" s="611"/>
      <c r="T43" s="611"/>
      <c r="U43" s="611"/>
      <c r="V43" s="611"/>
      <c r="W43" s="612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4" t="s">
        <v>262</v>
      </c>
      <c r="E44" s="610" t="s">
        <v>440</v>
      </c>
      <c r="F44" s="228"/>
      <c r="G44" s="611"/>
      <c r="H44" s="611"/>
      <c r="I44" s="611"/>
      <c r="J44" s="612"/>
      <c r="K44" s="228"/>
      <c r="L44" s="611"/>
      <c r="M44" s="611"/>
      <c r="N44" s="612"/>
      <c r="O44" s="228"/>
      <c r="P44" s="612"/>
      <c r="Q44" s="228"/>
      <c r="R44" s="611"/>
      <c r="S44" s="611"/>
      <c r="T44" s="611"/>
      <c r="U44" s="611"/>
      <c r="V44" s="611"/>
      <c r="W44" s="612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4" t="s">
        <v>1250</v>
      </c>
      <c r="E45" s="610" t="s">
        <v>1251</v>
      </c>
      <c r="F45" s="228"/>
      <c r="G45" s="611"/>
      <c r="H45" s="611"/>
      <c r="I45" s="611"/>
      <c r="J45" s="612"/>
      <c r="K45" s="228"/>
      <c r="L45" s="611"/>
      <c r="M45" s="611"/>
      <c r="N45" s="612"/>
      <c r="O45" s="228"/>
      <c r="P45" s="612"/>
      <c r="Q45" s="228"/>
      <c r="R45" s="611"/>
      <c r="S45" s="611"/>
      <c r="T45" s="611"/>
      <c r="U45" s="611"/>
      <c r="V45" s="611"/>
      <c r="W45" s="612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5" t="s">
        <v>264</v>
      </c>
      <c r="E46" s="232" t="s">
        <v>445</v>
      </c>
      <c r="F46" s="613"/>
      <c r="G46" s="614"/>
      <c r="H46" s="614"/>
      <c r="I46" s="614"/>
      <c r="J46" s="615"/>
      <c r="K46" s="613"/>
      <c r="L46" s="614"/>
      <c r="M46" s="614"/>
      <c r="N46" s="615"/>
      <c r="O46" s="613"/>
      <c r="P46" s="615"/>
      <c r="Q46" s="613"/>
      <c r="R46" s="614"/>
      <c r="S46" s="614"/>
      <c r="T46" s="614"/>
      <c r="U46" s="614"/>
      <c r="V46" s="614"/>
      <c r="W46" s="615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1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10</v>
      </c>
      <c r="L47" s="3">
        <f t="shared" si="2"/>
        <v>10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10</v>
      </c>
      <c r="Q47" s="3">
        <f t="shared" si="2"/>
        <v>0</v>
      </c>
      <c r="R47" s="3">
        <f t="shared" si="2"/>
        <v>0</v>
      </c>
      <c r="S47" s="3">
        <f t="shared" si="2"/>
        <v>4</v>
      </c>
      <c r="T47" s="3">
        <f t="shared" si="2"/>
        <v>6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6"/>
      <c r="E48" s="216"/>
    </row>
    <row r="49" spans="1:36" customFormat="1" ht="30">
      <c r="A49" s="1019" t="s">
        <v>46</v>
      </c>
      <c r="B49" s="1022" t="s">
        <v>1565</v>
      </c>
      <c r="C49" s="1025" t="s">
        <v>198</v>
      </c>
      <c r="D49" s="605" t="s">
        <v>252</v>
      </c>
      <c r="E49" s="606" t="s">
        <v>433</v>
      </c>
      <c r="F49" s="607"/>
      <c r="G49" s="608"/>
      <c r="H49" s="608"/>
      <c r="I49" s="608"/>
      <c r="J49" s="609"/>
      <c r="K49" s="607"/>
      <c r="L49" s="608"/>
      <c r="M49" s="608"/>
      <c r="N49" s="609"/>
      <c r="O49" s="607"/>
      <c r="P49" s="609"/>
      <c r="Q49" s="607"/>
      <c r="R49" s="608"/>
      <c r="S49" s="608"/>
      <c r="T49" s="608"/>
      <c r="U49" s="608"/>
      <c r="V49" s="608"/>
      <c r="W49" s="609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4" t="s">
        <v>254</v>
      </c>
      <c r="E50" s="610" t="s">
        <v>434</v>
      </c>
      <c r="F50" s="228"/>
      <c r="G50" s="611"/>
      <c r="H50" s="611"/>
      <c r="I50" s="611"/>
      <c r="J50" s="612"/>
      <c r="K50" s="228"/>
      <c r="L50" s="611"/>
      <c r="M50" s="611"/>
      <c r="N50" s="612"/>
      <c r="O50" s="228"/>
      <c r="P50" s="612"/>
      <c r="Q50" s="228"/>
      <c r="R50" s="611"/>
      <c r="S50" s="611"/>
      <c r="T50" s="611"/>
      <c r="U50" s="611"/>
      <c r="V50" s="611"/>
      <c r="W50" s="612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4" t="s">
        <v>256</v>
      </c>
      <c r="E51" s="610" t="s">
        <v>435</v>
      </c>
      <c r="F51" s="228"/>
      <c r="G51" s="611"/>
      <c r="H51" s="611"/>
      <c r="I51" s="611"/>
      <c r="J51" s="612"/>
      <c r="K51" s="228"/>
      <c r="L51" s="611"/>
      <c r="M51" s="611"/>
      <c r="N51" s="612"/>
      <c r="O51" s="228"/>
      <c r="P51" s="612"/>
      <c r="Q51" s="228"/>
      <c r="R51" s="611"/>
      <c r="S51" s="611"/>
      <c r="T51" s="611"/>
      <c r="U51" s="611"/>
      <c r="V51" s="611"/>
      <c r="W51" s="612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4" t="s">
        <v>258</v>
      </c>
      <c r="E52" s="610" t="s">
        <v>436</v>
      </c>
      <c r="F52" s="228"/>
      <c r="G52" s="611"/>
      <c r="H52" s="611"/>
      <c r="I52" s="611"/>
      <c r="J52" s="612"/>
      <c r="K52" s="228"/>
      <c r="L52" s="611"/>
      <c r="M52" s="611"/>
      <c r="N52" s="612"/>
      <c r="O52" s="228"/>
      <c r="P52" s="612"/>
      <c r="Q52" s="228"/>
      <c r="R52" s="611"/>
      <c r="S52" s="611"/>
      <c r="T52" s="611"/>
      <c r="U52" s="611"/>
      <c r="V52" s="611"/>
      <c r="W52" s="612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4" t="s">
        <v>1285</v>
      </c>
      <c r="E53" s="610" t="s">
        <v>1286</v>
      </c>
      <c r="F53" s="228"/>
      <c r="G53" s="611"/>
      <c r="H53" s="611"/>
      <c r="I53" s="611"/>
      <c r="J53" s="612"/>
      <c r="K53" s="228"/>
      <c r="L53" s="611"/>
      <c r="M53" s="611"/>
      <c r="N53" s="612"/>
      <c r="O53" s="228"/>
      <c r="P53" s="612"/>
      <c r="Q53" s="228"/>
      <c r="R53" s="611"/>
      <c r="S53" s="611"/>
      <c r="T53" s="611"/>
      <c r="U53" s="611"/>
      <c r="V53" s="611"/>
      <c r="W53" s="612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4" t="s">
        <v>1287</v>
      </c>
      <c r="E54" s="610" t="s">
        <v>1288</v>
      </c>
      <c r="F54" s="228"/>
      <c r="G54" s="611"/>
      <c r="H54" s="611"/>
      <c r="I54" s="611"/>
      <c r="J54" s="612"/>
      <c r="K54" s="228"/>
      <c r="L54" s="611"/>
      <c r="M54" s="611"/>
      <c r="N54" s="612"/>
      <c r="O54" s="228"/>
      <c r="P54" s="612"/>
      <c r="Q54" s="228"/>
      <c r="R54" s="611"/>
      <c r="S54" s="611"/>
      <c r="T54" s="611"/>
      <c r="U54" s="611"/>
      <c r="V54" s="611"/>
      <c r="W54" s="612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4" t="s">
        <v>1289</v>
      </c>
      <c r="E55" s="610" t="s">
        <v>1290</v>
      </c>
      <c r="F55" s="228"/>
      <c r="G55" s="611"/>
      <c r="H55" s="611"/>
      <c r="I55" s="611"/>
      <c r="J55" s="612"/>
      <c r="K55" s="228"/>
      <c r="L55" s="611"/>
      <c r="M55" s="611"/>
      <c r="N55" s="612"/>
      <c r="O55" s="228"/>
      <c r="P55" s="612"/>
      <c r="Q55" s="228"/>
      <c r="R55" s="611"/>
      <c r="S55" s="611"/>
      <c r="T55" s="611"/>
      <c r="U55" s="611"/>
      <c r="V55" s="611"/>
      <c r="W55" s="612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4" t="s">
        <v>1291</v>
      </c>
      <c r="E56" s="610" t="s">
        <v>1292</v>
      </c>
      <c r="F56" s="228"/>
      <c r="G56" s="611"/>
      <c r="H56" s="611"/>
      <c r="I56" s="611"/>
      <c r="J56" s="612"/>
      <c r="K56" s="228"/>
      <c r="L56" s="611"/>
      <c r="M56" s="611"/>
      <c r="N56" s="612"/>
      <c r="O56" s="228"/>
      <c r="P56" s="612"/>
      <c r="Q56" s="228"/>
      <c r="R56" s="611"/>
      <c r="S56" s="611"/>
      <c r="T56" s="611"/>
      <c r="U56" s="611"/>
      <c r="V56" s="611"/>
      <c r="W56" s="612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4" t="s">
        <v>1293</v>
      </c>
      <c r="E57" s="610" t="s">
        <v>1294</v>
      </c>
      <c r="F57" s="228"/>
      <c r="G57" s="611"/>
      <c r="H57" s="611"/>
      <c r="I57" s="611"/>
      <c r="J57" s="612"/>
      <c r="K57" s="228"/>
      <c r="L57" s="611"/>
      <c r="M57" s="611"/>
      <c r="N57" s="612"/>
      <c r="O57" s="228"/>
      <c r="P57" s="612"/>
      <c r="Q57" s="228"/>
      <c r="R57" s="611"/>
      <c r="S57" s="611"/>
      <c r="T57" s="611"/>
      <c r="U57" s="611"/>
      <c r="V57" s="611"/>
      <c r="W57" s="612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4" t="s">
        <v>259</v>
      </c>
      <c r="E58" s="610" t="s">
        <v>437</v>
      </c>
      <c r="F58" s="228"/>
      <c r="G58" s="611"/>
      <c r="H58" s="611"/>
      <c r="I58" s="611"/>
      <c r="J58" s="612"/>
      <c r="K58" s="228"/>
      <c r="L58" s="611"/>
      <c r="M58" s="611"/>
      <c r="N58" s="612"/>
      <c r="O58" s="228"/>
      <c r="P58" s="612"/>
      <c r="Q58" s="228"/>
      <c r="R58" s="611"/>
      <c r="S58" s="611"/>
      <c r="T58" s="611"/>
      <c r="U58" s="611"/>
      <c r="V58" s="611"/>
      <c r="W58" s="612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4" t="s">
        <v>260</v>
      </c>
      <c r="E59" s="610" t="s">
        <v>438</v>
      </c>
      <c r="F59" s="228"/>
      <c r="G59" s="611"/>
      <c r="H59" s="611"/>
      <c r="I59" s="611"/>
      <c r="J59" s="612"/>
      <c r="K59" s="228"/>
      <c r="L59" s="611"/>
      <c r="M59" s="611"/>
      <c r="N59" s="612"/>
      <c r="O59" s="228"/>
      <c r="P59" s="612"/>
      <c r="Q59" s="228"/>
      <c r="R59" s="611"/>
      <c r="S59" s="611"/>
      <c r="T59" s="611"/>
      <c r="U59" s="611"/>
      <c r="V59" s="611"/>
      <c r="W59" s="612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4" t="s">
        <v>261</v>
      </c>
      <c r="E60" s="610" t="s">
        <v>439</v>
      </c>
      <c r="F60" s="228"/>
      <c r="G60" s="611"/>
      <c r="H60" s="611"/>
      <c r="I60" s="611"/>
      <c r="J60" s="612"/>
      <c r="K60" s="228"/>
      <c r="L60" s="611"/>
      <c r="M60" s="611"/>
      <c r="N60" s="612"/>
      <c r="O60" s="228"/>
      <c r="P60" s="612"/>
      <c r="Q60" s="228"/>
      <c r="R60" s="611"/>
      <c r="S60" s="611"/>
      <c r="T60" s="611"/>
      <c r="U60" s="611"/>
      <c r="V60" s="611"/>
      <c r="W60" s="612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4" t="s">
        <v>262</v>
      </c>
      <c r="E61" s="610" t="s">
        <v>440</v>
      </c>
      <c r="F61" s="228"/>
      <c r="G61" s="611"/>
      <c r="H61" s="611"/>
      <c r="I61" s="611"/>
      <c r="J61" s="612"/>
      <c r="K61" s="228"/>
      <c r="L61" s="611"/>
      <c r="M61" s="611"/>
      <c r="N61" s="612"/>
      <c r="O61" s="228"/>
      <c r="P61" s="612"/>
      <c r="Q61" s="228"/>
      <c r="R61" s="611"/>
      <c r="S61" s="611"/>
      <c r="T61" s="611"/>
      <c r="U61" s="611"/>
      <c r="V61" s="611"/>
      <c r="W61" s="612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5" t="s">
        <v>264</v>
      </c>
      <c r="E62" s="232" t="s">
        <v>445</v>
      </c>
      <c r="F62" s="613"/>
      <c r="G62" s="614"/>
      <c r="H62" s="614"/>
      <c r="I62" s="614"/>
      <c r="J62" s="615"/>
      <c r="K62" s="613"/>
      <c r="L62" s="614"/>
      <c r="M62" s="614"/>
      <c r="N62" s="615"/>
      <c r="O62" s="613"/>
      <c r="P62" s="615"/>
      <c r="Q62" s="613"/>
      <c r="R62" s="614"/>
      <c r="S62" s="614"/>
      <c r="T62" s="614"/>
      <c r="U62" s="614"/>
      <c r="V62" s="614"/>
      <c r="W62" s="615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6"/>
      <c r="E64" s="216"/>
    </row>
    <row r="65" spans="1:47">
      <c r="E65" s="21" t="s">
        <v>66</v>
      </c>
      <c r="F65" s="5">
        <f>SUM(F63,F47,F31)</f>
        <v>1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10</v>
      </c>
      <c r="L65" s="5">
        <f t="shared" si="6"/>
        <v>10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10</v>
      </c>
      <c r="Q65" s="5">
        <f t="shared" si="6"/>
        <v>0</v>
      </c>
      <c r="R65" s="5">
        <f t="shared" si="6"/>
        <v>0</v>
      </c>
      <c r="S65" s="5">
        <f t="shared" si="6"/>
        <v>4</v>
      </c>
      <c r="T65" s="5">
        <f t="shared" si="6"/>
        <v>6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2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2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2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3"/>
      <c r="B70" s="554"/>
      <c r="C70" s="555" t="s">
        <v>375</v>
      </c>
      <c r="D70" s="642" t="s">
        <v>1862</v>
      </c>
      <c r="E70" s="557">
        <v>96</v>
      </c>
      <c r="F70" s="558"/>
      <c r="G70" s="559"/>
      <c r="H70" s="559"/>
      <c r="I70" s="559"/>
      <c r="J70" s="560"/>
      <c r="K70" s="558"/>
      <c r="L70" s="559"/>
      <c r="M70" s="559">
        <v>10</v>
      </c>
      <c r="N70" s="559">
        <v>0</v>
      </c>
      <c r="O70" s="560">
        <v>0</v>
      </c>
      <c r="P70" s="558"/>
      <c r="Q70" s="560"/>
      <c r="R70" s="561"/>
      <c r="S70" s="562"/>
      <c r="T70" s="563"/>
      <c r="U70" s="562"/>
      <c r="V70" s="562"/>
      <c r="W70" s="564"/>
      <c r="X70" s="565"/>
      <c r="Y70" s="4"/>
      <c r="Z70" s="4"/>
      <c r="AA70" s="4"/>
      <c r="AB70" s="4"/>
      <c r="AU70" s="4"/>
    </row>
    <row r="71" spans="1:47" ht="15" customHeight="1">
      <c r="A71" s="553"/>
      <c r="B71" s="566"/>
      <c r="C71" s="593" t="s">
        <v>375</v>
      </c>
      <c r="D71" s="642" t="s">
        <v>1847</v>
      </c>
      <c r="E71" s="569">
        <v>96</v>
      </c>
      <c r="F71" s="570"/>
      <c r="G71" s="571"/>
      <c r="H71" s="571"/>
      <c r="I71" s="571"/>
      <c r="J71" s="572"/>
      <c r="K71" s="570"/>
      <c r="L71" s="571"/>
      <c r="M71" s="571">
        <v>14</v>
      </c>
      <c r="N71" s="571">
        <v>0</v>
      </c>
      <c r="O71" s="572">
        <v>0</v>
      </c>
      <c r="P71" s="570"/>
      <c r="Q71" s="572"/>
      <c r="R71" s="573"/>
      <c r="S71" s="574"/>
      <c r="T71" s="575"/>
      <c r="U71" s="574"/>
      <c r="V71" s="574"/>
      <c r="W71" s="576"/>
      <c r="X71" s="577"/>
      <c r="Y71" s="4"/>
      <c r="Z71" s="4"/>
      <c r="AA71" s="4"/>
      <c r="AB71" s="4"/>
      <c r="AU71" s="4"/>
    </row>
    <row r="72" spans="1:47" ht="15" customHeight="1">
      <c r="A72" s="553"/>
      <c r="B72" s="554"/>
      <c r="C72" s="567" t="s">
        <v>403</v>
      </c>
      <c r="D72" s="642" t="s">
        <v>1700</v>
      </c>
      <c r="E72" s="595">
        <v>138</v>
      </c>
      <c r="F72" s="596"/>
      <c r="G72" s="597"/>
      <c r="H72" s="597"/>
      <c r="I72" s="597"/>
      <c r="J72" s="598"/>
      <c r="K72" s="596"/>
      <c r="L72" s="597"/>
      <c r="M72" s="597">
        <v>10</v>
      </c>
      <c r="N72" s="597">
        <v>5</v>
      </c>
      <c r="O72" s="598">
        <v>0</v>
      </c>
      <c r="P72" s="596"/>
      <c r="Q72" s="598"/>
      <c r="R72" s="599"/>
      <c r="S72" s="600"/>
      <c r="T72" s="601"/>
      <c r="U72" s="600"/>
      <c r="V72" s="600"/>
      <c r="W72" s="602"/>
      <c r="X72" s="603"/>
      <c r="Y72" s="4"/>
      <c r="Z72" s="4"/>
      <c r="AA72" s="4"/>
      <c r="AB72" s="4"/>
      <c r="AU72" s="4"/>
    </row>
    <row r="73" spans="1:47" ht="15" customHeight="1">
      <c r="A73" s="553"/>
      <c r="B73" s="554"/>
      <c r="C73" s="567" t="s">
        <v>1599</v>
      </c>
      <c r="D73" s="642" t="s">
        <v>1863</v>
      </c>
      <c r="E73" s="595">
        <v>48</v>
      </c>
      <c r="F73" s="596"/>
      <c r="G73" s="597"/>
      <c r="H73" s="597"/>
      <c r="I73" s="597"/>
      <c r="J73" s="598"/>
      <c r="K73" s="596">
        <v>2</v>
      </c>
      <c r="L73" s="597">
        <v>30</v>
      </c>
      <c r="M73" s="597">
        <v>11</v>
      </c>
      <c r="N73" s="597">
        <v>0</v>
      </c>
      <c r="O73" s="598">
        <v>19</v>
      </c>
      <c r="P73" s="596">
        <v>1</v>
      </c>
      <c r="Q73" s="598">
        <v>29</v>
      </c>
      <c r="R73" s="599">
        <v>0</v>
      </c>
      <c r="S73" s="600">
        <v>0</v>
      </c>
      <c r="T73" s="601">
        <v>5</v>
      </c>
      <c r="U73" s="600">
        <v>9</v>
      </c>
      <c r="V73" s="600">
        <v>9</v>
      </c>
      <c r="W73" s="602">
        <v>4</v>
      </c>
      <c r="X73" s="603">
        <v>3</v>
      </c>
      <c r="Y73" s="4"/>
      <c r="Z73" s="4"/>
      <c r="AA73" s="4"/>
      <c r="AB73" s="4"/>
      <c r="AU73" s="4"/>
    </row>
    <row r="74" spans="1:47" ht="15" customHeight="1">
      <c r="A74" s="553"/>
      <c r="B74" s="554"/>
      <c r="C74" s="593" t="s">
        <v>1599</v>
      </c>
      <c r="D74" s="642" t="s">
        <v>1864</v>
      </c>
      <c r="E74" s="595">
        <v>87</v>
      </c>
      <c r="F74" s="596"/>
      <c r="G74" s="597"/>
      <c r="H74" s="597"/>
      <c r="I74" s="597"/>
      <c r="J74" s="598"/>
      <c r="K74" s="596">
        <v>2</v>
      </c>
      <c r="L74" s="597">
        <v>42</v>
      </c>
      <c r="M74" s="597">
        <v>25</v>
      </c>
      <c r="N74" s="597">
        <v>0</v>
      </c>
      <c r="O74" s="598">
        <v>17</v>
      </c>
      <c r="P74" s="596">
        <v>1</v>
      </c>
      <c r="Q74" s="598">
        <v>41</v>
      </c>
      <c r="R74" s="599">
        <v>1</v>
      </c>
      <c r="S74" s="600">
        <v>2</v>
      </c>
      <c r="T74" s="601">
        <v>5</v>
      </c>
      <c r="U74" s="600">
        <v>13</v>
      </c>
      <c r="V74" s="600">
        <v>14</v>
      </c>
      <c r="W74" s="602">
        <v>4</v>
      </c>
      <c r="X74" s="603">
        <v>3</v>
      </c>
      <c r="Y74" s="4"/>
      <c r="Z74" s="4"/>
      <c r="AA74" s="4"/>
      <c r="AB74" s="4"/>
      <c r="AU74" s="4"/>
    </row>
    <row r="75" spans="1:47" ht="15" customHeight="1">
      <c r="A75" s="553"/>
      <c r="B75" s="554"/>
      <c r="C75" s="593" t="s">
        <v>1599</v>
      </c>
      <c r="D75" s="642" t="s">
        <v>1865</v>
      </c>
      <c r="E75" s="595">
        <v>256</v>
      </c>
      <c r="F75" s="596"/>
      <c r="G75" s="597"/>
      <c r="H75" s="597"/>
      <c r="I75" s="597"/>
      <c r="J75" s="598"/>
      <c r="K75" s="596">
        <v>11</v>
      </c>
      <c r="L75" s="597">
        <v>111</v>
      </c>
      <c r="M75" s="597">
        <v>110</v>
      </c>
      <c r="N75" s="597">
        <v>1</v>
      </c>
      <c r="O75" s="598">
        <v>0</v>
      </c>
      <c r="P75" s="596">
        <v>54</v>
      </c>
      <c r="Q75" s="598">
        <v>57</v>
      </c>
      <c r="R75" s="599">
        <v>33</v>
      </c>
      <c r="S75" s="600">
        <v>7</v>
      </c>
      <c r="T75" s="601">
        <v>30</v>
      </c>
      <c r="U75" s="600">
        <v>18</v>
      </c>
      <c r="V75" s="600">
        <v>17</v>
      </c>
      <c r="W75" s="602">
        <v>5</v>
      </c>
      <c r="X75" s="603">
        <v>1</v>
      </c>
      <c r="Y75" s="4"/>
      <c r="Z75" s="4"/>
      <c r="AA75" s="4"/>
      <c r="AB75" s="4"/>
      <c r="AU75" s="4"/>
    </row>
    <row r="76" spans="1:47" ht="15" customHeight="1">
      <c r="A76" s="553"/>
      <c r="B76" s="554"/>
      <c r="C76" s="593" t="s">
        <v>1599</v>
      </c>
      <c r="D76" s="642" t="s">
        <v>1821</v>
      </c>
      <c r="E76" s="595">
        <v>93</v>
      </c>
      <c r="F76" s="596"/>
      <c r="G76" s="597"/>
      <c r="H76" s="597"/>
      <c r="I76" s="597"/>
      <c r="J76" s="598"/>
      <c r="K76" s="596">
        <v>4</v>
      </c>
      <c r="L76" s="597">
        <v>41</v>
      </c>
      <c r="M76" s="597">
        <v>41</v>
      </c>
      <c r="N76" s="597">
        <v>0</v>
      </c>
      <c r="O76" s="598">
        <v>0</v>
      </c>
      <c r="P76" s="596">
        <v>8</v>
      </c>
      <c r="Q76" s="598">
        <v>33</v>
      </c>
      <c r="R76" s="599">
        <v>1</v>
      </c>
      <c r="S76" s="600">
        <v>6</v>
      </c>
      <c r="T76" s="601">
        <v>4</v>
      </c>
      <c r="U76" s="600">
        <v>9</v>
      </c>
      <c r="V76" s="600">
        <v>14</v>
      </c>
      <c r="W76" s="602">
        <v>2</v>
      </c>
      <c r="X76" s="603">
        <v>5</v>
      </c>
      <c r="Y76" s="4"/>
      <c r="Z76" s="4"/>
      <c r="AA76" s="4"/>
      <c r="AB76" s="4"/>
      <c r="AU76" s="4"/>
    </row>
    <row r="77" spans="1:47" ht="15" customHeight="1">
      <c r="A77" s="553"/>
      <c r="B77" s="554"/>
      <c r="C77" s="593" t="s">
        <v>1599</v>
      </c>
      <c r="D77" s="642" t="s">
        <v>1683</v>
      </c>
      <c r="E77" s="595">
        <v>66</v>
      </c>
      <c r="F77" s="596"/>
      <c r="G77" s="597"/>
      <c r="H77" s="597"/>
      <c r="I77" s="597"/>
      <c r="J77" s="598"/>
      <c r="K77" s="596">
        <v>3</v>
      </c>
      <c r="L77" s="597">
        <v>31</v>
      </c>
      <c r="M77" s="597">
        <v>31</v>
      </c>
      <c r="N77" s="597">
        <v>0</v>
      </c>
      <c r="O77" s="598">
        <v>0</v>
      </c>
      <c r="P77" s="596">
        <v>8</v>
      </c>
      <c r="Q77" s="598">
        <v>23</v>
      </c>
      <c r="R77" s="599">
        <v>2</v>
      </c>
      <c r="S77" s="600">
        <v>4</v>
      </c>
      <c r="T77" s="601">
        <v>3</v>
      </c>
      <c r="U77" s="600">
        <v>7</v>
      </c>
      <c r="V77" s="600">
        <v>10</v>
      </c>
      <c r="W77" s="602">
        <v>2</v>
      </c>
      <c r="X77" s="603">
        <v>3</v>
      </c>
      <c r="Y77" s="4"/>
      <c r="Z77" s="4"/>
      <c r="AA77" s="4"/>
      <c r="AB77" s="4"/>
      <c r="AU77" s="4"/>
    </row>
    <row r="78" spans="1:47" ht="15" customHeight="1">
      <c r="A78" s="553"/>
      <c r="B78" s="554"/>
      <c r="C78" s="593" t="s">
        <v>1599</v>
      </c>
      <c r="D78" s="642" t="s">
        <v>1838</v>
      </c>
      <c r="E78" s="595">
        <v>204</v>
      </c>
      <c r="F78" s="596"/>
      <c r="G78" s="597"/>
      <c r="H78" s="597"/>
      <c r="I78" s="597"/>
      <c r="J78" s="598"/>
      <c r="K78" s="596">
        <v>9</v>
      </c>
      <c r="L78" s="597">
        <v>93</v>
      </c>
      <c r="M78" s="597">
        <v>91</v>
      </c>
      <c r="N78" s="597">
        <v>0</v>
      </c>
      <c r="O78" s="598">
        <v>2</v>
      </c>
      <c r="P78" s="596">
        <v>6</v>
      </c>
      <c r="Q78" s="598">
        <v>87</v>
      </c>
      <c r="R78" s="599">
        <v>0</v>
      </c>
      <c r="S78" s="600">
        <v>21</v>
      </c>
      <c r="T78" s="601">
        <v>30</v>
      </c>
      <c r="U78" s="600">
        <v>26</v>
      </c>
      <c r="V78" s="600">
        <v>16</v>
      </c>
      <c r="W78" s="602">
        <v>0</v>
      </c>
      <c r="X78" s="603">
        <v>0</v>
      </c>
      <c r="Y78" s="4"/>
      <c r="Z78" s="4"/>
      <c r="AA78" s="4"/>
      <c r="AB78" s="4"/>
      <c r="AU78" s="4"/>
    </row>
    <row r="79" spans="1:47" ht="15" customHeight="1">
      <c r="A79" s="553"/>
      <c r="B79" s="554"/>
      <c r="C79" s="593" t="s">
        <v>1615</v>
      </c>
      <c r="D79" s="642" t="s">
        <v>1866</v>
      </c>
      <c r="E79" s="595">
        <v>21</v>
      </c>
      <c r="F79" s="596"/>
      <c r="G79" s="597"/>
      <c r="H79" s="597"/>
      <c r="I79" s="597"/>
      <c r="J79" s="598"/>
      <c r="K79" s="596">
        <v>1</v>
      </c>
      <c r="L79" s="597">
        <v>9</v>
      </c>
      <c r="M79" s="597">
        <v>9</v>
      </c>
      <c r="N79" s="597">
        <v>0</v>
      </c>
      <c r="O79" s="598">
        <v>0</v>
      </c>
      <c r="P79" s="596">
        <v>2</v>
      </c>
      <c r="Q79" s="598">
        <v>7</v>
      </c>
      <c r="R79" s="599">
        <v>0</v>
      </c>
      <c r="S79" s="600">
        <v>0</v>
      </c>
      <c r="T79" s="601">
        <v>1</v>
      </c>
      <c r="U79" s="600">
        <v>6</v>
      </c>
      <c r="V79" s="600">
        <v>2</v>
      </c>
      <c r="W79" s="602">
        <v>0</v>
      </c>
      <c r="X79" s="603">
        <v>0</v>
      </c>
      <c r="Y79" s="4"/>
      <c r="Z79" s="4"/>
      <c r="AA79" s="4"/>
      <c r="AB79" s="4"/>
      <c r="AU79" s="4"/>
    </row>
    <row r="80" spans="1:47" ht="15" customHeight="1">
      <c r="A80" s="553"/>
      <c r="B80" s="554"/>
      <c r="C80" s="593" t="s">
        <v>1785</v>
      </c>
      <c r="D80" s="642" t="s">
        <v>1867</v>
      </c>
      <c r="E80" s="595">
        <v>69</v>
      </c>
      <c r="F80" s="596"/>
      <c r="G80" s="597"/>
      <c r="H80" s="597"/>
      <c r="I80" s="597"/>
      <c r="J80" s="598"/>
      <c r="K80" s="596">
        <v>3</v>
      </c>
      <c r="L80" s="597">
        <v>24</v>
      </c>
      <c r="M80" s="597">
        <v>18</v>
      </c>
      <c r="N80" s="597">
        <v>5</v>
      </c>
      <c r="O80" s="598">
        <v>1</v>
      </c>
      <c r="P80" s="596">
        <v>9</v>
      </c>
      <c r="Q80" s="598">
        <v>15</v>
      </c>
      <c r="R80" s="599">
        <v>0</v>
      </c>
      <c r="S80" s="600">
        <v>2</v>
      </c>
      <c r="T80" s="601">
        <v>4</v>
      </c>
      <c r="U80" s="600">
        <v>10</v>
      </c>
      <c r="V80" s="600">
        <v>7</v>
      </c>
      <c r="W80" s="602">
        <v>1</v>
      </c>
      <c r="X80" s="603">
        <v>0</v>
      </c>
      <c r="Y80" s="4"/>
      <c r="Z80" s="4"/>
      <c r="AA80" s="4"/>
      <c r="AB80" s="4"/>
      <c r="AU80" s="4"/>
    </row>
    <row r="81" spans="1:47" ht="15" customHeight="1">
      <c r="A81" s="553"/>
      <c r="B81" s="554"/>
      <c r="C81" s="593" t="s">
        <v>1619</v>
      </c>
      <c r="D81" s="642" t="s">
        <v>1868</v>
      </c>
      <c r="E81" s="595">
        <v>36</v>
      </c>
      <c r="F81" s="596"/>
      <c r="G81" s="597"/>
      <c r="H81" s="597"/>
      <c r="I81" s="597"/>
      <c r="J81" s="598"/>
      <c r="K81" s="596">
        <v>1</v>
      </c>
      <c r="L81" s="597">
        <v>10</v>
      </c>
      <c r="M81" s="597">
        <v>3</v>
      </c>
      <c r="N81" s="597">
        <v>7</v>
      </c>
      <c r="O81" s="598">
        <v>0</v>
      </c>
      <c r="P81" s="596">
        <v>9</v>
      </c>
      <c r="Q81" s="598">
        <v>1</v>
      </c>
      <c r="R81" s="599">
        <v>0</v>
      </c>
      <c r="S81" s="600">
        <v>1</v>
      </c>
      <c r="T81" s="601">
        <v>3</v>
      </c>
      <c r="U81" s="600">
        <v>3</v>
      </c>
      <c r="V81" s="600">
        <v>1</v>
      </c>
      <c r="W81" s="602">
        <v>1</v>
      </c>
      <c r="X81" s="603">
        <v>1</v>
      </c>
      <c r="Y81" s="4"/>
      <c r="Z81" s="4"/>
      <c r="AA81" s="4"/>
      <c r="AB81" s="4"/>
      <c r="AU81" s="4"/>
    </row>
    <row r="82" spans="1:47" ht="15" customHeight="1">
      <c r="A82" s="553"/>
      <c r="B82" s="554"/>
      <c r="C82" s="593" t="s">
        <v>1619</v>
      </c>
      <c r="D82" s="642" t="s">
        <v>1869</v>
      </c>
      <c r="E82" s="595">
        <v>36</v>
      </c>
      <c r="F82" s="596"/>
      <c r="G82" s="597"/>
      <c r="H82" s="597"/>
      <c r="I82" s="597"/>
      <c r="J82" s="598"/>
      <c r="K82" s="596">
        <v>1</v>
      </c>
      <c r="L82" s="597">
        <v>10</v>
      </c>
      <c r="M82" s="597">
        <v>2</v>
      </c>
      <c r="N82" s="597">
        <v>8</v>
      </c>
      <c r="O82" s="598">
        <v>0</v>
      </c>
      <c r="P82" s="596">
        <v>10</v>
      </c>
      <c r="Q82" s="598">
        <v>0</v>
      </c>
      <c r="R82" s="599">
        <v>0</v>
      </c>
      <c r="S82" s="600">
        <v>2</v>
      </c>
      <c r="T82" s="601">
        <v>2</v>
      </c>
      <c r="U82" s="600">
        <v>4</v>
      </c>
      <c r="V82" s="600">
        <v>1</v>
      </c>
      <c r="W82" s="602">
        <v>0</v>
      </c>
      <c r="X82" s="603">
        <v>1</v>
      </c>
      <c r="Y82" s="4"/>
      <c r="Z82" s="4"/>
      <c r="AA82" s="4"/>
      <c r="AB82" s="4"/>
      <c r="AU82" s="4"/>
    </row>
    <row r="83" spans="1:47" ht="15" customHeight="1">
      <c r="A83" s="553"/>
      <c r="B83" s="554"/>
      <c r="C83" s="593" t="s">
        <v>1619</v>
      </c>
      <c r="D83" s="642" t="s">
        <v>1787</v>
      </c>
      <c r="E83" s="595">
        <v>36</v>
      </c>
      <c r="F83" s="596"/>
      <c r="G83" s="597"/>
      <c r="H83" s="597"/>
      <c r="I83" s="597"/>
      <c r="J83" s="598"/>
      <c r="K83" s="596">
        <v>1</v>
      </c>
      <c r="L83" s="597">
        <v>10</v>
      </c>
      <c r="M83" s="597">
        <v>3</v>
      </c>
      <c r="N83" s="597">
        <v>7</v>
      </c>
      <c r="O83" s="598">
        <v>0</v>
      </c>
      <c r="P83" s="596">
        <v>9</v>
      </c>
      <c r="Q83" s="598">
        <v>1</v>
      </c>
      <c r="R83" s="599">
        <v>1</v>
      </c>
      <c r="S83" s="600">
        <v>2</v>
      </c>
      <c r="T83" s="601">
        <v>2</v>
      </c>
      <c r="U83" s="600">
        <v>2</v>
      </c>
      <c r="V83" s="600">
        <v>2</v>
      </c>
      <c r="W83" s="602">
        <v>0</v>
      </c>
      <c r="X83" s="603">
        <v>1</v>
      </c>
      <c r="Y83" s="4"/>
      <c r="Z83" s="4"/>
      <c r="AA83" s="4"/>
      <c r="AB83" s="4"/>
      <c r="AU83" s="4"/>
    </row>
    <row r="84" spans="1:47" ht="15" customHeight="1">
      <c r="A84" s="553"/>
      <c r="B84" s="554"/>
      <c r="C84" s="593" t="s">
        <v>403</v>
      </c>
      <c r="D84" s="642" t="s">
        <v>1710</v>
      </c>
      <c r="E84" s="595">
        <v>207</v>
      </c>
      <c r="F84" s="596"/>
      <c r="G84" s="597"/>
      <c r="H84" s="597"/>
      <c r="I84" s="597"/>
      <c r="J84" s="598"/>
      <c r="K84" s="596">
        <v>6</v>
      </c>
      <c r="L84" s="597">
        <v>84</v>
      </c>
      <c r="M84" s="597">
        <v>82</v>
      </c>
      <c r="N84" s="597">
        <v>2</v>
      </c>
      <c r="O84" s="598">
        <v>0</v>
      </c>
      <c r="P84" s="596">
        <v>7</v>
      </c>
      <c r="Q84" s="598">
        <v>77</v>
      </c>
      <c r="R84" s="599">
        <v>7</v>
      </c>
      <c r="S84" s="600">
        <v>16</v>
      </c>
      <c r="T84" s="601">
        <v>40</v>
      </c>
      <c r="U84" s="600">
        <v>15</v>
      </c>
      <c r="V84" s="600">
        <v>6</v>
      </c>
      <c r="W84" s="602">
        <v>0</v>
      </c>
      <c r="X84" s="603">
        <v>0</v>
      </c>
      <c r="Y84" s="4"/>
      <c r="Z84" s="4"/>
      <c r="AA84" s="4"/>
      <c r="AB84" s="4"/>
      <c r="AU84" s="4"/>
    </row>
    <row r="85" spans="1:47" ht="15" customHeight="1">
      <c r="A85" s="553"/>
      <c r="B85" s="554"/>
      <c r="C85" s="593" t="s">
        <v>403</v>
      </c>
      <c r="D85" s="642" t="s">
        <v>1664</v>
      </c>
      <c r="E85" s="595">
        <v>102</v>
      </c>
      <c r="F85" s="596"/>
      <c r="G85" s="597"/>
      <c r="H85" s="597"/>
      <c r="I85" s="597"/>
      <c r="J85" s="598"/>
      <c r="K85" s="596">
        <v>3</v>
      </c>
      <c r="L85" s="597">
        <v>30</v>
      </c>
      <c r="M85" s="597">
        <v>29</v>
      </c>
      <c r="N85" s="597">
        <v>1</v>
      </c>
      <c r="O85" s="598">
        <v>0</v>
      </c>
      <c r="P85" s="596">
        <v>0</v>
      </c>
      <c r="Q85" s="598">
        <v>30</v>
      </c>
      <c r="R85" s="599">
        <v>3</v>
      </c>
      <c r="S85" s="600">
        <v>5</v>
      </c>
      <c r="T85" s="601">
        <v>11</v>
      </c>
      <c r="U85" s="600">
        <v>7</v>
      </c>
      <c r="V85" s="600">
        <v>4</v>
      </c>
      <c r="W85" s="602">
        <v>0</v>
      </c>
      <c r="X85" s="603">
        <v>0</v>
      </c>
      <c r="Y85" s="4"/>
      <c r="Z85" s="4"/>
      <c r="AA85" s="4"/>
      <c r="AB85" s="4"/>
      <c r="AU85" s="4"/>
    </row>
    <row r="86" spans="1:47" ht="15" customHeight="1">
      <c r="A86" s="553"/>
      <c r="B86" s="554"/>
      <c r="C86" s="593" t="s">
        <v>403</v>
      </c>
      <c r="D86" s="642" t="s">
        <v>1870</v>
      </c>
      <c r="E86" s="595">
        <v>156</v>
      </c>
      <c r="F86" s="596"/>
      <c r="G86" s="597"/>
      <c r="H86" s="597"/>
      <c r="I86" s="597"/>
      <c r="J86" s="598"/>
      <c r="K86" s="596">
        <v>5</v>
      </c>
      <c r="L86" s="597">
        <v>58</v>
      </c>
      <c r="M86" s="597">
        <v>51</v>
      </c>
      <c r="N86" s="597">
        <v>7</v>
      </c>
      <c r="O86" s="598">
        <v>0</v>
      </c>
      <c r="P86" s="596">
        <v>3</v>
      </c>
      <c r="Q86" s="598">
        <v>55</v>
      </c>
      <c r="R86" s="599">
        <v>6</v>
      </c>
      <c r="S86" s="600">
        <v>13</v>
      </c>
      <c r="T86" s="601">
        <v>25</v>
      </c>
      <c r="U86" s="600">
        <v>11</v>
      </c>
      <c r="V86" s="600">
        <v>2</v>
      </c>
      <c r="W86" s="602">
        <v>1</v>
      </c>
      <c r="X86" s="603">
        <v>0</v>
      </c>
      <c r="Y86" s="4"/>
      <c r="Z86" s="4"/>
      <c r="AA86" s="4"/>
      <c r="AB86" s="4"/>
      <c r="AU86" s="4"/>
    </row>
    <row r="87" spans="1:47" ht="15" customHeight="1">
      <c r="A87" s="553"/>
      <c r="B87" s="554"/>
      <c r="C87" s="593" t="s">
        <v>403</v>
      </c>
      <c r="D87" s="642" t="s">
        <v>1871</v>
      </c>
      <c r="E87" s="595">
        <v>240</v>
      </c>
      <c r="F87" s="596"/>
      <c r="G87" s="597"/>
      <c r="H87" s="597"/>
      <c r="I87" s="597"/>
      <c r="J87" s="598"/>
      <c r="K87" s="596">
        <v>7</v>
      </c>
      <c r="L87" s="597">
        <v>82</v>
      </c>
      <c r="M87" s="597">
        <v>75</v>
      </c>
      <c r="N87" s="597">
        <v>7</v>
      </c>
      <c r="O87" s="598">
        <v>0</v>
      </c>
      <c r="P87" s="596">
        <v>6</v>
      </c>
      <c r="Q87" s="598">
        <v>76</v>
      </c>
      <c r="R87" s="599">
        <v>10</v>
      </c>
      <c r="S87" s="600">
        <v>15</v>
      </c>
      <c r="T87" s="601">
        <v>39</v>
      </c>
      <c r="U87" s="600">
        <v>13</v>
      </c>
      <c r="V87" s="600">
        <v>4</v>
      </c>
      <c r="W87" s="602">
        <v>1</v>
      </c>
      <c r="X87" s="603">
        <v>0</v>
      </c>
      <c r="Y87" s="4"/>
      <c r="Z87" s="4"/>
      <c r="AA87" s="4"/>
      <c r="AB87" s="4"/>
      <c r="AU87" s="4"/>
    </row>
    <row r="88" spans="1:47" ht="15" customHeight="1">
      <c r="A88" s="553"/>
      <c r="B88" s="554"/>
      <c r="C88" s="593" t="s">
        <v>403</v>
      </c>
      <c r="D88" s="642" t="s">
        <v>1712</v>
      </c>
      <c r="E88" s="595">
        <v>66</v>
      </c>
      <c r="F88" s="596"/>
      <c r="G88" s="597"/>
      <c r="H88" s="597"/>
      <c r="I88" s="597"/>
      <c r="J88" s="598"/>
      <c r="K88" s="596">
        <v>2</v>
      </c>
      <c r="L88" s="597">
        <v>20</v>
      </c>
      <c r="M88" s="597">
        <v>15</v>
      </c>
      <c r="N88" s="597">
        <v>5</v>
      </c>
      <c r="O88" s="598">
        <v>0</v>
      </c>
      <c r="P88" s="596">
        <v>0</v>
      </c>
      <c r="Q88" s="598">
        <v>20</v>
      </c>
      <c r="R88" s="599">
        <v>4</v>
      </c>
      <c r="S88" s="600">
        <v>6</v>
      </c>
      <c r="T88" s="601">
        <v>6</v>
      </c>
      <c r="U88" s="600">
        <v>4</v>
      </c>
      <c r="V88" s="600">
        <v>0</v>
      </c>
      <c r="W88" s="602">
        <v>0</v>
      </c>
      <c r="X88" s="603">
        <v>0</v>
      </c>
      <c r="Y88" s="4"/>
      <c r="Z88" s="4"/>
      <c r="AA88" s="4"/>
      <c r="AB88" s="4"/>
      <c r="AU88" s="4"/>
    </row>
    <row r="89" spans="1:47" ht="15" customHeight="1">
      <c r="A89" s="553"/>
      <c r="B89" s="554"/>
      <c r="C89" s="593" t="s">
        <v>403</v>
      </c>
      <c r="D89" s="642" t="s">
        <v>1657</v>
      </c>
      <c r="E89" s="595">
        <v>111</v>
      </c>
      <c r="F89" s="596"/>
      <c r="G89" s="597"/>
      <c r="H89" s="597"/>
      <c r="I89" s="597"/>
      <c r="J89" s="598"/>
      <c r="K89" s="596">
        <v>1</v>
      </c>
      <c r="L89" s="597">
        <v>12</v>
      </c>
      <c r="M89" s="597">
        <v>10</v>
      </c>
      <c r="N89" s="597">
        <v>2</v>
      </c>
      <c r="O89" s="598">
        <v>0</v>
      </c>
      <c r="P89" s="596">
        <v>0</v>
      </c>
      <c r="Q89" s="598">
        <v>12</v>
      </c>
      <c r="R89" s="599">
        <v>0</v>
      </c>
      <c r="S89" s="600">
        <v>0</v>
      </c>
      <c r="T89" s="601">
        <v>6</v>
      </c>
      <c r="U89" s="600">
        <v>3</v>
      </c>
      <c r="V89" s="600">
        <v>3</v>
      </c>
      <c r="W89" s="602">
        <v>0</v>
      </c>
      <c r="X89" s="603">
        <v>0</v>
      </c>
      <c r="Y89" s="4"/>
      <c r="Z89" s="4"/>
      <c r="AA89" s="4"/>
      <c r="AB89" s="4"/>
      <c r="AU89" s="4"/>
    </row>
    <row r="90" spans="1:47" ht="15" customHeight="1">
      <c r="A90" s="553"/>
      <c r="B90" s="554"/>
      <c r="C90" s="593" t="s">
        <v>403</v>
      </c>
      <c r="D90" s="642" t="s">
        <v>1714</v>
      </c>
      <c r="E90" s="595">
        <v>96</v>
      </c>
      <c r="F90" s="596"/>
      <c r="G90" s="597"/>
      <c r="H90" s="597"/>
      <c r="I90" s="597"/>
      <c r="J90" s="598"/>
      <c r="K90" s="596">
        <v>1</v>
      </c>
      <c r="L90" s="597">
        <v>11</v>
      </c>
      <c r="M90" s="597">
        <v>0</v>
      </c>
      <c r="N90" s="597">
        <v>0</v>
      </c>
      <c r="O90" s="598">
        <v>0</v>
      </c>
      <c r="P90" s="596">
        <v>0</v>
      </c>
      <c r="Q90" s="598">
        <v>11</v>
      </c>
      <c r="R90" s="599">
        <v>0</v>
      </c>
      <c r="S90" s="600">
        <v>0</v>
      </c>
      <c r="T90" s="601">
        <v>6</v>
      </c>
      <c r="U90" s="600">
        <v>3</v>
      </c>
      <c r="V90" s="600">
        <v>2</v>
      </c>
      <c r="W90" s="602">
        <v>0</v>
      </c>
      <c r="X90" s="603">
        <v>0</v>
      </c>
      <c r="Y90" s="4"/>
      <c r="Z90" s="4"/>
      <c r="AA90" s="4"/>
      <c r="AB90" s="4"/>
      <c r="AU90" s="4"/>
    </row>
    <row r="91" spans="1:47" ht="15" customHeight="1">
      <c r="A91" s="553"/>
      <c r="B91" s="554"/>
      <c r="C91" s="593" t="s">
        <v>403</v>
      </c>
      <c r="D91" s="642" t="s">
        <v>1630</v>
      </c>
      <c r="E91" s="595">
        <v>63</v>
      </c>
      <c r="F91" s="596"/>
      <c r="G91" s="597"/>
      <c r="H91" s="597"/>
      <c r="I91" s="597"/>
      <c r="J91" s="598"/>
      <c r="K91" s="596">
        <v>2</v>
      </c>
      <c r="L91" s="597">
        <v>21</v>
      </c>
      <c r="M91" s="597">
        <v>21</v>
      </c>
      <c r="N91" s="597">
        <v>0</v>
      </c>
      <c r="O91" s="598">
        <v>0</v>
      </c>
      <c r="P91" s="596">
        <v>0</v>
      </c>
      <c r="Q91" s="598">
        <v>21</v>
      </c>
      <c r="R91" s="599">
        <v>1</v>
      </c>
      <c r="S91" s="600">
        <v>2</v>
      </c>
      <c r="T91" s="601">
        <v>9</v>
      </c>
      <c r="U91" s="600">
        <v>5</v>
      </c>
      <c r="V91" s="600">
        <v>4</v>
      </c>
      <c r="W91" s="602">
        <v>0</v>
      </c>
      <c r="X91" s="603">
        <v>0</v>
      </c>
      <c r="Y91" s="4"/>
      <c r="Z91" s="4"/>
      <c r="AA91" s="4"/>
      <c r="AB91" s="4"/>
      <c r="AU91" s="4"/>
    </row>
    <row r="92" spans="1:47" ht="15" customHeight="1">
      <c r="A92" s="553"/>
      <c r="B92" s="554"/>
      <c r="C92" s="593" t="s">
        <v>403</v>
      </c>
      <c r="D92" s="642" t="s">
        <v>1631</v>
      </c>
      <c r="E92" s="595">
        <v>231</v>
      </c>
      <c r="F92" s="596"/>
      <c r="G92" s="597"/>
      <c r="H92" s="597"/>
      <c r="I92" s="597"/>
      <c r="J92" s="598"/>
      <c r="K92" s="596">
        <v>7</v>
      </c>
      <c r="L92" s="597">
        <v>83</v>
      </c>
      <c r="M92" s="597">
        <v>80</v>
      </c>
      <c r="N92" s="597">
        <v>3</v>
      </c>
      <c r="O92" s="598">
        <v>0</v>
      </c>
      <c r="P92" s="596">
        <v>3</v>
      </c>
      <c r="Q92" s="598">
        <v>80</v>
      </c>
      <c r="R92" s="599">
        <v>7</v>
      </c>
      <c r="S92" s="600">
        <v>13</v>
      </c>
      <c r="T92" s="601">
        <v>37</v>
      </c>
      <c r="U92" s="600">
        <v>20</v>
      </c>
      <c r="V92" s="600">
        <v>6</v>
      </c>
      <c r="W92" s="602">
        <v>0</v>
      </c>
      <c r="X92" s="603">
        <v>0</v>
      </c>
      <c r="Y92" s="4"/>
      <c r="Z92" s="4"/>
      <c r="AA92" s="4"/>
      <c r="AB92" s="4"/>
      <c r="AU92" s="4"/>
    </row>
    <row r="93" spans="1:47" ht="15" customHeight="1">
      <c r="A93" s="553"/>
      <c r="B93" s="554"/>
      <c r="C93" s="593" t="s">
        <v>1632</v>
      </c>
      <c r="D93" s="642" t="s">
        <v>1633</v>
      </c>
      <c r="E93" s="595">
        <v>102</v>
      </c>
      <c r="F93" s="596"/>
      <c r="G93" s="597"/>
      <c r="H93" s="597"/>
      <c r="I93" s="597"/>
      <c r="J93" s="598"/>
      <c r="K93" s="596">
        <v>3</v>
      </c>
      <c r="L93" s="597">
        <v>30</v>
      </c>
      <c r="M93" s="597">
        <v>9</v>
      </c>
      <c r="N93" s="597">
        <v>21</v>
      </c>
      <c r="O93" s="598">
        <v>0</v>
      </c>
      <c r="P93" s="596">
        <v>27</v>
      </c>
      <c r="Q93" s="598">
        <v>3</v>
      </c>
      <c r="R93" s="599">
        <v>0</v>
      </c>
      <c r="S93" s="600">
        <v>5</v>
      </c>
      <c r="T93" s="601">
        <v>6</v>
      </c>
      <c r="U93" s="600">
        <v>10</v>
      </c>
      <c r="V93" s="600">
        <v>5</v>
      </c>
      <c r="W93" s="602">
        <v>1</v>
      </c>
      <c r="X93" s="603">
        <v>3</v>
      </c>
      <c r="Y93" s="4"/>
      <c r="Z93" s="4"/>
      <c r="AA93" s="4"/>
      <c r="AB93" s="4"/>
      <c r="AU93" s="4"/>
    </row>
    <row r="94" spans="1:47" ht="15" customHeight="1">
      <c r="A94" s="553"/>
      <c r="B94" s="554"/>
      <c r="C94" s="593" t="s">
        <v>336</v>
      </c>
      <c r="D94" s="642" t="s">
        <v>1872</v>
      </c>
      <c r="E94" s="595">
        <v>21</v>
      </c>
      <c r="F94" s="596"/>
      <c r="G94" s="597"/>
      <c r="H94" s="597"/>
      <c r="I94" s="597"/>
      <c r="J94" s="598"/>
      <c r="K94" s="596">
        <v>1</v>
      </c>
      <c r="L94" s="597">
        <v>10</v>
      </c>
      <c r="M94" s="597">
        <v>4</v>
      </c>
      <c r="N94" s="597">
        <v>0</v>
      </c>
      <c r="O94" s="598">
        <v>6</v>
      </c>
      <c r="P94" s="596">
        <v>0</v>
      </c>
      <c r="Q94" s="598">
        <v>10</v>
      </c>
      <c r="R94" s="599">
        <v>0</v>
      </c>
      <c r="S94" s="600">
        <v>0</v>
      </c>
      <c r="T94" s="601">
        <v>2</v>
      </c>
      <c r="U94" s="600">
        <v>4</v>
      </c>
      <c r="V94" s="600">
        <v>4</v>
      </c>
      <c r="W94" s="602">
        <v>0</v>
      </c>
      <c r="X94" s="603">
        <v>0</v>
      </c>
      <c r="Y94" s="4"/>
      <c r="Z94" s="4"/>
      <c r="AA94" s="4"/>
      <c r="AB94" s="4"/>
      <c r="AU94" s="4"/>
    </row>
    <row r="95" spans="1:47" ht="15" customHeight="1">
      <c r="A95" s="553"/>
      <c r="B95" s="554"/>
      <c r="C95" s="593" t="s">
        <v>375</v>
      </c>
      <c r="D95" s="642" t="s">
        <v>1873</v>
      </c>
      <c r="E95" s="595">
        <v>36</v>
      </c>
      <c r="F95" s="596"/>
      <c r="G95" s="597"/>
      <c r="H95" s="597"/>
      <c r="I95" s="597"/>
      <c r="J95" s="598"/>
      <c r="K95" s="596">
        <v>1</v>
      </c>
      <c r="L95" s="597">
        <v>10</v>
      </c>
      <c r="M95" s="597">
        <v>10</v>
      </c>
      <c r="N95" s="597">
        <v>0</v>
      </c>
      <c r="O95" s="598">
        <v>0</v>
      </c>
      <c r="P95" s="596">
        <v>2</v>
      </c>
      <c r="Q95" s="598">
        <v>8</v>
      </c>
      <c r="R95" s="599">
        <v>8</v>
      </c>
      <c r="S95" s="600">
        <v>0</v>
      </c>
      <c r="T95" s="601">
        <v>1</v>
      </c>
      <c r="U95" s="600">
        <v>1</v>
      </c>
      <c r="V95" s="600">
        <v>0</v>
      </c>
      <c r="W95" s="602">
        <v>0</v>
      </c>
      <c r="X95" s="603">
        <v>0</v>
      </c>
      <c r="Y95" s="4"/>
      <c r="Z95" s="4"/>
      <c r="AA95" s="4"/>
      <c r="AB95" s="4"/>
      <c r="AU95" s="4"/>
    </row>
    <row r="96" spans="1:47" ht="15" customHeight="1">
      <c r="A96" s="553"/>
      <c r="B96" s="554"/>
      <c r="C96" s="593" t="s">
        <v>375</v>
      </c>
      <c r="D96" s="642" t="s">
        <v>1757</v>
      </c>
      <c r="E96" s="595">
        <v>36</v>
      </c>
      <c r="F96" s="596"/>
      <c r="G96" s="597"/>
      <c r="H96" s="597"/>
      <c r="I96" s="597"/>
      <c r="J96" s="598"/>
      <c r="K96" s="596">
        <v>1</v>
      </c>
      <c r="L96" s="597">
        <v>10</v>
      </c>
      <c r="M96" s="597">
        <v>10</v>
      </c>
      <c r="N96" s="597">
        <v>0</v>
      </c>
      <c r="O96" s="598">
        <v>0</v>
      </c>
      <c r="P96" s="596">
        <v>2</v>
      </c>
      <c r="Q96" s="598">
        <v>8</v>
      </c>
      <c r="R96" s="599">
        <v>8</v>
      </c>
      <c r="S96" s="600">
        <v>0</v>
      </c>
      <c r="T96" s="601">
        <v>1</v>
      </c>
      <c r="U96" s="600">
        <v>1</v>
      </c>
      <c r="V96" s="600">
        <v>0</v>
      </c>
      <c r="W96" s="602">
        <v>0</v>
      </c>
      <c r="X96" s="603">
        <v>0</v>
      </c>
      <c r="Y96" s="4"/>
      <c r="Z96" s="4"/>
      <c r="AA96" s="4"/>
      <c r="AB96" s="4"/>
      <c r="AU96" s="4"/>
    </row>
    <row r="97" spans="1:47" ht="15" customHeight="1">
      <c r="A97" s="553"/>
      <c r="B97" s="554"/>
      <c r="C97" s="593" t="s">
        <v>375</v>
      </c>
      <c r="D97" s="642" t="s">
        <v>1874</v>
      </c>
      <c r="E97" s="595">
        <v>54</v>
      </c>
      <c r="F97" s="596"/>
      <c r="G97" s="597"/>
      <c r="H97" s="597"/>
      <c r="I97" s="597"/>
      <c r="J97" s="598"/>
      <c r="K97" s="596">
        <v>2</v>
      </c>
      <c r="L97" s="597">
        <v>24</v>
      </c>
      <c r="M97" s="597">
        <v>21</v>
      </c>
      <c r="N97" s="597">
        <v>3</v>
      </c>
      <c r="O97" s="598">
        <v>0</v>
      </c>
      <c r="P97" s="596">
        <v>6</v>
      </c>
      <c r="Q97" s="598">
        <v>18</v>
      </c>
      <c r="R97" s="599">
        <v>13</v>
      </c>
      <c r="S97" s="600">
        <v>0</v>
      </c>
      <c r="T97" s="601">
        <v>3</v>
      </c>
      <c r="U97" s="600">
        <v>8</v>
      </c>
      <c r="V97" s="600">
        <v>0</v>
      </c>
      <c r="W97" s="602">
        <v>0</v>
      </c>
      <c r="X97" s="603">
        <v>0</v>
      </c>
      <c r="Y97" s="4"/>
      <c r="Z97" s="4"/>
      <c r="AA97" s="4"/>
      <c r="AB97" s="4"/>
      <c r="AU97" s="4"/>
    </row>
    <row r="98" spans="1:47" ht="15" customHeight="1">
      <c r="A98" s="553"/>
      <c r="B98" s="554"/>
      <c r="C98" s="593" t="s">
        <v>375</v>
      </c>
      <c r="D98" s="642" t="s">
        <v>1776</v>
      </c>
      <c r="E98" s="595">
        <v>63</v>
      </c>
      <c r="F98" s="596"/>
      <c r="G98" s="597"/>
      <c r="H98" s="597"/>
      <c r="I98" s="597"/>
      <c r="J98" s="598"/>
      <c r="K98" s="596">
        <v>1</v>
      </c>
      <c r="L98" s="597">
        <v>15</v>
      </c>
      <c r="M98" s="597">
        <v>15</v>
      </c>
      <c r="N98" s="597">
        <v>0</v>
      </c>
      <c r="O98" s="598">
        <v>0</v>
      </c>
      <c r="P98" s="596">
        <v>11</v>
      </c>
      <c r="Q98" s="598">
        <v>4</v>
      </c>
      <c r="R98" s="599">
        <v>14</v>
      </c>
      <c r="S98" s="600">
        <v>0</v>
      </c>
      <c r="T98" s="601">
        <v>1</v>
      </c>
      <c r="U98" s="600">
        <v>0</v>
      </c>
      <c r="V98" s="600">
        <v>0</v>
      </c>
      <c r="W98" s="602">
        <v>0</v>
      </c>
      <c r="X98" s="603">
        <v>0</v>
      </c>
      <c r="Y98" s="4"/>
      <c r="Z98" s="4"/>
      <c r="AA98" s="4"/>
      <c r="AB98" s="4"/>
      <c r="AU98" s="4"/>
    </row>
    <row r="99" spans="1:47" ht="15" customHeight="1">
      <c r="A99" s="553"/>
      <c r="B99" s="554"/>
      <c r="C99" s="593" t="s">
        <v>375</v>
      </c>
      <c r="D99" s="642" t="s">
        <v>1875</v>
      </c>
      <c r="E99" s="595">
        <v>66</v>
      </c>
      <c r="F99" s="596"/>
      <c r="G99" s="597"/>
      <c r="H99" s="597"/>
      <c r="I99" s="597"/>
      <c r="J99" s="598"/>
      <c r="K99" s="596">
        <v>1</v>
      </c>
      <c r="L99" s="597">
        <v>11</v>
      </c>
      <c r="M99" s="597">
        <v>11</v>
      </c>
      <c r="N99" s="597">
        <v>0</v>
      </c>
      <c r="O99" s="598">
        <v>0</v>
      </c>
      <c r="P99" s="596">
        <v>8</v>
      </c>
      <c r="Q99" s="598">
        <v>3</v>
      </c>
      <c r="R99" s="599">
        <v>10</v>
      </c>
      <c r="S99" s="600">
        <v>0</v>
      </c>
      <c r="T99" s="601">
        <v>1</v>
      </c>
      <c r="U99" s="600">
        <v>0</v>
      </c>
      <c r="V99" s="600">
        <v>0</v>
      </c>
      <c r="W99" s="602">
        <v>0</v>
      </c>
      <c r="X99" s="603">
        <v>0</v>
      </c>
      <c r="Y99" s="4"/>
      <c r="Z99" s="4"/>
      <c r="AA99" s="4"/>
      <c r="AB99" s="4"/>
      <c r="AU99" s="4"/>
    </row>
    <row r="100" spans="1:47" ht="15" customHeight="1">
      <c r="A100" s="553"/>
      <c r="B100" s="554"/>
      <c r="C100" s="593" t="s">
        <v>375</v>
      </c>
      <c r="D100" s="642" t="s">
        <v>1876</v>
      </c>
      <c r="E100" s="595">
        <v>66</v>
      </c>
      <c r="F100" s="596"/>
      <c r="G100" s="597"/>
      <c r="H100" s="597"/>
      <c r="I100" s="597"/>
      <c r="J100" s="598"/>
      <c r="K100" s="596">
        <v>1</v>
      </c>
      <c r="L100" s="597">
        <v>13</v>
      </c>
      <c r="M100" s="597">
        <v>12</v>
      </c>
      <c r="N100" s="597">
        <v>1</v>
      </c>
      <c r="O100" s="598">
        <v>0</v>
      </c>
      <c r="P100" s="596">
        <v>6</v>
      </c>
      <c r="Q100" s="598">
        <v>7</v>
      </c>
      <c r="R100" s="599">
        <v>13</v>
      </c>
      <c r="S100" s="600">
        <v>0</v>
      </c>
      <c r="T100" s="601">
        <v>0</v>
      </c>
      <c r="U100" s="600">
        <v>0</v>
      </c>
      <c r="V100" s="600">
        <v>0</v>
      </c>
      <c r="W100" s="602">
        <v>0</v>
      </c>
      <c r="X100" s="603">
        <v>0</v>
      </c>
      <c r="Y100" s="4"/>
      <c r="Z100" s="4"/>
      <c r="AA100" s="4"/>
      <c r="AB100" s="4"/>
      <c r="AU100" s="4"/>
    </row>
    <row r="101" spans="1:47" ht="15" customHeight="1">
      <c r="A101" s="553"/>
      <c r="B101" s="554"/>
      <c r="C101" s="593" t="s">
        <v>375</v>
      </c>
      <c r="D101" s="642" t="s">
        <v>1877</v>
      </c>
      <c r="E101" s="595">
        <v>36</v>
      </c>
      <c r="F101" s="596"/>
      <c r="G101" s="597"/>
      <c r="H101" s="597"/>
      <c r="I101" s="597"/>
      <c r="J101" s="598"/>
      <c r="K101" s="596">
        <v>1</v>
      </c>
      <c r="L101" s="597">
        <v>11</v>
      </c>
      <c r="M101" s="597">
        <v>11</v>
      </c>
      <c r="N101" s="597">
        <v>0</v>
      </c>
      <c r="O101" s="598">
        <v>0</v>
      </c>
      <c r="P101" s="596">
        <v>8</v>
      </c>
      <c r="Q101" s="598">
        <v>3</v>
      </c>
      <c r="R101" s="599">
        <v>10</v>
      </c>
      <c r="S101" s="600">
        <v>0</v>
      </c>
      <c r="T101" s="601">
        <v>1</v>
      </c>
      <c r="U101" s="600">
        <v>0</v>
      </c>
      <c r="V101" s="600">
        <v>0</v>
      </c>
      <c r="W101" s="602">
        <v>0</v>
      </c>
      <c r="X101" s="603">
        <v>0</v>
      </c>
      <c r="Y101" s="4"/>
      <c r="Z101" s="4"/>
      <c r="AA101" s="4"/>
      <c r="AB101" s="4"/>
      <c r="AU101" s="4"/>
    </row>
    <row r="102" spans="1:47" ht="15" customHeight="1">
      <c r="A102" s="553"/>
      <c r="B102" s="554"/>
      <c r="C102" s="593" t="s">
        <v>375</v>
      </c>
      <c r="D102" s="642" t="s">
        <v>1760</v>
      </c>
      <c r="E102" s="595">
        <v>36</v>
      </c>
      <c r="F102" s="596"/>
      <c r="G102" s="597"/>
      <c r="H102" s="597"/>
      <c r="I102" s="597"/>
      <c r="J102" s="598"/>
      <c r="K102" s="596">
        <v>1</v>
      </c>
      <c r="L102" s="597">
        <v>10</v>
      </c>
      <c r="M102" s="597">
        <v>10</v>
      </c>
      <c r="N102" s="597">
        <v>0</v>
      </c>
      <c r="O102" s="598">
        <v>0</v>
      </c>
      <c r="P102" s="596">
        <v>2</v>
      </c>
      <c r="Q102" s="598">
        <v>8</v>
      </c>
      <c r="R102" s="599">
        <v>8</v>
      </c>
      <c r="S102" s="600">
        <v>0</v>
      </c>
      <c r="T102" s="601">
        <v>1</v>
      </c>
      <c r="U102" s="600">
        <v>1</v>
      </c>
      <c r="V102" s="600">
        <v>0</v>
      </c>
      <c r="W102" s="602">
        <v>0</v>
      </c>
      <c r="X102" s="603">
        <v>0</v>
      </c>
      <c r="Y102" s="4"/>
      <c r="Z102" s="4"/>
      <c r="AA102" s="4"/>
      <c r="AB102" s="4"/>
      <c r="AU102" s="4"/>
    </row>
    <row r="103" spans="1:47" ht="15" customHeight="1">
      <c r="A103" s="553"/>
      <c r="B103" s="554"/>
      <c r="C103" s="593" t="s">
        <v>1591</v>
      </c>
      <c r="D103" s="642" t="s">
        <v>1878</v>
      </c>
      <c r="E103" s="595">
        <v>240</v>
      </c>
      <c r="F103" s="596"/>
      <c r="G103" s="597"/>
      <c r="H103" s="597"/>
      <c r="I103" s="597"/>
      <c r="J103" s="598"/>
      <c r="K103" s="596">
        <v>7</v>
      </c>
      <c r="L103" s="597">
        <v>71</v>
      </c>
      <c r="M103" s="597">
        <v>60</v>
      </c>
      <c r="N103" s="597">
        <v>10</v>
      </c>
      <c r="O103" s="598">
        <v>1</v>
      </c>
      <c r="P103" s="596">
        <v>0</v>
      </c>
      <c r="Q103" s="598">
        <v>71</v>
      </c>
      <c r="R103" s="599">
        <v>0</v>
      </c>
      <c r="S103" s="600">
        <v>13</v>
      </c>
      <c r="T103" s="601">
        <v>23</v>
      </c>
      <c r="U103" s="600">
        <v>26</v>
      </c>
      <c r="V103" s="600">
        <v>5</v>
      </c>
      <c r="W103" s="602">
        <v>4</v>
      </c>
      <c r="X103" s="603">
        <v>0</v>
      </c>
      <c r="Y103" s="4"/>
      <c r="Z103" s="4"/>
      <c r="AA103" s="4"/>
      <c r="AB103" s="4"/>
      <c r="AU103" s="4"/>
    </row>
    <row r="104" spans="1:47" ht="15" customHeight="1">
      <c r="A104" s="553"/>
      <c r="B104" s="554"/>
      <c r="C104" s="593" t="s">
        <v>1591</v>
      </c>
      <c r="D104" s="642" t="s">
        <v>1879</v>
      </c>
      <c r="E104" s="595">
        <v>117</v>
      </c>
      <c r="F104" s="596"/>
      <c r="G104" s="597"/>
      <c r="H104" s="597"/>
      <c r="I104" s="597"/>
      <c r="J104" s="598"/>
      <c r="K104" s="596">
        <v>5</v>
      </c>
      <c r="L104" s="597">
        <v>52</v>
      </c>
      <c r="M104" s="597">
        <v>33</v>
      </c>
      <c r="N104" s="597">
        <v>19</v>
      </c>
      <c r="O104" s="598">
        <v>0</v>
      </c>
      <c r="P104" s="596">
        <v>0</v>
      </c>
      <c r="Q104" s="598">
        <v>52</v>
      </c>
      <c r="R104" s="599">
        <v>0</v>
      </c>
      <c r="S104" s="600">
        <v>4</v>
      </c>
      <c r="T104" s="601">
        <v>13</v>
      </c>
      <c r="U104" s="600">
        <v>7</v>
      </c>
      <c r="V104" s="600">
        <v>12</v>
      </c>
      <c r="W104" s="602">
        <v>13</v>
      </c>
      <c r="X104" s="603">
        <v>3</v>
      </c>
      <c r="Y104" s="4"/>
      <c r="Z104" s="4"/>
      <c r="AA104" s="4"/>
      <c r="AB104" s="4"/>
      <c r="AU104" s="4"/>
    </row>
    <row r="105" spans="1:47" ht="15" customHeight="1">
      <c r="A105" s="553"/>
      <c r="B105" s="554"/>
      <c r="C105" s="593" t="s">
        <v>1591</v>
      </c>
      <c r="D105" s="642" t="s">
        <v>1880</v>
      </c>
      <c r="E105" s="595">
        <v>105</v>
      </c>
      <c r="F105" s="596"/>
      <c r="G105" s="597"/>
      <c r="H105" s="597"/>
      <c r="I105" s="597"/>
      <c r="J105" s="598"/>
      <c r="K105" s="596">
        <v>3</v>
      </c>
      <c r="L105" s="597">
        <v>31</v>
      </c>
      <c r="M105" s="597">
        <v>24</v>
      </c>
      <c r="N105" s="597">
        <v>3</v>
      </c>
      <c r="O105" s="598">
        <v>4</v>
      </c>
      <c r="P105" s="596">
        <v>0</v>
      </c>
      <c r="Q105" s="598">
        <v>31</v>
      </c>
      <c r="R105" s="599">
        <v>0</v>
      </c>
      <c r="S105" s="600">
        <v>6</v>
      </c>
      <c r="T105" s="601">
        <v>10</v>
      </c>
      <c r="U105" s="600">
        <v>11</v>
      </c>
      <c r="V105" s="600">
        <v>4</v>
      </c>
      <c r="W105" s="602">
        <v>0</v>
      </c>
      <c r="X105" s="603">
        <v>0</v>
      </c>
      <c r="Y105" s="4"/>
      <c r="Z105" s="4"/>
      <c r="AA105" s="4"/>
      <c r="AB105" s="4"/>
      <c r="AU105" s="4"/>
    </row>
    <row r="106" spans="1:47" ht="15" customHeight="1">
      <c r="A106" s="553"/>
      <c r="B106" s="554"/>
      <c r="C106" s="593" t="s">
        <v>1651</v>
      </c>
      <c r="D106" s="642" t="s">
        <v>1806</v>
      </c>
      <c r="E106" s="595">
        <v>21</v>
      </c>
      <c r="F106" s="596"/>
      <c r="G106" s="597"/>
      <c r="H106" s="597"/>
      <c r="I106" s="597"/>
      <c r="J106" s="598"/>
      <c r="K106" s="596">
        <v>1</v>
      </c>
      <c r="L106" s="597">
        <v>14</v>
      </c>
      <c r="M106" s="597">
        <v>14</v>
      </c>
      <c r="N106" s="597">
        <v>0</v>
      </c>
      <c r="O106" s="598">
        <v>0</v>
      </c>
      <c r="P106" s="596">
        <v>1</v>
      </c>
      <c r="Q106" s="598">
        <v>13</v>
      </c>
      <c r="R106" s="599">
        <v>1</v>
      </c>
      <c r="S106" s="600">
        <v>0</v>
      </c>
      <c r="T106" s="601">
        <v>1</v>
      </c>
      <c r="U106" s="600">
        <v>5</v>
      </c>
      <c r="V106" s="600">
        <v>3</v>
      </c>
      <c r="W106" s="602">
        <v>4</v>
      </c>
      <c r="X106" s="603">
        <v>0</v>
      </c>
      <c r="Y106" s="4"/>
      <c r="Z106" s="4"/>
      <c r="AA106" s="4"/>
      <c r="AB106" s="4"/>
      <c r="AU106" s="4"/>
    </row>
    <row r="107" spans="1:47" ht="15" customHeight="1">
      <c r="A107" s="553"/>
      <c r="B107" s="554"/>
      <c r="C107" s="593" t="s">
        <v>1651</v>
      </c>
      <c r="D107" s="642" t="s">
        <v>1881</v>
      </c>
      <c r="E107" s="595">
        <v>21</v>
      </c>
      <c r="F107" s="596"/>
      <c r="G107" s="597"/>
      <c r="H107" s="597"/>
      <c r="I107" s="597"/>
      <c r="J107" s="598"/>
      <c r="K107" s="596">
        <v>1</v>
      </c>
      <c r="L107" s="597">
        <v>12</v>
      </c>
      <c r="M107" s="597">
        <v>5</v>
      </c>
      <c r="N107" s="597">
        <v>0</v>
      </c>
      <c r="O107" s="598">
        <v>7</v>
      </c>
      <c r="P107" s="596">
        <v>0</v>
      </c>
      <c r="Q107" s="598">
        <v>12</v>
      </c>
      <c r="R107" s="599">
        <v>0</v>
      </c>
      <c r="S107" s="600">
        <v>1</v>
      </c>
      <c r="T107" s="601">
        <v>1</v>
      </c>
      <c r="U107" s="600">
        <v>3</v>
      </c>
      <c r="V107" s="600">
        <v>4</v>
      </c>
      <c r="W107" s="602">
        <v>1</v>
      </c>
      <c r="X107" s="603">
        <v>2</v>
      </c>
      <c r="Y107" s="4"/>
      <c r="Z107" s="4"/>
      <c r="AA107" s="4"/>
      <c r="AB107" s="4"/>
      <c r="AU107" s="4"/>
    </row>
    <row r="108" spans="1:47" ht="15" customHeight="1">
      <c r="A108" s="553"/>
      <c r="B108" s="554"/>
      <c r="C108" s="593" t="s">
        <v>1651</v>
      </c>
      <c r="D108" s="642" t="s">
        <v>1882</v>
      </c>
      <c r="E108" s="595">
        <v>159</v>
      </c>
      <c r="F108" s="596"/>
      <c r="G108" s="597"/>
      <c r="H108" s="597"/>
      <c r="I108" s="597"/>
      <c r="J108" s="598"/>
      <c r="K108" s="596">
        <v>5</v>
      </c>
      <c r="L108" s="597">
        <v>50</v>
      </c>
      <c r="M108" s="597">
        <v>50</v>
      </c>
      <c r="N108" s="597">
        <v>0</v>
      </c>
      <c r="O108" s="598">
        <v>0</v>
      </c>
      <c r="P108" s="596">
        <v>1</v>
      </c>
      <c r="Q108" s="598">
        <v>49</v>
      </c>
      <c r="R108" s="599">
        <v>1</v>
      </c>
      <c r="S108" s="600">
        <v>0</v>
      </c>
      <c r="T108" s="601">
        <v>2</v>
      </c>
      <c r="U108" s="600">
        <v>12</v>
      </c>
      <c r="V108" s="600">
        <v>7</v>
      </c>
      <c r="W108" s="602">
        <v>16</v>
      </c>
      <c r="X108" s="603">
        <v>12</v>
      </c>
      <c r="Y108" s="4"/>
      <c r="Z108" s="4"/>
      <c r="AA108" s="4"/>
      <c r="AB108" s="4"/>
      <c r="AU108" s="4"/>
    </row>
    <row r="109" spans="1:47" ht="15" customHeight="1">
      <c r="A109" s="553"/>
      <c r="B109" s="554"/>
      <c r="C109" s="593" t="s">
        <v>1651</v>
      </c>
      <c r="D109" s="642" t="s">
        <v>1883</v>
      </c>
      <c r="E109" s="595">
        <v>60</v>
      </c>
      <c r="F109" s="596"/>
      <c r="G109" s="597"/>
      <c r="H109" s="597"/>
      <c r="I109" s="597"/>
      <c r="J109" s="598"/>
      <c r="K109" s="596">
        <v>2</v>
      </c>
      <c r="L109" s="597">
        <v>22</v>
      </c>
      <c r="M109" s="597">
        <v>22</v>
      </c>
      <c r="N109" s="597">
        <v>0</v>
      </c>
      <c r="O109" s="598">
        <v>0</v>
      </c>
      <c r="P109" s="596">
        <v>0</v>
      </c>
      <c r="Q109" s="598">
        <v>22</v>
      </c>
      <c r="R109" s="599">
        <v>0</v>
      </c>
      <c r="S109" s="600">
        <v>0</v>
      </c>
      <c r="T109" s="601">
        <v>2</v>
      </c>
      <c r="U109" s="600">
        <v>6</v>
      </c>
      <c r="V109" s="600">
        <v>8</v>
      </c>
      <c r="W109" s="602">
        <v>5</v>
      </c>
      <c r="X109" s="603">
        <v>1</v>
      </c>
      <c r="Y109" s="4"/>
      <c r="Z109" s="4"/>
      <c r="AA109" s="4"/>
      <c r="AB109" s="4"/>
      <c r="AU109" s="4"/>
    </row>
    <row r="110" spans="1:47" ht="15" customHeight="1">
      <c r="A110" s="553"/>
      <c r="B110" s="554"/>
      <c r="C110" s="593" t="s">
        <v>1651</v>
      </c>
      <c r="D110" s="642" t="s">
        <v>1734</v>
      </c>
      <c r="E110" s="595">
        <v>36</v>
      </c>
      <c r="F110" s="596"/>
      <c r="G110" s="597"/>
      <c r="H110" s="597"/>
      <c r="I110" s="597"/>
      <c r="J110" s="598"/>
      <c r="K110" s="596">
        <v>2</v>
      </c>
      <c r="L110" s="597">
        <v>11</v>
      </c>
      <c r="M110" s="597">
        <v>11</v>
      </c>
      <c r="N110" s="597">
        <v>0</v>
      </c>
      <c r="O110" s="598">
        <v>0</v>
      </c>
      <c r="P110" s="596">
        <v>0</v>
      </c>
      <c r="Q110" s="598">
        <v>11</v>
      </c>
      <c r="R110" s="599">
        <v>0</v>
      </c>
      <c r="S110" s="600">
        <v>0</v>
      </c>
      <c r="T110" s="601">
        <v>1</v>
      </c>
      <c r="U110" s="600">
        <v>4</v>
      </c>
      <c r="V110" s="600">
        <v>5</v>
      </c>
      <c r="W110" s="602">
        <v>1</v>
      </c>
      <c r="X110" s="603">
        <v>0</v>
      </c>
      <c r="Y110" s="4"/>
      <c r="Z110" s="4"/>
      <c r="AA110" s="4"/>
      <c r="AB110" s="4"/>
      <c r="AU110" s="4"/>
    </row>
    <row r="111" spans="1:47" ht="15" customHeight="1">
      <c r="A111" s="553"/>
      <c r="B111" s="554"/>
      <c r="C111" s="593"/>
      <c r="D111" s="642"/>
      <c r="E111" s="595"/>
      <c r="F111" s="596"/>
      <c r="G111" s="597"/>
      <c r="H111" s="597"/>
      <c r="I111" s="597"/>
      <c r="J111" s="598"/>
      <c r="K111" s="596"/>
      <c r="L111" s="597"/>
      <c r="M111" s="597"/>
      <c r="N111" s="597"/>
      <c r="O111" s="598"/>
      <c r="P111" s="596"/>
      <c r="Q111" s="598"/>
      <c r="R111" s="599"/>
      <c r="S111" s="600"/>
      <c r="T111" s="601"/>
      <c r="U111" s="600"/>
      <c r="V111" s="600"/>
      <c r="W111" s="602"/>
      <c r="X111" s="603"/>
      <c r="Y111" s="4"/>
      <c r="Z111" s="4"/>
      <c r="AA111" s="4"/>
      <c r="AB111" s="4"/>
      <c r="AU111" s="4"/>
    </row>
    <row r="112" spans="1:47" ht="15" customHeight="1">
      <c r="A112" s="553"/>
      <c r="B112" s="554"/>
      <c r="C112" s="593"/>
      <c r="D112" s="642"/>
      <c r="E112" s="595"/>
      <c r="F112" s="596"/>
      <c r="G112" s="597"/>
      <c r="H112" s="597"/>
      <c r="I112" s="597"/>
      <c r="J112" s="598"/>
      <c r="K112" s="596"/>
      <c r="L112" s="597"/>
      <c r="M112" s="597"/>
      <c r="N112" s="597"/>
      <c r="O112" s="598"/>
      <c r="P112" s="596"/>
      <c r="Q112" s="598"/>
      <c r="R112" s="599"/>
      <c r="S112" s="600"/>
      <c r="T112" s="601"/>
      <c r="U112" s="600"/>
      <c r="V112" s="600"/>
      <c r="W112" s="602"/>
      <c r="X112" s="603"/>
      <c r="Y112" s="4"/>
      <c r="Z112" s="4"/>
      <c r="AA112" s="4"/>
      <c r="AB112" s="4"/>
      <c r="AU112" s="4"/>
    </row>
    <row r="113" spans="1:47" ht="15" customHeight="1">
      <c r="A113" s="553"/>
      <c r="B113" s="554"/>
      <c r="C113" s="593"/>
      <c r="D113" s="642"/>
      <c r="E113" s="595"/>
      <c r="F113" s="596"/>
      <c r="G113" s="597"/>
      <c r="H113" s="597"/>
      <c r="I113" s="597"/>
      <c r="J113" s="598"/>
      <c r="K113" s="596"/>
      <c r="L113" s="597"/>
      <c r="M113" s="597"/>
      <c r="N113" s="597"/>
      <c r="O113" s="598"/>
      <c r="P113" s="596"/>
      <c r="Q113" s="598"/>
      <c r="R113" s="599"/>
      <c r="S113" s="600"/>
      <c r="T113" s="601"/>
      <c r="U113" s="600"/>
      <c r="V113" s="600"/>
      <c r="W113" s="602"/>
      <c r="X113" s="603"/>
      <c r="Y113" s="4"/>
      <c r="Z113" s="4"/>
      <c r="AA113" s="4"/>
      <c r="AB113" s="4"/>
      <c r="AU113" s="4"/>
    </row>
    <row r="114" spans="1:47" ht="15" customHeight="1">
      <c r="A114" s="553"/>
      <c r="B114" s="554"/>
      <c r="C114" s="593"/>
      <c r="D114" s="642"/>
      <c r="E114" s="595"/>
      <c r="F114" s="596"/>
      <c r="G114" s="597"/>
      <c r="H114" s="597"/>
      <c r="I114" s="597"/>
      <c r="J114" s="598"/>
      <c r="K114" s="596"/>
      <c r="L114" s="597"/>
      <c r="M114" s="597"/>
      <c r="N114" s="597"/>
      <c r="O114" s="598"/>
      <c r="P114" s="596"/>
      <c r="Q114" s="598"/>
      <c r="R114" s="599"/>
      <c r="S114" s="600"/>
      <c r="T114" s="601"/>
      <c r="U114" s="600"/>
      <c r="V114" s="600"/>
      <c r="W114" s="602"/>
      <c r="X114" s="603"/>
      <c r="Y114" s="4"/>
      <c r="Z114" s="4"/>
      <c r="AA114" s="4"/>
      <c r="AB114" s="4"/>
      <c r="AU114" s="4"/>
    </row>
    <row r="115" spans="1:47" ht="15" customHeight="1">
      <c r="A115" s="553"/>
      <c r="B115" s="554"/>
      <c r="C115" s="593"/>
      <c r="D115" s="642"/>
      <c r="E115" s="595"/>
      <c r="F115" s="596"/>
      <c r="G115" s="597"/>
      <c r="H115" s="597"/>
      <c r="I115" s="597"/>
      <c r="J115" s="598"/>
      <c r="K115" s="596"/>
      <c r="L115" s="597"/>
      <c r="M115" s="597"/>
      <c r="N115" s="597"/>
      <c r="O115" s="598"/>
      <c r="P115" s="596"/>
      <c r="Q115" s="598"/>
      <c r="R115" s="599"/>
      <c r="S115" s="600"/>
      <c r="T115" s="601"/>
      <c r="U115" s="600"/>
      <c r="V115" s="600"/>
      <c r="W115" s="602"/>
      <c r="X115" s="603"/>
      <c r="Y115" s="4"/>
      <c r="Z115" s="4"/>
      <c r="AA115" s="4"/>
      <c r="AB115" s="4"/>
      <c r="AU115" s="4"/>
    </row>
    <row r="116" spans="1:47" ht="15" customHeight="1">
      <c r="A116" s="553"/>
      <c r="B116" s="554"/>
      <c r="C116" s="593"/>
      <c r="D116" s="642"/>
      <c r="E116" s="595"/>
      <c r="F116" s="596"/>
      <c r="G116" s="597"/>
      <c r="H116" s="597"/>
      <c r="I116" s="597"/>
      <c r="J116" s="598"/>
      <c r="K116" s="596"/>
      <c r="L116" s="597"/>
      <c r="M116" s="597"/>
      <c r="N116" s="597"/>
      <c r="O116" s="598"/>
      <c r="P116" s="596"/>
      <c r="Q116" s="598"/>
      <c r="R116" s="599"/>
      <c r="S116" s="600"/>
      <c r="T116" s="601"/>
      <c r="U116" s="600"/>
      <c r="V116" s="600"/>
      <c r="W116" s="602"/>
      <c r="X116" s="603"/>
      <c r="Y116" s="4"/>
      <c r="Z116" s="4"/>
      <c r="AA116" s="4"/>
      <c r="AB116" s="4"/>
      <c r="AU116" s="4"/>
    </row>
    <row r="117" spans="1:47" ht="15" customHeight="1">
      <c r="A117" s="553"/>
      <c r="B117" s="554"/>
      <c r="C117" s="593"/>
      <c r="D117" s="642"/>
      <c r="E117" s="595"/>
      <c r="F117" s="596"/>
      <c r="G117" s="597"/>
      <c r="H117" s="597"/>
      <c r="I117" s="597"/>
      <c r="J117" s="598"/>
      <c r="K117" s="596"/>
      <c r="L117" s="597"/>
      <c r="M117" s="597"/>
      <c r="N117" s="597"/>
      <c r="O117" s="598"/>
      <c r="P117" s="596"/>
      <c r="Q117" s="598"/>
      <c r="R117" s="599"/>
      <c r="S117" s="600"/>
      <c r="T117" s="601"/>
      <c r="U117" s="600"/>
      <c r="V117" s="600"/>
      <c r="W117" s="602"/>
      <c r="X117" s="603"/>
      <c r="Y117" s="4"/>
      <c r="Z117" s="4"/>
      <c r="AA117" s="4"/>
      <c r="AB117" s="4"/>
      <c r="AU117" s="4"/>
    </row>
    <row r="118" spans="1:47" ht="15" customHeight="1">
      <c r="A118" s="553"/>
      <c r="B118" s="554"/>
      <c r="C118" s="593"/>
      <c r="D118" s="594"/>
      <c r="E118" s="595"/>
      <c r="F118" s="596"/>
      <c r="G118" s="597"/>
      <c r="H118" s="597"/>
      <c r="I118" s="597"/>
      <c r="J118" s="598"/>
      <c r="K118" s="596"/>
      <c r="L118" s="597"/>
      <c r="M118" s="597"/>
      <c r="N118" s="597"/>
      <c r="O118" s="598"/>
      <c r="P118" s="596"/>
      <c r="Q118" s="598"/>
      <c r="R118" s="599"/>
      <c r="S118" s="600"/>
      <c r="T118" s="601"/>
      <c r="U118" s="600"/>
      <c r="V118" s="600"/>
      <c r="W118" s="602"/>
      <c r="X118" s="603"/>
      <c r="Y118" s="4"/>
      <c r="Z118" s="4"/>
      <c r="AA118" s="4"/>
      <c r="AB118" s="4"/>
      <c r="AU118" s="4"/>
    </row>
    <row r="119" spans="1:47" ht="15" customHeight="1">
      <c r="A119" s="553"/>
      <c r="B119" s="554"/>
      <c r="C119" s="593"/>
      <c r="D119" s="594"/>
      <c r="E119" s="595"/>
      <c r="F119" s="596"/>
      <c r="G119" s="597"/>
      <c r="H119" s="597"/>
      <c r="I119" s="597"/>
      <c r="J119" s="598"/>
      <c r="K119" s="596"/>
      <c r="L119" s="597"/>
      <c r="M119" s="597"/>
      <c r="N119" s="597"/>
      <c r="O119" s="598"/>
      <c r="P119" s="596"/>
      <c r="Q119" s="598"/>
      <c r="R119" s="599"/>
      <c r="S119" s="600"/>
      <c r="T119" s="601"/>
      <c r="U119" s="600"/>
      <c r="V119" s="600"/>
      <c r="W119" s="602"/>
      <c r="X119" s="603"/>
      <c r="Y119" s="4"/>
      <c r="Z119" s="4"/>
      <c r="AA119" s="4"/>
      <c r="AB119" s="4"/>
      <c r="AU119" s="4"/>
    </row>
    <row r="120" spans="1:47" ht="15" customHeight="1">
      <c r="A120" s="553"/>
      <c r="B120" s="554"/>
      <c r="C120" s="593"/>
      <c r="D120" s="594"/>
      <c r="E120" s="595"/>
      <c r="F120" s="596"/>
      <c r="G120" s="597"/>
      <c r="H120" s="597"/>
      <c r="I120" s="597"/>
      <c r="J120" s="598"/>
      <c r="K120" s="596"/>
      <c r="L120" s="597"/>
      <c r="M120" s="597"/>
      <c r="N120" s="597"/>
      <c r="O120" s="598"/>
      <c r="P120" s="596"/>
      <c r="Q120" s="598"/>
      <c r="R120" s="599"/>
      <c r="S120" s="600"/>
      <c r="T120" s="601"/>
      <c r="U120" s="600"/>
      <c r="V120" s="600"/>
      <c r="W120" s="602"/>
      <c r="X120" s="603"/>
      <c r="Y120" s="4"/>
      <c r="Z120" s="4"/>
      <c r="AA120" s="4"/>
      <c r="AB120" s="4"/>
      <c r="AU120" s="4"/>
    </row>
    <row r="121" spans="1:47" ht="15" customHeight="1">
      <c r="A121" s="553"/>
      <c r="B121" s="554"/>
      <c r="C121" s="593"/>
      <c r="D121" s="594"/>
      <c r="E121" s="595"/>
      <c r="F121" s="596"/>
      <c r="G121" s="597"/>
      <c r="H121" s="597"/>
      <c r="I121" s="597"/>
      <c r="J121" s="598"/>
      <c r="K121" s="596"/>
      <c r="L121" s="597"/>
      <c r="M121" s="597"/>
      <c r="N121" s="597"/>
      <c r="O121" s="598"/>
      <c r="P121" s="596"/>
      <c r="Q121" s="598"/>
      <c r="R121" s="599"/>
      <c r="S121" s="600"/>
      <c r="T121" s="601"/>
      <c r="U121" s="600"/>
      <c r="V121" s="600"/>
      <c r="W121" s="602"/>
      <c r="X121" s="603"/>
      <c r="Y121" s="4"/>
      <c r="Z121" s="4"/>
      <c r="AA121" s="4"/>
      <c r="AB121" s="4"/>
      <c r="AU121" s="4"/>
    </row>
    <row r="122" spans="1:47" ht="15" customHeight="1">
      <c r="A122" s="553"/>
      <c r="B122" s="554"/>
      <c r="C122" s="593"/>
      <c r="D122" s="594"/>
      <c r="E122" s="595"/>
      <c r="F122" s="596"/>
      <c r="G122" s="597"/>
      <c r="H122" s="597"/>
      <c r="I122" s="597"/>
      <c r="J122" s="598"/>
      <c r="K122" s="596"/>
      <c r="L122" s="597"/>
      <c r="M122" s="597"/>
      <c r="N122" s="597"/>
      <c r="O122" s="598"/>
      <c r="P122" s="596"/>
      <c r="Q122" s="598"/>
      <c r="R122" s="599"/>
      <c r="S122" s="600"/>
      <c r="T122" s="601"/>
      <c r="U122" s="600"/>
      <c r="V122" s="600"/>
      <c r="W122" s="602"/>
      <c r="X122" s="603"/>
      <c r="Y122" s="4"/>
      <c r="Z122" s="4"/>
      <c r="AA122" s="4"/>
      <c r="AB122" s="4"/>
      <c r="AU122" s="4"/>
    </row>
    <row r="123" spans="1:47" ht="15" customHeight="1">
      <c r="A123" s="553"/>
      <c r="B123" s="554"/>
      <c r="C123" s="593"/>
      <c r="D123" s="594"/>
      <c r="E123" s="595"/>
      <c r="F123" s="596"/>
      <c r="G123" s="597"/>
      <c r="H123" s="597"/>
      <c r="I123" s="597"/>
      <c r="J123" s="598"/>
      <c r="K123" s="596"/>
      <c r="L123" s="597"/>
      <c r="M123" s="597"/>
      <c r="N123" s="597"/>
      <c r="O123" s="598"/>
      <c r="P123" s="596"/>
      <c r="Q123" s="598"/>
      <c r="R123" s="599"/>
      <c r="S123" s="600"/>
      <c r="T123" s="601"/>
      <c r="U123" s="600"/>
      <c r="V123" s="600"/>
      <c r="W123" s="602"/>
      <c r="X123" s="603"/>
      <c r="Y123" s="4"/>
      <c r="Z123" s="4"/>
      <c r="AA123" s="4"/>
      <c r="AB123" s="4"/>
      <c r="AU123" s="4"/>
    </row>
    <row r="124" spans="1:47" ht="15" customHeight="1">
      <c r="A124" s="553"/>
      <c r="B124" s="554"/>
      <c r="C124" s="593"/>
      <c r="D124" s="594"/>
      <c r="E124" s="595"/>
      <c r="F124" s="596"/>
      <c r="G124" s="597"/>
      <c r="H124" s="597"/>
      <c r="I124" s="597"/>
      <c r="J124" s="598"/>
      <c r="K124" s="596"/>
      <c r="L124" s="597"/>
      <c r="M124" s="597"/>
      <c r="N124" s="597"/>
      <c r="O124" s="598"/>
      <c r="P124" s="596"/>
      <c r="Q124" s="598"/>
      <c r="R124" s="599"/>
      <c r="S124" s="600"/>
      <c r="T124" s="601"/>
      <c r="U124" s="600"/>
      <c r="V124" s="600"/>
      <c r="W124" s="602"/>
      <c r="X124" s="603"/>
      <c r="Y124" s="4"/>
      <c r="Z124" s="4"/>
      <c r="AA124" s="4"/>
      <c r="AB124" s="4"/>
      <c r="AU124" s="4"/>
    </row>
    <row r="125" spans="1:47" ht="15" customHeight="1">
      <c r="A125" s="553"/>
      <c r="B125" s="554"/>
      <c r="C125" s="593"/>
      <c r="D125" s="594"/>
      <c r="E125" s="595"/>
      <c r="F125" s="596"/>
      <c r="G125" s="597"/>
      <c r="H125" s="597"/>
      <c r="I125" s="597"/>
      <c r="J125" s="598"/>
      <c r="K125" s="596"/>
      <c r="L125" s="597"/>
      <c r="M125" s="597"/>
      <c r="N125" s="597"/>
      <c r="O125" s="598"/>
      <c r="P125" s="596"/>
      <c r="Q125" s="598"/>
      <c r="R125" s="599"/>
      <c r="S125" s="600"/>
      <c r="T125" s="601"/>
      <c r="U125" s="600"/>
      <c r="V125" s="600"/>
      <c r="W125" s="602"/>
      <c r="X125" s="603"/>
      <c r="Y125" s="4"/>
      <c r="Z125" s="4"/>
      <c r="AA125" s="4"/>
      <c r="AB125" s="4"/>
      <c r="AU125" s="4"/>
    </row>
    <row r="126" spans="1:47" ht="15" customHeight="1">
      <c r="A126" s="553"/>
      <c r="B126" s="554"/>
      <c r="C126" s="593"/>
      <c r="D126" s="594"/>
      <c r="E126" s="595"/>
      <c r="F126" s="596"/>
      <c r="G126" s="597"/>
      <c r="H126" s="597"/>
      <c r="I126" s="597"/>
      <c r="J126" s="598"/>
      <c r="K126" s="596"/>
      <c r="L126" s="597"/>
      <c r="M126" s="597"/>
      <c r="N126" s="597"/>
      <c r="O126" s="598"/>
      <c r="P126" s="596"/>
      <c r="Q126" s="598"/>
      <c r="R126" s="599"/>
      <c r="S126" s="600"/>
      <c r="T126" s="601"/>
      <c r="U126" s="600"/>
      <c r="V126" s="600"/>
      <c r="W126" s="602"/>
      <c r="X126" s="603"/>
      <c r="Y126" s="4"/>
      <c r="Z126" s="4"/>
      <c r="AA126" s="4"/>
      <c r="AB126" s="4"/>
      <c r="AU126" s="4"/>
    </row>
    <row r="127" spans="1:47" ht="15" customHeight="1">
      <c r="A127" s="553"/>
      <c r="B127" s="554"/>
      <c r="C127" s="593"/>
      <c r="D127" s="594"/>
      <c r="E127" s="595"/>
      <c r="F127" s="596"/>
      <c r="G127" s="597"/>
      <c r="H127" s="597"/>
      <c r="I127" s="597"/>
      <c r="J127" s="598"/>
      <c r="K127" s="596"/>
      <c r="L127" s="597"/>
      <c r="M127" s="597"/>
      <c r="N127" s="597"/>
      <c r="O127" s="598"/>
      <c r="P127" s="596"/>
      <c r="Q127" s="598"/>
      <c r="R127" s="599"/>
      <c r="S127" s="600"/>
      <c r="T127" s="601"/>
      <c r="U127" s="600"/>
      <c r="V127" s="600"/>
      <c r="W127" s="602"/>
      <c r="X127" s="603"/>
      <c r="Y127" s="4"/>
      <c r="Z127" s="4"/>
      <c r="AA127" s="4"/>
      <c r="AB127" s="4"/>
      <c r="AU127" s="4"/>
    </row>
    <row r="128" spans="1:47" ht="15" customHeight="1">
      <c r="A128" s="553"/>
      <c r="B128" s="554"/>
      <c r="C128" s="593"/>
      <c r="D128" s="594"/>
      <c r="E128" s="595"/>
      <c r="F128" s="596"/>
      <c r="G128" s="597"/>
      <c r="H128" s="597"/>
      <c r="I128" s="597"/>
      <c r="J128" s="598"/>
      <c r="K128" s="596"/>
      <c r="L128" s="597"/>
      <c r="M128" s="597"/>
      <c r="N128" s="597"/>
      <c r="O128" s="598"/>
      <c r="P128" s="596"/>
      <c r="Q128" s="598"/>
      <c r="R128" s="599"/>
      <c r="S128" s="600"/>
      <c r="T128" s="601"/>
      <c r="U128" s="600"/>
      <c r="V128" s="600"/>
      <c r="W128" s="602"/>
      <c r="X128" s="603"/>
      <c r="Y128" s="4"/>
      <c r="Z128" s="4"/>
      <c r="AA128" s="4"/>
      <c r="AB128" s="4"/>
      <c r="AU128" s="4"/>
    </row>
    <row r="129" spans="1:47" ht="15" customHeight="1">
      <c r="A129" s="553"/>
      <c r="B129" s="554"/>
      <c r="C129" s="593"/>
      <c r="D129" s="594"/>
      <c r="E129" s="595"/>
      <c r="F129" s="596"/>
      <c r="G129" s="597"/>
      <c r="H129" s="597"/>
      <c r="I129" s="597"/>
      <c r="J129" s="598"/>
      <c r="K129" s="596"/>
      <c r="L129" s="597"/>
      <c r="M129" s="597"/>
      <c r="N129" s="597"/>
      <c r="O129" s="598"/>
      <c r="P129" s="596"/>
      <c r="Q129" s="598"/>
      <c r="R129" s="599"/>
      <c r="S129" s="600"/>
      <c r="T129" s="601"/>
      <c r="U129" s="600"/>
      <c r="V129" s="600"/>
      <c r="W129" s="602"/>
      <c r="X129" s="603"/>
      <c r="Y129" s="4"/>
      <c r="Z129" s="4"/>
      <c r="AA129" s="4"/>
      <c r="AB129" s="4"/>
      <c r="AU129" s="4"/>
    </row>
    <row r="130" spans="1:47" ht="15" customHeight="1">
      <c r="A130" s="553"/>
      <c r="B130" s="554"/>
      <c r="C130" s="593"/>
      <c r="D130" s="594"/>
      <c r="E130" s="595"/>
      <c r="F130" s="596"/>
      <c r="G130" s="597"/>
      <c r="H130" s="597"/>
      <c r="I130" s="597"/>
      <c r="J130" s="598"/>
      <c r="K130" s="596"/>
      <c r="L130" s="597"/>
      <c r="M130" s="597"/>
      <c r="N130" s="597"/>
      <c r="O130" s="598"/>
      <c r="P130" s="596"/>
      <c r="Q130" s="598"/>
      <c r="R130" s="599"/>
      <c r="S130" s="600"/>
      <c r="T130" s="601"/>
      <c r="U130" s="600"/>
      <c r="V130" s="600"/>
      <c r="W130" s="602"/>
      <c r="X130" s="603"/>
      <c r="Y130" s="4"/>
      <c r="Z130" s="4"/>
      <c r="AA130" s="4"/>
      <c r="AB130" s="4"/>
      <c r="AU130" s="4"/>
    </row>
    <row r="131" spans="1:47" ht="15" customHeight="1">
      <c r="A131" s="553"/>
      <c r="B131" s="554"/>
      <c r="C131" s="593"/>
      <c r="D131" s="594"/>
      <c r="E131" s="595"/>
      <c r="F131" s="596"/>
      <c r="G131" s="597"/>
      <c r="H131" s="597"/>
      <c r="I131" s="597"/>
      <c r="J131" s="598"/>
      <c r="K131" s="596"/>
      <c r="L131" s="597"/>
      <c r="M131" s="597"/>
      <c r="N131" s="597"/>
      <c r="O131" s="598"/>
      <c r="P131" s="596"/>
      <c r="Q131" s="598"/>
      <c r="R131" s="599"/>
      <c r="S131" s="600"/>
      <c r="T131" s="601"/>
      <c r="U131" s="600"/>
      <c r="V131" s="600"/>
      <c r="W131" s="602"/>
      <c r="X131" s="603"/>
      <c r="Y131" s="4"/>
      <c r="Z131" s="4"/>
      <c r="AA131" s="4"/>
      <c r="AB131" s="4"/>
      <c r="AU131" s="4"/>
    </row>
    <row r="132" spans="1:47" ht="15" customHeight="1">
      <c r="A132" s="553"/>
      <c r="B132" s="554"/>
      <c r="C132" s="593"/>
      <c r="D132" s="594"/>
      <c r="E132" s="595"/>
      <c r="F132" s="596"/>
      <c r="G132" s="597"/>
      <c r="H132" s="597"/>
      <c r="I132" s="597"/>
      <c r="J132" s="598"/>
      <c r="K132" s="596"/>
      <c r="L132" s="597"/>
      <c r="M132" s="597"/>
      <c r="N132" s="597"/>
      <c r="O132" s="598"/>
      <c r="P132" s="596"/>
      <c r="Q132" s="598"/>
      <c r="R132" s="599"/>
      <c r="S132" s="600"/>
      <c r="T132" s="601"/>
      <c r="U132" s="600"/>
      <c r="V132" s="600"/>
      <c r="W132" s="602"/>
      <c r="X132" s="603"/>
      <c r="Y132" s="4"/>
      <c r="Z132" s="4"/>
      <c r="AA132" s="4"/>
      <c r="AB132" s="4"/>
      <c r="AU132" s="4"/>
    </row>
    <row r="133" spans="1:47" ht="15" customHeight="1">
      <c r="A133" s="553"/>
      <c r="B133" s="554"/>
      <c r="C133" s="593"/>
      <c r="D133" s="594"/>
      <c r="E133" s="595"/>
      <c r="F133" s="596"/>
      <c r="G133" s="597"/>
      <c r="H133" s="597"/>
      <c r="I133" s="597"/>
      <c r="J133" s="598"/>
      <c r="K133" s="596"/>
      <c r="L133" s="597"/>
      <c r="M133" s="597"/>
      <c r="N133" s="597"/>
      <c r="O133" s="598"/>
      <c r="P133" s="596"/>
      <c r="Q133" s="598"/>
      <c r="R133" s="599"/>
      <c r="S133" s="600"/>
      <c r="T133" s="601"/>
      <c r="U133" s="600"/>
      <c r="V133" s="600"/>
      <c r="W133" s="602"/>
      <c r="X133" s="603"/>
      <c r="Y133" s="4"/>
      <c r="Z133" s="4"/>
      <c r="AA133" s="4"/>
      <c r="AB133" s="4"/>
      <c r="AU133" s="4"/>
    </row>
    <row r="134" spans="1:47" ht="15" customHeight="1">
      <c r="A134" s="553"/>
      <c r="B134" s="554"/>
      <c r="C134" s="593"/>
      <c r="D134" s="594"/>
      <c r="E134" s="595"/>
      <c r="F134" s="596"/>
      <c r="G134" s="597"/>
      <c r="H134" s="597"/>
      <c r="I134" s="597"/>
      <c r="J134" s="598"/>
      <c r="K134" s="596"/>
      <c r="L134" s="597"/>
      <c r="M134" s="597"/>
      <c r="N134" s="597"/>
      <c r="O134" s="598"/>
      <c r="P134" s="596"/>
      <c r="Q134" s="598"/>
      <c r="R134" s="599"/>
      <c r="S134" s="600"/>
      <c r="T134" s="601"/>
      <c r="U134" s="600"/>
      <c r="V134" s="600"/>
      <c r="W134" s="602"/>
      <c r="X134" s="603"/>
      <c r="Y134" s="4"/>
      <c r="Z134" s="4"/>
      <c r="AA134" s="4"/>
      <c r="AB134" s="4"/>
      <c r="AU134" s="4"/>
    </row>
    <row r="135" spans="1:47" ht="15" customHeight="1">
      <c r="A135" s="553"/>
      <c r="B135" s="554"/>
      <c r="C135" s="593"/>
      <c r="D135" s="594"/>
      <c r="E135" s="595"/>
      <c r="F135" s="596"/>
      <c r="G135" s="597"/>
      <c r="H135" s="597"/>
      <c r="I135" s="597"/>
      <c r="J135" s="598"/>
      <c r="K135" s="596"/>
      <c r="L135" s="597"/>
      <c r="M135" s="597"/>
      <c r="N135" s="597"/>
      <c r="O135" s="598"/>
      <c r="P135" s="596"/>
      <c r="Q135" s="598"/>
      <c r="R135" s="599"/>
      <c r="S135" s="600"/>
      <c r="T135" s="601"/>
      <c r="U135" s="600"/>
      <c r="V135" s="600"/>
      <c r="W135" s="602"/>
      <c r="X135" s="603"/>
      <c r="Y135" s="4"/>
      <c r="Z135" s="4"/>
      <c r="AA135" s="4"/>
      <c r="AB135" s="4"/>
      <c r="AU135" s="4"/>
    </row>
    <row r="136" spans="1:47" ht="15" customHeight="1">
      <c r="A136" s="553"/>
      <c r="B136" s="554"/>
      <c r="C136" s="593"/>
      <c r="D136" s="594"/>
      <c r="E136" s="595"/>
      <c r="F136" s="596"/>
      <c r="G136" s="597"/>
      <c r="H136" s="597"/>
      <c r="I136" s="597"/>
      <c r="J136" s="598"/>
      <c r="K136" s="596"/>
      <c r="L136" s="597"/>
      <c r="M136" s="597"/>
      <c r="N136" s="597"/>
      <c r="O136" s="598"/>
      <c r="P136" s="596"/>
      <c r="Q136" s="598"/>
      <c r="R136" s="599"/>
      <c r="S136" s="600"/>
      <c r="T136" s="601"/>
      <c r="U136" s="600"/>
      <c r="V136" s="600"/>
      <c r="W136" s="602"/>
      <c r="X136" s="603"/>
      <c r="Y136" s="4"/>
      <c r="Z136" s="4"/>
      <c r="AA136" s="4"/>
      <c r="AB136" s="4"/>
      <c r="AU136" s="4"/>
    </row>
    <row r="137" spans="1:47" ht="15" customHeight="1">
      <c r="A137" s="553"/>
      <c r="B137" s="554"/>
      <c r="C137" s="593"/>
      <c r="D137" s="594"/>
      <c r="E137" s="595"/>
      <c r="F137" s="596"/>
      <c r="G137" s="597"/>
      <c r="H137" s="597"/>
      <c r="I137" s="597"/>
      <c r="J137" s="598"/>
      <c r="K137" s="596"/>
      <c r="L137" s="597"/>
      <c r="M137" s="597"/>
      <c r="N137" s="597"/>
      <c r="O137" s="598"/>
      <c r="P137" s="596"/>
      <c r="Q137" s="598"/>
      <c r="R137" s="599"/>
      <c r="S137" s="600"/>
      <c r="T137" s="601"/>
      <c r="U137" s="600"/>
      <c r="V137" s="600"/>
      <c r="W137" s="602"/>
      <c r="X137" s="603"/>
      <c r="Y137" s="4"/>
      <c r="Z137" s="4"/>
      <c r="AA137" s="4"/>
      <c r="AB137" s="4"/>
      <c r="AU137" s="4"/>
    </row>
    <row r="138" spans="1:47" ht="15" customHeight="1">
      <c r="A138" s="553"/>
      <c r="B138" s="554"/>
      <c r="C138" s="593"/>
      <c r="D138" s="594"/>
      <c r="E138" s="595"/>
      <c r="F138" s="596"/>
      <c r="G138" s="597"/>
      <c r="H138" s="597"/>
      <c r="I138" s="597"/>
      <c r="J138" s="598"/>
      <c r="K138" s="596"/>
      <c r="L138" s="597"/>
      <c r="M138" s="597"/>
      <c r="N138" s="597"/>
      <c r="O138" s="598"/>
      <c r="P138" s="596"/>
      <c r="Q138" s="598"/>
      <c r="R138" s="599"/>
      <c r="S138" s="600"/>
      <c r="T138" s="601"/>
      <c r="U138" s="600"/>
      <c r="V138" s="600"/>
      <c r="W138" s="602"/>
      <c r="X138" s="603"/>
      <c r="Y138" s="4"/>
      <c r="Z138" s="4"/>
      <c r="AA138" s="4"/>
      <c r="AB138" s="4"/>
      <c r="AU138" s="4"/>
    </row>
    <row r="139" spans="1:47" ht="15" customHeight="1">
      <c r="A139" s="553"/>
      <c r="B139" s="554"/>
      <c r="C139" s="593"/>
      <c r="D139" s="594"/>
      <c r="E139" s="595"/>
      <c r="F139" s="596"/>
      <c r="G139" s="597"/>
      <c r="H139" s="597"/>
      <c r="I139" s="597"/>
      <c r="J139" s="598"/>
      <c r="K139" s="596"/>
      <c r="L139" s="597"/>
      <c r="M139" s="597"/>
      <c r="N139" s="597"/>
      <c r="O139" s="598"/>
      <c r="P139" s="596"/>
      <c r="Q139" s="598"/>
      <c r="R139" s="599"/>
      <c r="S139" s="600"/>
      <c r="T139" s="601"/>
      <c r="U139" s="600"/>
      <c r="V139" s="600"/>
      <c r="W139" s="602"/>
      <c r="X139" s="603"/>
      <c r="Y139" s="4"/>
      <c r="Z139" s="4"/>
      <c r="AA139" s="4"/>
      <c r="AB139" s="4"/>
      <c r="AU139" s="4"/>
    </row>
    <row r="140" spans="1:47" ht="15" customHeight="1">
      <c r="A140" s="553"/>
      <c r="B140" s="554"/>
      <c r="C140" s="593"/>
      <c r="D140" s="594"/>
      <c r="E140" s="595"/>
      <c r="F140" s="596"/>
      <c r="G140" s="597"/>
      <c r="H140" s="597"/>
      <c r="I140" s="597"/>
      <c r="J140" s="598"/>
      <c r="K140" s="596"/>
      <c r="L140" s="597"/>
      <c r="M140" s="597"/>
      <c r="N140" s="597"/>
      <c r="O140" s="598"/>
      <c r="P140" s="596"/>
      <c r="Q140" s="598"/>
      <c r="R140" s="599"/>
      <c r="S140" s="600"/>
      <c r="T140" s="601"/>
      <c r="U140" s="600"/>
      <c r="V140" s="600"/>
      <c r="W140" s="602"/>
      <c r="X140" s="603"/>
      <c r="Y140" s="4"/>
      <c r="Z140" s="4"/>
      <c r="AA140" s="4"/>
      <c r="AB140" s="4"/>
      <c r="AU140" s="4"/>
    </row>
    <row r="141" spans="1:47" ht="15" customHeight="1">
      <c r="A141" s="553"/>
      <c r="B141" s="554"/>
      <c r="C141" s="593"/>
      <c r="D141" s="594"/>
      <c r="E141" s="595"/>
      <c r="F141" s="596"/>
      <c r="G141" s="597"/>
      <c r="H141" s="597"/>
      <c r="I141" s="597"/>
      <c r="J141" s="598"/>
      <c r="K141" s="596"/>
      <c r="L141" s="597"/>
      <c r="M141" s="597"/>
      <c r="N141" s="597"/>
      <c r="O141" s="598"/>
      <c r="P141" s="596"/>
      <c r="Q141" s="598"/>
      <c r="R141" s="599"/>
      <c r="S141" s="600"/>
      <c r="T141" s="601"/>
      <c r="U141" s="600"/>
      <c r="V141" s="600"/>
      <c r="W141" s="602"/>
      <c r="X141" s="603"/>
      <c r="Y141" s="4"/>
      <c r="Z141" s="4"/>
      <c r="AA141" s="4"/>
      <c r="AB141" s="4"/>
      <c r="AU141" s="4"/>
    </row>
    <row r="142" spans="1:47" ht="15" customHeight="1">
      <c r="A142" s="553"/>
      <c r="B142" s="554"/>
      <c r="C142" s="593"/>
      <c r="D142" s="594"/>
      <c r="E142" s="595"/>
      <c r="F142" s="596"/>
      <c r="G142" s="597"/>
      <c r="H142" s="597"/>
      <c r="I142" s="597"/>
      <c r="J142" s="598"/>
      <c r="K142" s="596"/>
      <c r="L142" s="597"/>
      <c r="M142" s="597"/>
      <c r="N142" s="597"/>
      <c r="O142" s="598"/>
      <c r="P142" s="596"/>
      <c r="Q142" s="598"/>
      <c r="R142" s="599"/>
      <c r="S142" s="600"/>
      <c r="T142" s="601"/>
      <c r="U142" s="600"/>
      <c r="V142" s="600"/>
      <c r="W142" s="602"/>
      <c r="X142" s="603"/>
      <c r="Y142" s="4"/>
      <c r="Z142" s="4"/>
      <c r="AA142" s="4"/>
      <c r="AB142" s="4"/>
      <c r="AU142" s="4"/>
    </row>
    <row r="143" spans="1:47" ht="15" customHeight="1">
      <c r="A143" s="553"/>
      <c r="B143" s="554"/>
      <c r="C143" s="593"/>
      <c r="D143" s="594"/>
      <c r="E143" s="595"/>
      <c r="F143" s="596"/>
      <c r="G143" s="597"/>
      <c r="H143" s="597"/>
      <c r="I143" s="597"/>
      <c r="J143" s="598"/>
      <c r="K143" s="596"/>
      <c r="L143" s="597"/>
      <c r="M143" s="597"/>
      <c r="N143" s="597"/>
      <c r="O143" s="598"/>
      <c r="P143" s="596"/>
      <c r="Q143" s="598"/>
      <c r="R143" s="599"/>
      <c r="S143" s="600"/>
      <c r="T143" s="601"/>
      <c r="U143" s="600"/>
      <c r="V143" s="600"/>
      <c r="W143" s="602"/>
      <c r="X143" s="603"/>
      <c r="Y143" s="4"/>
      <c r="Z143" s="4"/>
      <c r="AA143" s="4"/>
      <c r="AB143" s="4"/>
      <c r="AU143" s="4"/>
    </row>
    <row r="144" spans="1:47" ht="15" customHeight="1">
      <c r="A144" s="553"/>
      <c r="B144" s="554"/>
      <c r="C144" s="593"/>
      <c r="D144" s="594"/>
      <c r="E144" s="595"/>
      <c r="F144" s="596"/>
      <c r="G144" s="597"/>
      <c r="H144" s="597"/>
      <c r="I144" s="597"/>
      <c r="J144" s="598"/>
      <c r="K144" s="596"/>
      <c r="L144" s="597"/>
      <c r="M144" s="597"/>
      <c r="N144" s="597"/>
      <c r="O144" s="598"/>
      <c r="P144" s="596"/>
      <c r="Q144" s="598"/>
      <c r="R144" s="599"/>
      <c r="S144" s="600"/>
      <c r="T144" s="601"/>
      <c r="U144" s="600"/>
      <c r="V144" s="600"/>
      <c r="W144" s="602"/>
      <c r="X144" s="603"/>
      <c r="Y144" s="4"/>
      <c r="Z144" s="4"/>
      <c r="AA144" s="4"/>
      <c r="AB144" s="4"/>
      <c r="AU144" s="4"/>
    </row>
    <row r="145" spans="1:47" ht="15" customHeight="1">
      <c r="A145" s="553"/>
      <c r="B145" s="554"/>
      <c r="C145" s="593"/>
      <c r="D145" s="594"/>
      <c r="E145" s="595"/>
      <c r="F145" s="596"/>
      <c r="G145" s="597"/>
      <c r="H145" s="597"/>
      <c r="I145" s="597"/>
      <c r="J145" s="598"/>
      <c r="K145" s="596"/>
      <c r="L145" s="597"/>
      <c r="M145" s="597"/>
      <c r="N145" s="597"/>
      <c r="O145" s="598"/>
      <c r="P145" s="596"/>
      <c r="Q145" s="598"/>
      <c r="R145" s="599"/>
      <c r="S145" s="600"/>
      <c r="T145" s="601"/>
      <c r="U145" s="600"/>
      <c r="V145" s="600"/>
      <c r="W145" s="602"/>
      <c r="X145" s="603"/>
      <c r="Y145" s="4"/>
      <c r="Z145" s="4"/>
      <c r="AA145" s="4"/>
      <c r="AB145" s="4"/>
      <c r="AU145" s="4"/>
    </row>
    <row r="146" spans="1:47" ht="15" customHeight="1">
      <c r="A146" s="553"/>
      <c r="B146" s="554"/>
      <c r="C146" s="593"/>
      <c r="D146" s="594"/>
      <c r="E146" s="595"/>
      <c r="F146" s="596"/>
      <c r="G146" s="597"/>
      <c r="H146" s="597"/>
      <c r="I146" s="597"/>
      <c r="J146" s="598"/>
      <c r="K146" s="596"/>
      <c r="L146" s="597"/>
      <c r="M146" s="597"/>
      <c r="N146" s="597"/>
      <c r="O146" s="598"/>
      <c r="P146" s="596"/>
      <c r="Q146" s="598"/>
      <c r="R146" s="599"/>
      <c r="S146" s="600"/>
      <c r="T146" s="601"/>
      <c r="U146" s="600"/>
      <c r="V146" s="600"/>
      <c r="W146" s="602"/>
      <c r="X146" s="603"/>
      <c r="Y146" s="4"/>
      <c r="Z146" s="4"/>
      <c r="AA146" s="4"/>
      <c r="AB146" s="4"/>
      <c r="AU146" s="4"/>
    </row>
    <row r="147" spans="1:47" ht="15" customHeight="1">
      <c r="A147" s="553"/>
      <c r="B147" s="554"/>
      <c r="C147" s="593"/>
      <c r="D147" s="594"/>
      <c r="E147" s="595"/>
      <c r="F147" s="596"/>
      <c r="G147" s="597"/>
      <c r="H147" s="597"/>
      <c r="I147" s="597"/>
      <c r="J147" s="598"/>
      <c r="K147" s="596"/>
      <c r="L147" s="597"/>
      <c r="M147" s="597"/>
      <c r="N147" s="597"/>
      <c r="O147" s="598"/>
      <c r="P147" s="596"/>
      <c r="Q147" s="598"/>
      <c r="R147" s="599"/>
      <c r="S147" s="600"/>
      <c r="T147" s="601"/>
      <c r="U147" s="600"/>
      <c r="V147" s="600"/>
      <c r="W147" s="602"/>
      <c r="X147" s="603"/>
      <c r="Y147" s="4"/>
      <c r="Z147" s="4"/>
      <c r="AA147" s="4"/>
      <c r="AB147" s="4"/>
      <c r="AU147" s="4"/>
    </row>
    <row r="148" spans="1:47" ht="15" customHeight="1">
      <c r="A148" s="553"/>
      <c r="B148" s="554"/>
      <c r="C148" s="593"/>
      <c r="D148" s="594"/>
      <c r="E148" s="595"/>
      <c r="F148" s="596"/>
      <c r="G148" s="597"/>
      <c r="H148" s="597"/>
      <c r="I148" s="597"/>
      <c r="J148" s="598"/>
      <c r="K148" s="596"/>
      <c r="L148" s="597"/>
      <c r="M148" s="597"/>
      <c r="N148" s="597"/>
      <c r="O148" s="598"/>
      <c r="P148" s="596"/>
      <c r="Q148" s="598"/>
      <c r="R148" s="599"/>
      <c r="S148" s="600"/>
      <c r="T148" s="601"/>
      <c r="U148" s="600"/>
      <c r="V148" s="600"/>
      <c r="W148" s="602"/>
      <c r="X148" s="603"/>
      <c r="Y148" s="4"/>
      <c r="Z148" s="4"/>
      <c r="AA148" s="4"/>
      <c r="AB148" s="4"/>
      <c r="AU148" s="4"/>
    </row>
    <row r="149" spans="1:47" ht="15" customHeight="1">
      <c r="A149" s="553"/>
      <c r="B149" s="554"/>
      <c r="C149" s="593"/>
      <c r="D149" s="594"/>
      <c r="E149" s="595"/>
      <c r="F149" s="596"/>
      <c r="G149" s="597"/>
      <c r="H149" s="597"/>
      <c r="I149" s="597"/>
      <c r="J149" s="598"/>
      <c r="K149" s="596"/>
      <c r="L149" s="597"/>
      <c r="M149" s="597"/>
      <c r="N149" s="597"/>
      <c r="O149" s="598"/>
      <c r="P149" s="596"/>
      <c r="Q149" s="598"/>
      <c r="R149" s="599"/>
      <c r="S149" s="600"/>
      <c r="T149" s="601"/>
      <c r="U149" s="600"/>
      <c r="V149" s="600"/>
      <c r="W149" s="602"/>
      <c r="X149" s="603"/>
      <c r="Y149" s="4"/>
      <c r="Z149" s="4"/>
      <c r="AA149" s="4"/>
      <c r="AB149" s="4"/>
      <c r="AU149" s="4"/>
    </row>
    <row r="150" spans="1:47" ht="15" customHeight="1">
      <c r="A150" s="553"/>
      <c r="B150" s="554"/>
      <c r="C150" s="593"/>
      <c r="D150" s="594"/>
      <c r="E150" s="595"/>
      <c r="F150" s="596"/>
      <c r="G150" s="597"/>
      <c r="H150" s="597"/>
      <c r="I150" s="597"/>
      <c r="J150" s="598"/>
      <c r="K150" s="596"/>
      <c r="L150" s="597"/>
      <c r="M150" s="597"/>
      <c r="N150" s="597"/>
      <c r="O150" s="598"/>
      <c r="P150" s="596"/>
      <c r="Q150" s="598"/>
      <c r="R150" s="599"/>
      <c r="S150" s="600"/>
      <c r="T150" s="601"/>
      <c r="U150" s="600"/>
      <c r="V150" s="600"/>
      <c r="W150" s="602"/>
      <c r="X150" s="603"/>
      <c r="Y150" s="4"/>
      <c r="Z150" s="4"/>
      <c r="AA150" s="4"/>
      <c r="AB150" s="4"/>
      <c r="AU150" s="4"/>
    </row>
    <row r="151" spans="1:47" ht="15" customHeight="1">
      <c r="A151" s="553"/>
      <c r="B151" s="554"/>
      <c r="C151" s="593"/>
      <c r="D151" s="594"/>
      <c r="E151" s="595"/>
      <c r="F151" s="596"/>
      <c r="G151" s="597"/>
      <c r="H151" s="597"/>
      <c r="I151" s="597"/>
      <c r="J151" s="598"/>
      <c r="K151" s="596"/>
      <c r="L151" s="597"/>
      <c r="M151" s="597"/>
      <c r="N151" s="597"/>
      <c r="O151" s="598"/>
      <c r="P151" s="596"/>
      <c r="Q151" s="598"/>
      <c r="R151" s="599"/>
      <c r="S151" s="600"/>
      <c r="T151" s="601"/>
      <c r="U151" s="600"/>
      <c r="V151" s="600"/>
      <c r="W151" s="602"/>
      <c r="X151" s="603"/>
      <c r="Y151" s="4"/>
      <c r="Z151" s="4"/>
      <c r="AA151" s="4"/>
      <c r="AB151" s="4"/>
      <c r="AU151" s="4"/>
    </row>
    <row r="152" spans="1:47" ht="15" customHeight="1">
      <c r="A152" s="553"/>
      <c r="B152" s="554"/>
      <c r="C152" s="593"/>
      <c r="D152" s="594"/>
      <c r="E152" s="595"/>
      <c r="F152" s="596"/>
      <c r="G152" s="597"/>
      <c r="H152" s="597"/>
      <c r="I152" s="597"/>
      <c r="J152" s="598"/>
      <c r="K152" s="596"/>
      <c r="L152" s="597"/>
      <c r="M152" s="597"/>
      <c r="N152" s="597"/>
      <c r="O152" s="598"/>
      <c r="P152" s="596"/>
      <c r="Q152" s="598"/>
      <c r="R152" s="599"/>
      <c r="S152" s="600"/>
      <c r="T152" s="601"/>
      <c r="U152" s="600"/>
      <c r="V152" s="600"/>
      <c r="W152" s="602"/>
      <c r="X152" s="603"/>
      <c r="Y152" s="4"/>
      <c r="Z152" s="4"/>
      <c r="AA152" s="4"/>
      <c r="AB152" s="4"/>
      <c r="AU152" s="4"/>
    </row>
    <row r="153" spans="1:47" ht="15" customHeight="1">
      <c r="A153" s="553"/>
      <c r="B153" s="554"/>
      <c r="C153" s="593"/>
      <c r="D153" s="594"/>
      <c r="E153" s="595"/>
      <c r="F153" s="596"/>
      <c r="G153" s="597"/>
      <c r="H153" s="597"/>
      <c r="I153" s="597"/>
      <c r="J153" s="598"/>
      <c r="K153" s="596"/>
      <c r="L153" s="597"/>
      <c r="M153" s="597"/>
      <c r="N153" s="597"/>
      <c r="O153" s="598"/>
      <c r="P153" s="596"/>
      <c r="Q153" s="598"/>
      <c r="R153" s="599"/>
      <c r="S153" s="600"/>
      <c r="T153" s="601"/>
      <c r="U153" s="600"/>
      <c r="V153" s="600"/>
      <c r="W153" s="602"/>
      <c r="X153" s="603"/>
      <c r="Y153" s="4"/>
      <c r="Z153" s="4"/>
      <c r="AA153" s="4"/>
      <c r="AB153" s="4"/>
      <c r="AU153" s="4"/>
    </row>
    <row r="154" spans="1:47" ht="15" customHeight="1">
      <c r="A154" s="553"/>
      <c r="B154" s="554"/>
      <c r="C154" s="593"/>
      <c r="D154" s="594"/>
      <c r="E154" s="595"/>
      <c r="F154" s="596"/>
      <c r="G154" s="597"/>
      <c r="H154" s="597"/>
      <c r="I154" s="597"/>
      <c r="J154" s="598"/>
      <c r="K154" s="596"/>
      <c r="L154" s="597"/>
      <c r="M154" s="597"/>
      <c r="N154" s="597"/>
      <c r="O154" s="598"/>
      <c r="P154" s="596"/>
      <c r="Q154" s="598"/>
      <c r="R154" s="599"/>
      <c r="S154" s="600"/>
      <c r="T154" s="601"/>
      <c r="U154" s="600"/>
      <c r="V154" s="600"/>
      <c r="W154" s="602"/>
      <c r="X154" s="603"/>
      <c r="Y154" s="4"/>
      <c r="Z154" s="4"/>
      <c r="AA154" s="4"/>
      <c r="AB154" s="4"/>
      <c r="AU154" s="4"/>
    </row>
    <row r="155" spans="1:47" ht="15" customHeight="1">
      <c r="A155" s="553"/>
      <c r="B155" s="554"/>
      <c r="C155" s="593"/>
      <c r="D155" s="594"/>
      <c r="E155" s="595"/>
      <c r="F155" s="596"/>
      <c r="G155" s="597"/>
      <c r="H155" s="597"/>
      <c r="I155" s="597"/>
      <c r="J155" s="598"/>
      <c r="K155" s="596"/>
      <c r="L155" s="597"/>
      <c r="M155" s="597"/>
      <c r="N155" s="597"/>
      <c r="O155" s="598"/>
      <c r="P155" s="596"/>
      <c r="Q155" s="598"/>
      <c r="R155" s="599"/>
      <c r="S155" s="600"/>
      <c r="T155" s="601"/>
      <c r="U155" s="600"/>
      <c r="V155" s="600"/>
      <c r="W155" s="602"/>
      <c r="X155" s="603"/>
      <c r="Y155" s="4"/>
      <c r="Z155" s="4"/>
      <c r="AA155" s="4"/>
      <c r="AB155" s="4"/>
      <c r="AU155" s="4"/>
    </row>
    <row r="156" spans="1:47" ht="15" customHeight="1">
      <c r="A156" s="553"/>
      <c r="B156" s="554"/>
      <c r="C156" s="593"/>
      <c r="D156" s="594"/>
      <c r="E156" s="595"/>
      <c r="F156" s="596"/>
      <c r="G156" s="597"/>
      <c r="H156" s="597"/>
      <c r="I156" s="597"/>
      <c r="J156" s="598"/>
      <c r="K156" s="596"/>
      <c r="L156" s="597"/>
      <c r="M156" s="597"/>
      <c r="N156" s="597"/>
      <c r="O156" s="598"/>
      <c r="P156" s="596"/>
      <c r="Q156" s="598"/>
      <c r="R156" s="599"/>
      <c r="S156" s="600"/>
      <c r="T156" s="601"/>
      <c r="U156" s="600"/>
      <c r="V156" s="600"/>
      <c r="W156" s="602"/>
      <c r="X156" s="603"/>
      <c r="Y156" s="4"/>
      <c r="Z156" s="4"/>
      <c r="AA156" s="4"/>
      <c r="AB156" s="4"/>
      <c r="AU156" s="4"/>
    </row>
    <row r="157" spans="1:47" ht="15" customHeight="1">
      <c r="A157" s="553"/>
      <c r="B157" s="554"/>
      <c r="C157" s="593"/>
      <c r="D157" s="594"/>
      <c r="E157" s="595"/>
      <c r="F157" s="596"/>
      <c r="G157" s="597"/>
      <c r="H157" s="597"/>
      <c r="I157" s="597"/>
      <c r="J157" s="598"/>
      <c r="K157" s="596"/>
      <c r="L157" s="597"/>
      <c r="M157" s="597"/>
      <c r="N157" s="597"/>
      <c r="O157" s="598"/>
      <c r="P157" s="596"/>
      <c r="Q157" s="598"/>
      <c r="R157" s="599"/>
      <c r="S157" s="600"/>
      <c r="T157" s="601"/>
      <c r="U157" s="600"/>
      <c r="V157" s="600"/>
      <c r="W157" s="602"/>
      <c r="X157" s="603"/>
      <c r="Y157" s="4"/>
      <c r="Z157" s="4"/>
      <c r="AA157" s="4"/>
      <c r="AB157" s="4"/>
      <c r="AU157" s="4"/>
    </row>
    <row r="158" spans="1:47" ht="15" customHeight="1">
      <c r="A158" s="553"/>
      <c r="B158" s="554"/>
      <c r="C158" s="593"/>
      <c r="D158" s="594"/>
      <c r="E158" s="595"/>
      <c r="F158" s="596"/>
      <c r="G158" s="597"/>
      <c r="H158" s="597"/>
      <c r="I158" s="597"/>
      <c r="J158" s="598"/>
      <c r="K158" s="596"/>
      <c r="L158" s="597"/>
      <c r="M158" s="597"/>
      <c r="N158" s="597"/>
      <c r="O158" s="598"/>
      <c r="P158" s="596"/>
      <c r="Q158" s="598"/>
      <c r="R158" s="599"/>
      <c r="S158" s="600"/>
      <c r="T158" s="601"/>
      <c r="U158" s="600"/>
      <c r="V158" s="600"/>
      <c r="W158" s="602"/>
      <c r="X158" s="603"/>
      <c r="Y158" s="4"/>
      <c r="Z158" s="4"/>
      <c r="AA158" s="4"/>
      <c r="AB158" s="4"/>
      <c r="AU158" s="4"/>
    </row>
    <row r="159" spans="1:47" ht="15" customHeight="1">
      <c r="A159" s="553"/>
      <c r="B159" s="554"/>
      <c r="C159" s="593"/>
      <c r="D159" s="594"/>
      <c r="E159" s="595"/>
      <c r="F159" s="596"/>
      <c r="G159" s="597"/>
      <c r="H159" s="597"/>
      <c r="I159" s="597"/>
      <c r="J159" s="598"/>
      <c r="K159" s="596"/>
      <c r="L159" s="597"/>
      <c r="M159" s="597"/>
      <c r="N159" s="597"/>
      <c r="O159" s="598"/>
      <c r="P159" s="596"/>
      <c r="Q159" s="598"/>
      <c r="R159" s="599"/>
      <c r="S159" s="600"/>
      <c r="T159" s="601"/>
      <c r="U159" s="600"/>
      <c r="V159" s="600"/>
      <c r="W159" s="602"/>
      <c r="X159" s="603"/>
      <c r="Y159" s="4"/>
      <c r="Z159" s="4"/>
      <c r="AA159" s="4"/>
      <c r="AB159" s="4"/>
      <c r="AU159" s="4"/>
    </row>
    <row r="160" spans="1:47" ht="15" customHeight="1">
      <c r="A160" s="553"/>
      <c r="B160" s="554"/>
      <c r="C160" s="593"/>
      <c r="D160" s="594"/>
      <c r="E160" s="595"/>
      <c r="F160" s="596"/>
      <c r="G160" s="597"/>
      <c r="H160" s="597"/>
      <c r="I160" s="597"/>
      <c r="J160" s="598"/>
      <c r="K160" s="596"/>
      <c r="L160" s="597"/>
      <c r="M160" s="597"/>
      <c r="N160" s="597"/>
      <c r="O160" s="598"/>
      <c r="P160" s="596"/>
      <c r="Q160" s="598"/>
      <c r="R160" s="599"/>
      <c r="S160" s="600"/>
      <c r="T160" s="601"/>
      <c r="U160" s="600"/>
      <c r="V160" s="600"/>
      <c r="W160" s="602"/>
      <c r="X160" s="603"/>
      <c r="Y160" s="4"/>
      <c r="Z160" s="4"/>
      <c r="AA160" s="4"/>
      <c r="AB160" s="4"/>
      <c r="AU160" s="4"/>
    </row>
    <row r="161" spans="1:47" ht="15" customHeight="1">
      <c r="A161" s="553"/>
      <c r="B161" s="554"/>
      <c r="C161" s="593"/>
      <c r="D161" s="594"/>
      <c r="E161" s="595"/>
      <c r="F161" s="596"/>
      <c r="G161" s="597"/>
      <c r="H161" s="597"/>
      <c r="I161" s="597"/>
      <c r="J161" s="598"/>
      <c r="K161" s="596"/>
      <c r="L161" s="597"/>
      <c r="M161" s="597"/>
      <c r="N161" s="597"/>
      <c r="O161" s="598"/>
      <c r="P161" s="596"/>
      <c r="Q161" s="598"/>
      <c r="R161" s="599"/>
      <c r="S161" s="600"/>
      <c r="T161" s="601"/>
      <c r="U161" s="600"/>
      <c r="V161" s="600"/>
      <c r="W161" s="602"/>
      <c r="X161" s="603"/>
      <c r="Y161" s="4"/>
      <c r="Z161" s="4"/>
      <c r="AA161" s="4"/>
      <c r="AB161" s="4"/>
      <c r="AU161" s="4"/>
    </row>
    <row r="162" spans="1:47" ht="15" customHeight="1">
      <c r="A162" s="553"/>
      <c r="B162" s="554"/>
      <c r="C162" s="593"/>
      <c r="D162" s="594"/>
      <c r="E162" s="595"/>
      <c r="F162" s="596"/>
      <c r="G162" s="597"/>
      <c r="H162" s="597"/>
      <c r="I162" s="597"/>
      <c r="J162" s="598"/>
      <c r="K162" s="596"/>
      <c r="L162" s="597"/>
      <c r="M162" s="597"/>
      <c r="N162" s="597"/>
      <c r="O162" s="598"/>
      <c r="P162" s="596"/>
      <c r="Q162" s="598"/>
      <c r="R162" s="599"/>
      <c r="S162" s="600"/>
      <c r="T162" s="601"/>
      <c r="U162" s="600"/>
      <c r="V162" s="600"/>
      <c r="W162" s="602"/>
      <c r="X162" s="603"/>
      <c r="Y162" s="4"/>
      <c r="Z162" s="4"/>
      <c r="AA162" s="4"/>
      <c r="AB162" s="4"/>
      <c r="AU162" s="4"/>
    </row>
    <row r="163" spans="1:47" ht="15" customHeight="1">
      <c r="A163" s="553"/>
      <c r="B163" s="554"/>
      <c r="C163" s="593"/>
      <c r="D163" s="594"/>
      <c r="E163" s="595"/>
      <c r="F163" s="596"/>
      <c r="G163" s="597"/>
      <c r="H163" s="597"/>
      <c r="I163" s="597"/>
      <c r="J163" s="598"/>
      <c r="K163" s="596"/>
      <c r="L163" s="597"/>
      <c r="M163" s="597"/>
      <c r="N163" s="597"/>
      <c r="O163" s="598"/>
      <c r="P163" s="596"/>
      <c r="Q163" s="598"/>
      <c r="R163" s="599"/>
      <c r="S163" s="600"/>
      <c r="T163" s="601"/>
      <c r="U163" s="600"/>
      <c r="V163" s="600"/>
      <c r="W163" s="602"/>
      <c r="X163" s="603"/>
      <c r="Y163" s="4"/>
      <c r="Z163" s="4"/>
      <c r="AA163" s="4"/>
      <c r="AB163" s="4"/>
      <c r="AU163" s="4"/>
    </row>
    <row r="164" spans="1:47" ht="15" customHeight="1">
      <c r="A164" s="553"/>
      <c r="B164" s="554"/>
      <c r="C164" s="593"/>
      <c r="D164" s="594"/>
      <c r="E164" s="595"/>
      <c r="F164" s="596"/>
      <c r="G164" s="597"/>
      <c r="H164" s="597"/>
      <c r="I164" s="597"/>
      <c r="J164" s="598"/>
      <c r="K164" s="596"/>
      <c r="L164" s="597"/>
      <c r="M164" s="597"/>
      <c r="N164" s="597"/>
      <c r="O164" s="598"/>
      <c r="P164" s="596"/>
      <c r="Q164" s="598"/>
      <c r="R164" s="599"/>
      <c r="S164" s="600"/>
      <c r="T164" s="601"/>
      <c r="U164" s="600"/>
      <c r="V164" s="600"/>
      <c r="W164" s="602"/>
      <c r="X164" s="603"/>
      <c r="Y164" s="4"/>
      <c r="Z164" s="4"/>
      <c r="AA164" s="4"/>
      <c r="AB164" s="4"/>
      <c r="AU164" s="4"/>
    </row>
    <row r="165" spans="1:47" ht="15" customHeight="1">
      <c r="A165" s="553"/>
      <c r="B165" s="554"/>
      <c r="C165" s="593"/>
      <c r="D165" s="594"/>
      <c r="E165" s="595"/>
      <c r="F165" s="596"/>
      <c r="G165" s="597"/>
      <c r="H165" s="597"/>
      <c r="I165" s="597"/>
      <c r="J165" s="598"/>
      <c r="K165" s="596"/>
      <c r="L165" s="597"/>
      <c r="M165" s="597"/>
      <c r="N165" s="597"/>
      <c r="O165" s="598"/>
      <c r="P165" s="596"/>
      <c r="Q165" s="598"/>
      <c r="R165" s="599"/>
      <c r="S165" s="600"/>
      <c r="T165" s="601"/>
      <c r="U165" s="600"/>
      <c r="V165" s="600"/>
      <c r="W165" s="602"/>
      <c r="X165" s="603"/>
      <c r="Y165" s="4"/>
      <c r="Z165" s="4"/>
      <c r="AA165" s="4"/>
      <c r="AB165" s="4"/>
      <c r="AU165" s="4"/>
    </row>
    <row r="166" spans="1:47" ht="15" customHeight="1">
      <c r="A166" s="553"/>
      <c r="B166" s="554"/>
      <c r="C166" s="593"/>
      <c r="D166" s="594"/>
      <c r="E166" s="595"/>
      <c r="F166" s="596"/>
      <c r="G166" s="597"/>
      <c r="H166" s="597"/>
      <c r="I166" s="597"/>
      <c r="J166" s="598"/>
      <c r="K166" s="596"/>
      <c r="L166" s="597"/>
      <c r="M166" s="597"/>
      <c r="N166" s="597"/>
      <c r="O166" s="598"/>
      <c r="P166" s="596"/>
      <c r="Q166" s="598"/>
      <c r="R166" s="599"/>
      <c r="S166" s="600"/>
      <c r="T166" s="601"/>
      <c r="U166" s="600"/>
      <c r="V166" s="600"/>
      <c r="W166" s="602"/>
      <c r="X166" s="603"/>
      <c r="Y166" s="4"/>
      <c r="Z166" s="4"/>
      <c r="AA166" s="4"/>
      <c r="AB166" s="4"/>
      <c r="AU166" s="4"/>
    </row>
    <row r="167" spans="1:47" ht="15" customHeight="1">
      <c r="A167" s="553"/>
      <c r="B167" s="554"/>
      <c r="C167" s="593"/>
      <c r="D167" s="594"/>
      <c r="E167" s="595"/>
      <c r="F167" s="596"/>
      <c r="G167" s="597"/>
      <c r="H167" s="597"/>
      <c r="I167" s="597"/>
      <c r="J167" s="598"/>
      <c r="K167" s="596"/>
      <c r="L167" s="597"/>
      <c r="M167" s="597"/>
      <c r="N167" s="597"/>
      <c r="O167" s="598"/>
      <c r="P167" s="596"/>
      <c r="Q167" s="598"/>
      <c r="R167" s="599"/>
      <c r="S167" s="600"/>
      <c r="T167" s="601"/>
      <c r="U167" s="600"/>
      <c r="V167" s="600"/>
      <c r="W167" s="602"/>
      <c r="X167" s="603"/>
      <c r="Y167" s="4"/>
      <c r="Z167" s="4"/>
      <c r="AA167" s="4"/>
      <c r="AB167" s="4"/>
      <c r="AU167" s="4"/>
    </row>
    <row r="168" spans="1:47" ht="15" customHeight="1">
      <c r="A168" s="553"/>
      <c r="B168" s="554"/>
      <c r="C168" s="593"/>
      <c r="D168" s="594"/>
      <c r="E168" s="595"/>
      <c r="F168" s="596"/>
      <c r="G168" s="597"/>
      <c r="H168" s="597"/>
      <c r="I168" s="597"/>
      <c r="J168" s="598"/>
      <c r="K168" s="596"/>
      <c r="L168" s="597"/>
      <c r="M168" s="597"/>
      <c r="N168" s="597"/>
      <c r="O168" s="598"/>
      <c r="P168" s="596"/>
      <c r="Q168" s="598"/>
      <c r="R168" s="599"/>
      <c r="S168" s="600"/>
      <c r="T168" s="601"/>
      <c r="U168" s="600"/>
      <c r="V168" s="600"/>
      <c r="W168" s="602"/>
      <c r="X168" s="603"/>
      <c r="Y168" s="4"/>
      <c r="Z168" s="4"/>
      <c r="AA168" s="4"/>
      <c r="AB168" s="4"/>
      <c r="AU168" s="4"/>
    </row>
    <row r="169" spans="1:47" ht="15" customHeight="1">
      <c r="A169" s="553"/>
      <c r="B169" s="554"/>
      <c r="C169" s="593"/>
      <c r="D169" s="594"/>
      <c r="E169" s="595"/>
      <c r="F169" s="596"/>
      <c r="G169" s="597"/>
      <c r="H169" s="597"/>
      <c r="I169" s="597"/>
      <c r="J169" s="598"/>
      <c r="K169" s="596"/>
      <c r="L169" s="597"/>
      <c r="M169" s="597"/>
      <c r="N169" s="597"/>
      <c r="O169" s="598"/>
      <c r="P169" s="596"/>
      <c r="Q169" s="598"/>
      <c r="R169" s="599"/>
      <c r="S169" s="600"/>
      <c r="T169" s="601"/>
      <c r="U169" s="600"/>
      <c r="V169" s="600"/>
      <c r="W169" s="602"/>
      <c r="X169" s="603"/>
      <c r="Y169" s="4"/>
      <c r="Z169" s="4"/>
      <c r="AA169" s="4"/>
      <c r="AB169" s="4"/>
      <c r="AU169" s="4"/>
    </row>
    <row r="170" spans="1:47" ht="15" customHeight="1">
      <c r="A170" s="553"/>
      <c r="B170" s="554"/>
      <c r="C170" s="593"/>
      <c r="D170" s="594"/>
      <c r="E170" s="595"/>
      <c r="F170" s="596"/>
      <c r="G170" s="597"/>
      <c r="H170" s="597"/>
      <c r="I170" s="597"/>
      <c r="J170" s="598"/>
      <c r="K170" s="596"/>
      <c r="L170" s="597"/>
      <c r="M170" s="597"/>
      <c r="N170" s="597"/>
      <c r="O170" s="598"/>
      <c r="P170" s="596"/>
      <c r="Q170" s="598"/>
      <c r="R170" s="599"/>
      <c r="S170" s="600"/>
      <c r="T170" s="601"/>
      <c r="U170" s="600"/>
      <c r="V170" s="600"/>
      <c r="W170" s="602"/>
      <c r="X170" s="603"/>
      <c r="Y170" s="4"/>
      <c r="Z170" s="4"/>
      <c r="AA170" s="4"/>
      <c r="AB170" s="4"/>
      <c r="AU170" s="4"/>
    </row>
    <row r="171" spans="1:47" ht="15" customHeight="1">
      <c r="A171" s="553"/>
      <c r="B171" s="554"/>
      <c r="C171" s="593"/>
      <c r="D171" s="594"/>
      <c r="E171" s="595"/>
      <c r="F171" s="596"/>
      <c r="G171" s="597"/>
      <c r="H171" s="597"/>
      <c r="I171" s="597"/>
      <c r="J171" s="598"/>
      <c r="K171" s="596"/>
      <c r="L171" s="597"/>
      <c r="M171" s="597"/>
      <c r="N171" s="597"/>
      <c r="O171" s="598"/>
      <c r="P171" s="596"/>
      <c r="Q171" s="598"/>
      <c r="R171" s="599"/>
      <c r="S171" s="600"/>
      <c r="T171" s="601"/>
      <c r="U171" s="600"/>
      <c r="V171" s="600"/>
      <c r="W171" s="602"/>
      <c r="X171" s="603"/>
      <c r="Y171" s="4"/>
      <c r="Z171" s="4"/>
      <c r="AA171" s="4"/>
      <c r="AB171" s="4"/>
      <c r="AU171" s="4"/>
    </row>
    <row r="172" spans="1:47" ht="15" customHeight="1">
      <c r="A172" s="553"/>
      <c r="B172" s="566"/>
      <c r="C172" s="567"/>
      <c r="D172" s="568"/>
      <c r="E172" s="569"/>
      <c r="F172" s="570"/>
      <c r="G172" s="571"/>
      <c r="H172" s="571"/>
      <c r="I172" s="571"/>
      <c r="J172" s="572"/>
      <c r="K172" s="570"/>
      <c r="L172" s="571"/>
      <c r="M172" s="571"/>
      <c r="N172" s="571"/>
      <c r="O172" s="572"/>
      <c r="P172" s="570"/>
      <c r="Q172" s="572"/>
      <c r="R172" s="573"/>
      <c r="S172" s="574"/>
      <c r="T172" s="575"/>
      <c r="U172" s="574"/>
      <c r="V172" s="574"/>
      <c r="W172" s="576"/>
      <c r="X172" s="577"/>
      <c r="Y172" s="4"/>
      <c r="Z172" s="4"/>
      <c r="AA172" s="4"/>
      <c r="AB172" s="4"/>
      <c r="AU172" s="4"/>
    </row>
    <row r="173" spans="1:47" ht="15" customHeight="1">
      <c r="A173" s="553"/>
      <c r="B173" s="566"/>
      <c r="C173" s="567"/>
      <c r="D173" s="568"/>
      <c r="E173" s="569"/>
      <c r="F173" s="570"/>
      <c r="G173" s="571"/>
      <c r="H173" s="571"/>
      <c r="I173" s="571"/>
      <c r="J173" s="572"/>
      <c r="K173" s="570"/>
      <c r="L173" s="571"/>
      <c r="M173" s="571"/>
      <c r="N173" s="571"/>
      <c r="O173" s="572"/>
      <c r="P173" s="570"/>
      <c r="Q173" s="572"/>
      <c r="R173" s="573"/>
      <c r="S173" s="574"/>
      <c r="T173" s="575"/>
      <c r="U173" s="574"/>
      <c r="V173" s="574"/>
      <c r="W173" s="576"/>
      <c r="X173" s="577"/>
      <c r="Y173" s="4"/>
      <c r="Z173" s="4"/>
      <c r="AA173" s="4"/>
      <c r="AB173" s="4"/>
      <c r="AU173" s="4"/>
    </row>
    <row r="174" spans="1:47" ht="15" customHeight="1">
      <c r="A174" s="553"/>
      <c r="B174" s="566"/>
      <c r="C174" s="567"/>
      <c r="D174" s="568"/>
      <c r="E174" s="569"/>
      <c r="F174" s="570"/>
      <c r="G174" s="571"/>
      <c r="H174" s="571"/>
      <c r="I174" s="571"/>
      <c r="J174" s="572"/>
      <c r="K174" s="570"/>
      <c r="L174" s="571"/>
      <c r="M174" s="571"/>
      <c r="N174" s="571"/>
      <c r="O174" s="572"/>
      <c r="P174" s="570"/>
      <c r="Q174" s="572"/>
      <c r="R174" s="573"/>
      <c r="S174" s="574"/>
      <c r="T174" s="575"/>
      <c r="U174" s="574"/>
      <c r="V174" s="574"/>
      <c r="W174" s="576"/>
      <c r="X174" s="577"/>
      <c r="Y174" s="4"/>
      <c r="Z174" s="4"/>
      <c r="AA174" s="4"/>
      <c r="AB174" s="4"/>
      <c r="AU174" s="4"/>
    </row>
    <row r="175" spans="1:47" ht="15" customHeight="1">
      <c r="A175" s="553"/>
      <c r="B175" s="566"/>
      <c r="C175" s="567"/>
      <c r="D175" s="568"/>
      <c r="E175" s="569"/>
      <c r="F175" s="570"/>
      <c r="G175" s="571"/>
      <c r="H175" s="571"/>
      <c r="I175" s="571"/>
      <c r="J175" s="572"/>
      <c r="K175" s="570"/>
      <c r="L175" s="571"/>
      <c r="M175" s="571"/>
      <c r="N175" s="571"/>
      <c r="O175" s="572"/>
      <c r="P175" s="570"/>
      <c r="Q175" s="572"/>
      <c r="R175" s="573"/>
      <c r="S175" s="574"/>
      <c r="T175" s="575"/>
      <c r="U175" s="574"/>
      <c r="V175" s="574"/>
      <c r="W175" s="576"/>
      <c r="X175" s="577"/>
      <c r="Y175" s="4"/>
      <c r="Z175" s="4"/>
      <c r="AA175" s="4"/>
      <c r="AB175" s="4"/>
      <c r="AU175" s="4"/>
    </row>
    <row r="176" spans="1:47" ht="15" customHeight="1">
      <c r="A176" s="553"/>
      <c r="B176" s="566"/>
      <c r="C176" s="567"/>
      <c r="D176" s="568"/>
      <c r="E176" s="569"/>
      <c r="F176" s="570"/>
      <c r="G176" s="571"/>
      <c r="H176" s="571"/>
      <c r="I176" s="571"/>
      <c r="J176" s="572"/>
      <c r="K176" s="570"/>
      <c r="L176" s="571"/>
      <c r="M176" s="571"/>
      <c r="N176" s="571"/>
      <c r="O176" s="572"/>
      <c r="P176" s="570"/>
      <c r="Q176" s="572"/>
      <c r="R176" s="573"/>
      <c r="S176" s="574"/>
      <c r="T176" s="575"/>
      <c r="U176" s="574"/>
      <c r="V176" s="574"/>
      <c r="W176" s="576"/>
      <c r="X176" s="577"/>
      <c r="Y176" s="4"/>
      <c r="Z176" s="4"/>
      <c r="AA176" s="4"/>
      <c r="AB176" s="4"/>
      <c r="AU176" s="4"/>
    </row>
    <row r="177" spans="1:47" ht="15" customHeight="1">
      <c r="A177" s="553"/>
      <c r="B177" s="566"/>
      <c r="C177" s="567"/>
      <c r="D177" s="578"/>
      <c r="E177" s="579"/>
      <c r="F177" s="573"/>
      <c r="G177" s="574"/>
      <c r="H177" s="574"/>
      <c r="I177" s="574"/>
      <c r="J177" s="577"/>
      <c r="K177" s="573"/>
      <c r="L177" s="574"/>
      <c r="M177" s="574"/>
      <c r="N177" s="574"/>
      <c r="O177" s="577"/>
      <c r="P177" s="573"/>
      <c r="Q177" s="577"/>
      <c r="R177" s="573"/>
      <c r="S177" s="574"/>
      <c r="T177" s="575"/>
      <c r="U177" s="574"/>
      <c r="V177" s="574"/>
      <c r="W177" s="576"/>
      <c r="X177" s="577"/>
      <c r="Y177" s="4"/>
      <c r="Z177" s="4"/>
      <c r="AA177" s="4"/>
      <c r="AB177" s="4"/>
      <c r="AU177" s="4"/>
    </row>
    <row r="178" spans="1:47" ht="15" customHeight="1">
      <c r="A178" s="553"/>
      <c r="B178" s="566"/>
      <c r="C178" s="567"/>
      <c r="D178" s="578"/>
      <c r="E178" s="579"/>
      <c r="F178" s="573"/>
      <c r="G178" s="574"/>
      <c r="H178" s="574"/>
      <c r="I178" s="574"/>
      <c r="J178" s="577"/>
      <c r="K178" s="573"/>
      <c r="L178" s="574"/>
      <c r="M178" s="574"/>
      <c r="N178" s="574"/>
      <c r="O178" s="577"/>
      <c r="P178" s="573"/>
      <c r="Q178" s="577"/>
      <c r="R178" s="573"/>
      <c r="S178" s="574"/>
      <c r="T178" s="575"/>
      <c r="U178" s="574"/>
      <c r="V178" s="574"/>
      <c r="W178" s="576"/>
      <c r="X178" s="577"/>
      <c r="Y178" s="4"/>
      <c r="Z178" s="4"/>
      <c r="AA178" s="4"/>
      <c r="AB178" s="4"/>
      <c r="AU178" s="4"/>
    </row>
    <row r="179" spans="1:47" ht="15" customHeight="1">
      <c r="A179" s="553"/>
      <c r="B179" s="566"/>
      <c r="C179" s="567"/>
      <c r="D179" s="578"/>
      <c r="E179" s="579"/>
      <c r="F179" s="573"/>
      <c r="G179" s="574"/>
      <c r="H179" s="574"/>
      <c r="I179" s="574"/>
      <c r="J179" s="577"/>
      <c r="K179" s="573"/>
      <c r="L179" s="574"/>
      <c r="M179" s="574"/>
      <c r="N179" s="574"/>
      <c r="O179" s="577"/>
      <c r="P179" s="573"/>
      <c r="Q179" s="577"/>
      <c r="R179" s="573"/>
      <c r="S179" s="574"/>
      <c r="T179" s="575"/>
      <c r="U179" s="574"/>
      <c r="V179" s="574"/>
      <c r="W179" s="576"/>
      <c r="X179" s="577"/>
      <c r="Y179" s="4"/>
      <c r="Z179" s="4"/>
      <c r="AA179" s="4"/>
      <c r="AB179" s="4"/>
      <c r="AC179" s="4"/>
      <c r="AD179" s="4"/>
      <c r="AS179" s="4"/>
    </row>
    <row r="180" spans="1:47" ht="15" customHeight="1">
      <c r="A180" s="553"/>
      <c r="B180" s="566"/>
      <c r="C180" s="567"/>
      <c r="D180" s="578"/>
      <c r="E180" s="579"/>
      <c r="F180" s="573"/>
      <c r="G180" s="574"/>
      <c r="H180" s="574"/>
      <c r="I180" s="574"/>
      <c r="J180" s="577"/>
      <c r="K180" s="573"/>
      <c r="L180" s="574"/>
      <c r="M180" s="574"/>
      <c r="N180" s="574"/>
      <c r="O180" s="577"/>
      <c r="P180" s="573"/>
      <c r="Q180" s="577"/>
      <c r="R180" s="573"/>
      <c r="S180" s="574"/>
      <c r="T180" s="575"/>
      <c r="U180" s="574"/>
      <c r="V180" s="574"/>
      <c r="W180" s="576"/>
      <c r="X180" s="577"/>
      <c r="Y180" s="4"/>
      <c r="Z180" s="4"/>
      <c r="AA180" s="4"/>
      <c r="AB180" s="4"/>
      <c r="AC180" s="4"/>
      <c r="AD180" s="4"/>
      <c r="AS180" s="4"/>
    </row>
    <row r="181" spans="1:47" ht="15" customHeight="1">
      <c r="A181" s="553"/>
      <c r="B181" s="566"/>
      <c r="C181" s="567"/>
      <c r="D181" s="578"/>
      <c r="E181" s="579"/>
      <c r="F181" s="573"/>
      <c r="G181" s="574"/>
      <c r="H181" s="574"/>
      <c r="I181" s="574"/>
      <c r="J181" s="577"/>
      <c r="K181" s="573"/>
      <c r="L181" s="574"/>
      <c r="M181" s="574"/>
      <c r="N181" s="574"/>
      <c r="O181" s="577"/>
      <c r="P181" s="573"/>
      <c r="Q181" s="577"/>
      <c r="R181" s="573"/>
      <c r="S181" s="574"/>
      <c r="T181" s="575"/>
      <c r="U181" s="574"/>
      <c r="V181" s="574"/>
      <c r="W181" s="576"/>
      <c r="X181" s="577"/>
      <c r="Y181" s="4"/>
      <c r="Z181" s="4"/>
      <c r="AA181" s="4"/>
      <c r="AB181" s="4"/>
      <c r="AC181" s="4"/>
      <c r="AD181" s="4"/>
      <c r="AS181" s="4"/>
    </row>
    <row r="182" spans="1:47" ht="15" customHeight="1">
      <c r="A182" s="553"/>
      <c r="B182" s="566"/>
      <c r="C182" s="567"/>
      <c r="D182" s="578"/>
      <c r="E182" s="579"/>
      <c r="F182" s="573"/>
      <c r="G182" s="574"/>
      <c r="H182" s="574"/>
      <c r="I182" s="574"/>
      <c r="J182" s="577"/>
      <c r="K182" s="573"/>
      <c r="L182" s="574"/>
      <c r="M182" s="574"/>
      <c r="N182" s="574"/>
      <c r="O182" s="577"/>
      <c r="P182" s="573"/>
      <c r="Q182" s="577"/>
      <c r="R182" s="573"/>
      <c r="S182" s="574"/>
      <c r="T182" s="575"/>
      <c r="U182" s="574"/>
      <c r="V182" s="574"/>
      <c r="W182" s="576"/>
      <c r="X182" s="577"/>
      <c r="Y182" s="4"/>
      <c r="Z182" s="4"/>
      <c r="AA182" s="4"/>
      <c r="AB182" s="4"/>
      <c r="AC182" s="4"/>
      <c r="AD182" s="4"/>
      <c r="AS182" s="4"/>
    </row>
    <row r="183" spans="1:47" ht="15" customHeight="1">
      <c r="A183" s="553"/>
      <c r="B183" s="566"/>
      <c r="C183" s="567"/>
      <c r="D183" s="578"/>
      <c r="E183" s="579"/>
      <c r="F183" s="573"/>
      <c r="G183" s="574"/>
      <c r="H183" s="574"/>
      <c r="I183" s="574"/>
      <c r="J183" s="577"/>
      <c r="K183" s="573"/>
      <c r="L183" s="574"/>
      <c r="M183" s="574"/>
      <c r="N183" s="574"/>
      <c r="O183" s="577"/>
      <c r="P183" s="573"/>
      <c r="Q183" s="577"/>
      <c r="R183" s="573"/>
      <c r="S183" s="574"/>
      <c r="T183" s="575"/>
      <c r="U183" s="574"/>
      <c r="V183" s="574"/>
      <c r="W183" s="576"/>
      <c r="X183" s="577"/>
      <c r="Y183" s="4"/>
      <c r="Z183" s="4"/>
      <c r="AA183" s="4"/>
      <c r="AB183" s="4"/>
      <c r="AC183" s="4"/>
      <c r="AD183" s="4"/>
      <c r="AS183" s="4"/>
    </row>
    <row r="184" spans="1:47" ht="15" customHeight="1">
      <c r="A184" s="553"/>
      <c r="B184" s="566"/>
      <c r="C184" s="567"/>
      <c r="D184" s="578"/>
      <c r="E184" s="579"/>
      <c r="F184" s="573"/>
      <c r="G184" s="574"/>
      <c r="H184" s="574"/>
      <c r="I184" s="574"/>
      <c r="J184" s="577"/>
      <c r="K184" s="573"/>
      <c r="L184" s="574"/>
      <c r="M184" s="574"/>
      <c r="N184" s="574"/>
      <c r="O184" s="577"/>
      <c r="P184" s="573"/>
      <c r="Q184" s="577"/>
      <c r="R184" s="573"/>
      <c r="S184" s="574"/>
      <c r="T184" s="575"/>
      <c r="U184" s="574"/>
      <c r="V184" s="574"/>
      <c r="W184" s="576"/>
      <c r="X184" s="577"/>
      <c r="Y184" s="4"/>
      <c r="Z184" s="4"/>
      <c r="AA184" s="4"/>
      <c r="AB184" s="4"/>
      <c r="AC184" s="4"/>
      <c r="AD184" s="4"/>
      <c r="AS184" s="4"/>
    </row>
    <row r="185" spans="1:47" ht="15" customHeight="1">
      <c r="A185" s="553"/>
      <c r="B185" s="566"/>
      <c r="C185" s="567"/>
      <c r="D185" s="578"/>
      <c r="E185" s="579"/>
      <c r="F185" s="573"/>
      <c r="G185" s="574"/>
      <c r="H185" s="574"/>
      <c r="I185" s="574"/>
      <c r="J185" s="577"/>
      <c r="K185" s="573"/>
      <c r="L185" s="574"/>
      <c r="M185" s="574"/>
      <c r="N185" s="574"/>
      <c r="O185" s="577"/>
      <c r="P185" s="573"/>
      <c r="Q185" s="577"/>
      <c r="R185" s="573"/>
      <c r="S185" s="574"/>
      <c r="T185" s="575"/>
      <c r="U185" s="574"/>
      <c r="V185" s="574"/>
      <c r="W185" s="576"/>
      <c r="X185" s="577"/>
      <c r="Y185" s="4"/>
      <c r="Z185" s="4"/>
      <c r="AA185" s="4"/>
      <c r="AB185" s="4"/>
      <c r="AC185" s="4"/>
      <c r="AD185" s="4"/>
      <c r="AS185" s="4"/>
    </row>
    <row r="186" spans="1:47" ht="15" customHeight="1">
      <c r="A186" s="553"/>
      <c r="B186" s="566"/>
      <c r="C186" s="567"/>
      <c r="D186" s="578"/>
      <c r="E186" s="579"/>
      <c r="F186" s="573"/>
      <c r="G186" s="574"/>
      <c r="H186" s="574"/>
      <c r="I186" s="574"/>
      <c r="J186" s="577"/>
      <c r="K186" s="573"/>
      <c r="L186" s="574"/>
      <c r="M186" s="574"/>
      <c r="N186" s="574"/>
      <c r="O186" s="577"/>
      <c r="P186" s="573"/>
      <c r="Q186" s="577"/>
      <c r="R186" s="573"/>
      <c r="S186" s="574"/>
      <c r="T186" s="575"/>
      <c r="U186" s="574"/>
      <c r="V186" s="574"/>
      <c r="W186" s="576"/>
      <c r="X186" s="577"/>
      <c r="Y186" s="4"/>
      <c r="Z186" s="4"/>
      <c r="AA186" s="4"/>
      <c r="AB186" s="4"/>
      <c r="AC186" s="4"/>
      <c r="AD186" s="4"/>
      <c r="AS186" s="4"/>
    </row>
    <row r="187" spans="1:47" ht="15" customHeight="1">
      <c r="A187" s="553"/>
      <c r="B187" s="566"/>
      <c r="C187" s="567"/>
      <c r="D187" s="578"/>
      <c r="E187" s="579"/>
      <c r="F187" s="573"/>
      <c r="G187" s="574"/>
      <c r="H187" s="574"/>
      <c r="I187" s="574"/>
      <c r="J187" s="577"/>
      <c r="K187" s="573"/>
      <c r="L187" s="574"/>
      <c r="M187" s="574"/>
      <c r="N187" s="574"/>
      <c r="O187" s="577"/>
      <c r="P187" s="573"/>
      <c r="Q187" s="577"/>
      <c r="R187" s="573"/>
      <c r="S187" s="574"/>
      <c r="T187" s="575"/>
      <c r="U187" s="574"/>
      <c r="V187" s="574"/>
      <c r="W187" s="576"/>
      <c r="X187" s="577"/>
      <c r="Y187" s="4"/>
      <c r="Z187" s="4"/>
      <c r="AA187" s="4"/>
      <c r="AB187" s="4"/>
      <c r="AC187" s="4"/>
      <c r="AD187" s="4"/>
      <c r="AS187" s="4"/>
    </row>
    <row r="188" spans="1:47" ht="15" customHeight="1">
      <c r="A188" s="553"/>
      <c r="B188" s="566"/>
      <c r="C188" s="567"/>
      <c r="D188" s="578"/>
      <c r="E188" s="579"/>
      <c r="F188" s="573"/>
      <c r="G188" s="574"/>
      <c r="H188" s="574"/>
      <c r="I188" s="574"/>
      <c r="J188" s="577"/>
      <c r="K188" s="573"/>
      <c r="L188" s="574"/>
      <c r="M188" s="574"/>
      <c r="N188" s="574"/>
      <c r="O188" s="577"/>
      <c r="P188" s="573"/>
      <c r="Q188" s="577"/>
      <c r="R188" s="573"/>
      <c r="S188" s="574"/>
      <c r="T188" s="575"/>
      <c r="U188" s="574"/>
      <c r="V188" s="574"/>
      <c r="W188" s="576"/>
      <c r="X188" s="577"/>
      <c r="Y188" s="4"/>
      <c r="Z188" s="4"/>
      <c r="AA188" s="4"/>
      <c r="AB188" s="4"/>
      <c r="AC188" s="4"/>
      <c r="AD188" s="4"/>
      <c r="AS188" s="4"/>
    </row>
    <row r="189" spans="1:47" ht="15" customHeight="1">
      <c r="A189" s="553"/>
      <c r="B189" s="566"/>
      <c r="C189" s="567"/>
      <c r="D189" s="578"/>
      <c r="E189" s="579"/>
      <c r="F189" s="573"/>
      <c r="G189" s="574"/>
      <c r="H189" s="574"/>
      <c r="I189" s="574"/>
      <c r="J189" s="577"/>
      <c r="K189" s="573"/>
      <c r="L189" s="574"/>
      <c r="M189" s="574"/>
      <c r="N189" s="574"/>
      <c r="O189" s="577"/>
      <c r="P189" s="573"/>
      <c r="Q189" s="577"/>
      <c r="R189" s="573"/>
      <c r="S189" s="574"/>
      <c r="T189" s="575"/>
      <c r="U189" s="574"/>
      <c r="V189" s="574"/>
      <c r="W189" s="576"/>
      <c r="X189" s="577"/>
      <c r="Y189" s="4"/>
      <c r="Z189" s="4"/>
      <c r="AA189" s="4"/>
      <c r="AB189" s="4"/>
      <c r="AC189" s="4"/>
      <c r="AD189" s="4"/>
      <c r="AS189" s="4"/>
    </row>
    <row r="190" spans="1:47" ht="15" customHeight="1">
      <c r="A190" s="553"/>
      <c r="B190" s="566"/>
      <c r="C190" s="567"/>
      <c r="D190" s="578"/>
      <c r="E190" s="579"/>
      <c r="F190" s="573"/>
      <c r="G190" s="574"/>
      <c r="H190" s="574"/>
      <c r="I190" s="574"/>
      <c r="J190" s="577"/>
      <c r="K190" s="573"/>
      <c r="L190" s="574"/>
      <c r="M190" s="574"/>
      <c r="N190" s="574"/>
      <c r="O190" s="577"/>
      <c r="P190" s="573"/>
      <c r="Q190" s="577"/>
      <c r="R190" s="573"/>
      <c r="S190" s="574"/>
      <c r="T190" s="575"/>
      <c r="U190" s="574"/>
      <c r="V190" s="574"/>
      <c r="W190" s="576"/>
      <c r="X190" s="577"/>
      <c r="Y190" s="4"/>
      <c r="Z190" s="4"/>
      <c r="AA190" s="4"/>
      <c r="AB190" s="4"/>
      <c r="AC190" s="4"/>
      <c r="AD190" s="4"/>
      <c r="AS190" s="4"/>
    </row>
    <row r="191" spans="1:47" ht="15" customHeight="1">
      <c r="A191" s="553"/>
      <c r="B191" s="566"/>
      <c r="C191" s="567"/>
      <c r="D191" s="578"/>
      <c r="E191" s="579"/>
      <c r="F191" s="573"/>
      <c r="G191" s="574"/>
      <c r="H191" s="574"/>
      <c r="I191" s="574"/>
      <c r="J191" s="577"/>
      <c r="K191" s="573"/>
      <c r="L191" s="574"/>
      <c r="M191" s="574"/>
      <c r="N191" s="574"/>
      <c r="O191" s="577"/>
      <c r="P191" s="573"/>
      <c r="Q191" s="577"/>
      <c r="R191" s="573"/>
      <c r="S191" s="574"/>
      <c r="T191" s="575"/>
      <c r="U191" s="574"/>
      <c r="V191" s="574"/>
      <c r="W191" s="576"/>
      <c r="X191" s="577"/>
      <c r="Y191" s="4"/>
      <c r="Z191" s="4"/>
      <c r="AA191" s="4"/>
      <c r="AB191" s="4"/>
      <c r="AC191" s="4"/>
      <c r="AD191" s="4"/>
      <c r="AS191" s="4"/>
    </row>
    <row r="192" spans="1:47" ht="15" customHeight="1">
      <c r="A192" s="553"/>
      <c r="B192" s="566"/>
      <c r="C192" s="567"/>
      <c r="D192" s="578"/>
      <c r="E192" s="579"/>
      <c r="F192" s="573"/>
      <c r="G192" s="574"/>
      <c r="H192" s="574"/>
      <c r="I192" s="574"/>
      <c r="J192" s="577"/>
      <c r="K192" s="573"/>
      <c r="L192" s="574"/>
      <c r="M192" s="574"/>
      <c r="N192" s="574"/>
      <c r="O192" s="577"/>
      <c r="P192" s="573"/>
      <c r="Q192" s="577"/>
      <c r="R192" s="573"/>
      <c r="S192" s="574"/>
      <c r="T192" s="575"/>
      <c r="U192" s="574"/>
      <c r="V192" s="574"/>
      <c r="W192" s="576"/>
      <c r="X192" s="577"/>
      <c r="Y192" s="4"/>
      <c r="Z192" s="4"/>
      <c r="AA192" s="4"/>
      <c r="AB192" s="4"/>
      <c r="AC192" s="4"/>
      <c r="AD192" s="4"/>
      <c r="AS192" s="4"/>
    </row>
    <row r="193" spans="1:45" ht="15" customHeight="1">
      <c r="A193" s="553"/>
      <c r="B193" s="566"/>
      <c r="C193" s="567"/>
      <c r="D193" s="578"/>
      <c r="E193" s="579"/>
      <c r="F193" s="573"/>
      <c r="G193" s="574"/>
      <c r="H193" s="574"/>
      <c r="I193" s="574"/>
      <c r="J193" s="577"/>
      <c r="K193" s="573"/>
      <c r="L193" s="574"/>
      <c r="M193" s="574"/>
      <c r="N193" s="574"/>
      <c r="O193" s="577"/>
      <c r="P193" s="573"/>
      <c r="Q193" s="577"/>
      <c r="R193" s="573"/>
      <c r="S193" s="574"/>
      <c r="T193" s="575"/>
      <c r="U193" s="574"/>
      <c r="V193" s="574"/>
      <c r="W193" s="576"/>
      <c r="X193" s="577"/>
      <c r="Y193" s="4"/>
      <c r="Z193" s="4"/>
      <c r="AA193" s="4"/>
      <c r="AB193" s="4"/>
      <c r="AC193" s="4"/>
      <c r="AD193" s="4"/>
      <c r="AS193" s="4"/>
    </row>
    <row r="194" spans="1:45" ht="15" customHeight="1">
      <c r="A194" s="553"/>
      <c r="B194" s="566"/>
      <c r="C194" s="567"/>
      <c r="D194" s="578"/>
      <c r="E194" s="579"/>
      <c r="F194" s="573"/>
      <c r="G194" s="574"/>
      <c r="H194" s="574"/>
      <c r="I194" s="574"/>
      <c r="J194" s="577"/>
      <c r="K194" s="573"/>
      <c r="L194" s="574"/>
      <c r="M194" s="574"/>
      <c r="N194" s="574"/>
      <c r="O194" s="577"/>
      <c r="P194" s="573"/>
      <c r="Q194" s="577"/>
      <c r="R194" s="573"/>
      <c r="S194" s="574"/>
      <c r="T194" s="575"/>
      <c r="U194" s="574"/>
      <c r="V194" s="574"/>
      <c r="W194" s="576"/>
      <c r="X194" s="577"/>
      <c r="Y194" s="4"/>
      <c r="Z194" s="4"/>
      <c r="AA194" s="4"/>
      <c r="AB194" s="4"/>
      <c r="AC194" s="4"/>
      <c r="AD194" s="4"/>
      <c r="AS194" s="4"/>
    </row>
    <row r="195" spans="1:45" ht="15" customHeight="1">
      <c r="A195" s="553"/>
      <c r="B195" s="566"/>
      <c r="C195" s="567"/>
      <c r="D195" s="578"/>
      <c r="E195" s="579"/>
      <c r="F195" s="573"/>
      <c r="G195" s="574"/>
      <c r="H195" s="574"/>
      <c r="I195" s="574"/>
      <c r="J195" s="577"/>
      <c r="K195" s="573"/>
      <c r="L195" s="574"/>
      <c r="M195" s="574"/>
      <c r="N195" s="574"/>
      <c r="O195" s="577"/>
      <c r="P195" s="573"/>
      <c r="Q195" s="577"/>
      <c r="R195" s="573"/>
      <c r="S195" s="574"/>
      <c r="T195" s="575"/>
      <c r="U195" s="574"/>
      <c r="V195" s="574"/>
      <c r="W195" s="576"/>
      <c r="X195" s="577"/>
      <c r="Y195" s="4"/>
      <c r="Z195" s="4"/>
      <c r="AA195" s="4"/>
      <c r="AB195" s="4"/>
      <c r="AC195" s="4"/>
      <c r="AD195" s="4"/>
      <c r="AS195" s="4"/>
    </row>
    <row r="196" spans="1:45" ht="15" customHeight="1">
      <c r="A196" s="553"/>
      <c r="B196" s="566"/>
      <c r="C196" s="567"/>
      <c r="D196" s="578"/>
      <c r="E196" s="579"/>
      <c r="F196" s="573"/>
      <c r="G196" s="574"/>
      <c r="H196" s="574"/>
      <c r="I196" s="574"/>
      <c r="J196" s="577"/>
      <c r="K196" s="573"/>
      <c r="L196" s="574"/>
      <c r="M196" s="574"/>
      <c r="N196" s="574"/>
      <c r="O196" s="577"/>
      <c r="P196" s="573"/>
      <c r="Q196" s="577"/>
      <c r="R196" s="573"/>
      <c r="S196" s="574"/>
      <c r="T196" s="575"/>
      <c r="U196" s="574"/>
      <c r="V196" s="574"/>
      <c r="W196" s="576"/>
      <c r="X196" s="577"/>
      <c r="Y196" s="4"/>
      <c r="Z196" s="4"/>
      <c r="AA196" s="4"/>
      <c r="AB196" s="4"/>
      <c r="AC196" s="4"/>
      <c r="AD196" s="4"/>
      <c r="AS196" s="4"/>
    </row>
    <row r="197" spans="1:45" ht="15" customHeight="1">
      <c r="A197" s="553"/>
      <c r="B197" s="566"/>
      <c r="C197" s="567"/>
      <c r="D197" s="578"/>
      <c r="E197" s="579"/>
      <c r="F197" s="573"/>
      <c r="G197" s="574"/>
      <c r="H197" s="574"/>
      <c r="I197" s="574"/>
      <c r="J197" s="577"/>
      <c r="K197" s="573"/>
      <c r="L197" s="574"/>
      <c r="M197" s="574"/>
      <c r="N197" s="574"/>
      <c r="O197" s="577"/>
      <c r="P197" s="573"/>
      <c r="Q197" s="577"/>
      <c r="R197" s="573"/>
      <c r="S197" s="574"/>
      <c r="T197" s="575"/>
      <c r="U197" s="574"/>
      <c r="V197" s="574"/>
      <c r="W197" s="576"/>
      <c r="X197" s="577"/>
      <c r="Y197" s="4"/>
      <c r="Z197" s="4"/>
      <c r="AA197" s="4"/>
      <c r="AB197" s="4"/>
      <c r="AC197" s="4"/>
      <c r="AD197" s="4"/>
      <c r="AS197" s="4"/>
    </row>
    <row r="198" spans="1:45" ht="15" customHeight="1">
      <c r="A198" s="553"/>
      <c r="B198" s="566"/>
      <c r="C198" s="567"/>
      <c r="D198" s="578"/>
      <c r="E198" s="579"/>
      <c r="F198" s="573"/>
      <c r="G198" s="574"/>
      <c r="H198" s="574"/>
      <c r="I198" s="574"/>
      <c r="J198" s="577"/>
      <c r="K198" s="573"/>
      <c r="L198" s="574"/>
      <c r="M198" s="574"/>
      <c r="N198" s="574"/>
      <c r="O198" s="577"/>
      <c r="P198" s="573"/>
      <c r="Q198" s="577"/>
      <c r="R198" s="573"/>
      <c r="S198" s="574"/>
      <c r="T198" s="575"/>
      <c r="U198" s="574"/>
      <c r="V198" s="574"/>
      <c r="W198" s="576"/>
      <c r="X198" s="577"/>
      <c r="Y198" s="4"/>
      <c r="Z198" s="4"/>
      <c r="AA198" s="4"/>
      <c r="AB198" s="4"/>
      <c r="AC198" s="4"/>
      <c r="AD198" s="4"/>
      <c r="AS198" s="4"/>
    </row>
    <row r="199" spans="1:45" ht="15" customHeight="1">
      <c r="A199" s="553"/>
      <c r="B199" s="566"/>
      <c r="C199" s="567"/>
      <c r="D199" s="578"/>
      <c r="E199" s="579"/>
      <c r="F199" s="573"/>
      <c r="G199" s="574"/>
      <c r="H199" s="574"/>
      <c r="I199" s="574"/>
      <c r="J199" s="577"/>
      <c r="K199" s="573"/>
      <c r="L199" s="574"/>
      <c r="M199" s="574"/>
      <c r="N199" s="574"/>
      <c r="O199" s="577"/>
      <c r="P199" s="573"/>
      <c r="Q199" s="577"/>
      <c r="R199" s="573"/>
      <c r="S199" s="574"/>
      <c r="T199" s="575"/>
      <c r="U199" s="574"/>
      <c r="V199" s="574"/>
      <c r="W199" s="576"/>
      <c r="X199" s="577"/>
      <c r="Y199" s="4"/>
      <c r="Z199" s="4"/>
      <c r="AA199" s="4"/>
      <c r="AB199" s="4"/>
      <c r="AC199" s="4"/>
      <c r="AD199" s="4"/>
      <c r="AS199" s="4"/>
    </row>
    <row r="200" spans="1:45" ht="15" customHeight="1">
      <c r="A200" s="553"/>
      <c r="B200" s="566"/>
      <c r="C200" s="567"/>
      <c r="D200" s="578"/>
      <c r="E200" s="579"/>
      <c r="F200" s="573"/>
      <c r="G200" s="574"/>
      <c r="H200" s="574"/>
      <c r="I200" s="574"/>
      <c r="J200" s="577"/>
      <c r="K200" s="573"/>
      <c r="L200" s="574"/>
      <c r="M200" s="574"/>
      <c r="N200" s="574"/>
      <c r="O200" s="577"/>
      <c r="P200" s="573"/>
      <c r="Q200" s="577"/>
      <c r="R200" s="573"/>
      <c r="S200" s="574"/>
      <c r="T200" s="575"/>
      <c r="U200" s="574"/>
      <c r="V200" s="574"/>
      <c r="W200" s="576"/>
      <c r="X200" s="577"/>
      <c r="Y200" s="4"/>
      <c r="Z200" s="4"/>
      <c r="AA200" s="4"/>
      <c r="AB200" s="4"/>
      <c r="AC200" s="4"/>
      <c r="AD200" s="4"/>
      <c r="AS200" s="4"/>
    </row>
    <row r="201" spans="1:45" ht="15" customHeight="1">
      <c r="A201" s="553"/>
      <c r="B201" s="566"/>
      <c r="C201" s="567"/>
      <c r="D201" s="578"/>
      <c r="E201" s="579"/>
      <c r="F201" s="573"/>
      <c r="G201" s="574"/>
      <c r="H201" s="574"/>
      <c r="I201" s="574"/>
      <c r="J201" s="577"/>
      <c r="K201" s="573"/>
      <c r="L201" s="574"/>
      <c r="M201" s="574"/>
      <c r="N201" s="574"/>
      <c r="O201" s="577"/>
      <c r="P201" s="573"/>
      <c r="Q201" s="577"/>
      <c r="R201" s="573"/>
      <c r="S201" s="574"/>
      <c r="T201" s="575"/>
      <c r="U201" s="574"/>
      <c r="V201" s="574"/>
      <c r="W201" s="576"/>
      <c r="X201" s="577"/>
      <c r="Y201" s="4"/>
      <c r="Z201" s="4"/>
      <c r="AA201" s="4"/>
      <c r="AB201" s="4"/>
      <c r="AC201" s="4"/>
      <c r="AD201" s="4"/>
      <c r="AS201" s="4"/>
    </row>
    <row r="202" spans="1:45" ht="15" customHeight="1">
      <c r="A202" s="553"/>
      <c r="B202" s="566"/>
      <c r="C202" s="567"/>
      <c r="D202" s="578"/>
      <c r="E202" s="579"/>
      <c r="F202" s="573"/>
      <c r="G202" s="574"/>
      <c r="H202" s="574"/>
      <c r="I202" s="574"/>
      <c r="J202" s="577"/>
      <c r="K202" s="573"/>
      <c r="L202" s="574"/>
      <c r="M202" s="574"/>
      <c r="N202" s="574"/>
      <c r="O202" s="577"/>
      <c r="P202" s="573"/>
      <c r="Q202" s="577"/>
      <c r="R202" s="573"/>
      <c r="S202" s="574"/>
      <c r="T202" s="575"/>
      <c r="U202" s="574"/>
      <c r="V202" s="574"/>
      <c r="W202" s="576"/>
      <c r="X202" s="577"/>
      <c r="Y202" s="4"/>
      <c r="Z202" s="4"/>
      <c r="AA202" s="4"/>
      <c r="AB202" s="4"/>
      <c r="AC202" s="4"/>
      <c r="AD202" s="4"/>
      <c r="AS202" s="4"/>
    </row>
    <row r="203" spans="1:45" ht="15" customHeight="1">
      <c r="A203" s="553"/>
      <c r="B203" s="566"/>
      <c r="C203" s="567"/>
      <c r="D203" s="578"/>
      <c r="E203" s="579"/>
      <c r="F203" s="573"/>
      <c r="G203" s="574"/>
      <c r="H203" s="574"/>
      <c r="I203" s="574"/>
      <c r="J203" s="577"/>
      <c r="K203" s="573"/>
      <c r="L203" s="574"/>
      <c r="M203" s="574"/>
      <c r="N203" s="574"/>
      <c r="O203" s="577"/>
      <c r="P203" s="573"/>
      <c r="Q203" s="577"/>
      <c r="R203" s="573"/>
      <c r="S203" s="574"/>
      <c r="T203" s="575"/>
      <c r="U203" s="574"/>
      <c r="V203" s="574"/>
      <c r="W203" s="576"/>
      <c r="X203" s="577"/>
      <c r="Y203" s="4"/>
      <c r="Z203" s="4"/>
      <c r="AA203" s="4"/>
      <c r="AB203" s="4"/>
      <c r="AC203" s="4"/>
      <c r="AD203" s="4"/>
      <c r="AS203" s="4"/>
    </row>
    <row r="204" spans="1:45" ht="15" customHeight="1">
      <c r="A204" s="553"/>
      <c r="B204" s="566"/>
      <c r="C204" s="567"/>
      <c r="D204" s="578"/>
      <c r="E204" s="579"/>
      <c r="F204" s="573"/>
      <c r="G204" s="574"/>
      <c r="H204" s="574"/>
      <c r="I204" s="574"/>
      <c r="J204" s="577"/>
      <c r="K204" s="573"/>
      <c r="L204" s="574"/>
      <c r="M204" s="574"/>
      <c r="N204" s="574"/>
      <c r="O204" s="577"/>
      <c r="P204" s="573"/>
      <c r="Q204" s="577"/>
      <c r="R204" s="573"/>
      <c r="S204" s="574"/>
      <c r="T204" s="575"/>
      <c r="U204" s="574"/>
      <c r="V204" s="574"/>
      <c r="W204" s="576"/>
      <c r="X204" s="577"/>
      <c r="Y204" s="4"/>
      <c r="Z204" s="4"/>
      <c r="AA204" s="4"/>
      <c r="AB204" s="4"/>
      <c r="AC204" s="4"/>
      <c r="AD204" s="4"/>
      <c r="AS204" s="4"/>
    </row>
    <row r="205" spans="1:45" ht="15" customHeight="1">
      <c r="A205" s="553"/>
      <c r="B205" s="566"/>
      <c r="C205" s="567"/>
      <c r="D205" s="578"/>
      <c r="E205" s="579"/>
      <c r="F205" s="573"/>
      <c r="G205" s="574"/>
      <c r="H205" s="574"/>
      <c r="I205" s="574"/>
      <c r="J205" s="577"/>
      <c r="K205" s="573"/>
      <c r="L205" s="574"/>
      <c r="M205" s="574"/>
      <c r="N205" s="574"/>
      <c r="O205" s="577"/>
      <c r="P205" s="573"/>
      <c r="Q205" s="577"/>
      <c r="R205" s="573"/>
      <c r="S205" s="574"/>
      <c r="T205" s="575"/>
      <c r="U205" s="574"/>
      <c r="V205" s="574"/>
      <c r="W205" s="576"/>
      <c r="X205" s="577"/>
      <c r="Y205" s="4"/>
      <c r="Z205" s="4"/>
      <c r="AA205" s="4"/>
      <c r="AB205" s="4"/>
      <c r="AC205" s="4"/>
      <c r="AD205" s="4"/>
      <c r="AS205" s="4"/>
    </row>
    <row r="206" spans="1:45" ht="15" customHeight="1">
      <c r="A206" s="553"/>
      <c r="B206" s="566"/>
      <c r="C206" s="567"/>
      <c r="D206" s="578"/>
      <c r="E206" s="579"/>
      <c r="F206" s="573"/>
      <c r="G206" s="574"/>
      <c r="H206" s="574"/>
      <c r="I206" s="574"/>
      <c r="J206" s="577"/>
      <c r="K206" s="573"/>
      <c r="L206" s="574"/>
      <c r="M206" s="574"/>
      <c r="N206" s="574"/>
      <c r="O206" s="577"/>
      <c r="P206" s="573"/>
      <c r="Q206" s="577"/>
      <c r="R206" s="573"/>
      <c r="S206" s="574"/>
      <c r="T206" s="575"/>
      <c r="U206" s="574"/>
      <c r="V206" s="574"/>
      <c r="W206" s="576"/>
      <c r="X206" s="577"/>
      <c r="Y206" s="4"/>
      <c r="Z206" s="4"/>
      <c r="AA206" s="4"/>
      <c r="AB206" s="4"/>
      <c r="AC206" s="4"/>
      <c r="AD206" s="4"/>
      <c r="AS206" s="4"/>
    </row>
    <row r="207" spans="1:45" ht="15" customHeight="1">
      <c r="A207" s="553"/>
      <c r="B207" s="566"/>
      <c r="C207" s="567"/>
      <c r="D207" s="578"/>
      <c r="E207" s="579"/>
      <c r="F207" s="573"/>
      <c r="G207" s="574"/>
      <c r="H207" s="574"/>
      <c r="I207" s="574"/>
      <c r="J207" s="577"/>
      <c r="K207" s="573"/>
      <c r="L207" s="574"/>
      <c r="M207" s="574"/>
      <c r="N207" s="574"/>
      <c r="O207" s="577"/>
      <c r="P207" s="573"/>
      <c r="Q207" s="577"/>
      <c r="R207" s="573"/>
      <c r="S207" s="574"/>
      <c r="T207" s="575"/>
      <c r="U207" s="574"/>
      <c r="V207" s="574"/>
      <c r="W207" s="576"/>
      <c r="X207" s="577"/>
      <c r="Y207" s="4"/>
      <c r="Z207" s="4"/>
      <c r="AA207" s="4"/>
      <c r="AB207" s="4"/>
      <c r="AC207" s="4"/>
      <c r="AD207" s="4"/>
      <c r="AS207" s="4"/>
    </row>
    <row r="208" spans="1:45" ht="15" customHeight="1">
      <c r="A208" s="553"/>
      <c r="B208" s="566"/>
      <c r="C208" s="567"/>
      <c r="D208" s="578"/>
      <c r="E208" s="579"/>
      <c r="F208" s="573"/>
      <c r="G208" s="574"/>
      <c r="H208" s="574"/>
      <c r="I208" s="574"/>
      <c r="J208" s="577"/>
      <c r="K208" s="573"/>
      <c r="L208" s="574"/>
      <c r="M208" s="574"/>
      <c r="N208" s="574"/>
      <c r="O208" s="577"/>
      <c r="P208" s="573"/>
      <c r="Q208" s="577"/>
      <c r="R208" s="573"/>
      <c r="S208" s="574"/>
      <c r="T208" s="575"/>
      <c r="U208" s="574"/>
      <c r="V208" s="574"/>
      <c r="W208" s="576"/>
      <c r="X208" s="577"/>
      <c r="Y208" s="4"/>
      <c r="Z208" s="4"/>
      <c r="AA208" s="4"/>
      <c r="AB208" s="4"/>
      <c r="AC208" s="4"/>
      <c r="AD208" s="4"/>
      <c r="AS208" s="4"/>
    </row>
    <row r="209" spans="1:45" ht="15" customHeight="1">
      <c r="A209" s="553"/>
      <c r="B209" s="566"/>
      <c r="C209" s="567"/>
      <c r="D209" s="578"/>
      <c r="E209" s="579"/>
      <c r="F209" s="573"/>
      <c r="G209" s="574"/>
      <c r="H209" s="574"/>
      <c r="I209" s="574"/>
      <c r="J209" s="577"/>
      <c r="K209" s="573"/>
      <c r="L209" s="574"/>
      <c r="M209" s="574"/>
      <c r="N209" s="574"/>
      <c r="O209" s="577"/>
      <c r="P209" s="573"/>
      <c r="Q209" s="577"/>
      <c r="R209" s="573"/>
      <c r="S209" s="574"/>
      <c r="T209" s="575"/>
      <c r="U209" s="574"/>
      <c r="V209" s="574"/>
      <c r="W209" s="576"/>
      <c r="X209" s="577"/>
      <c r="Y209" s="4"/>
      <c r="Z209" s="4"/>
      <c r="AA209" s="4"/>
      <c r="AB209" s="4"/>
      <c r="AC209" s="4"/>
      <c r="AD209" s="4"/>
      <c r="AS209" s="4"/>
    </row>
    <row r="210" spans="1:45" ht="15" customHeight="1">
      <c r="A210" s="553"/>
      <c r="B210" s="566"/>
      <c r="C210" s="567"/>
      <c r="D210" s="578"/>
      <c r="E210" s="579"/>
      <c r="F210" s="573"/>
      <c r="G210" s="574"/>
      <c r="H210" s="574"/>
      <c r="I210" s="574"/>
      <c r="J210" s="577"/>
      <c r="K210" s="573"/>
      <c r="L210" s="574"/>
      <c r="M210" s="574"/>
      <c r="N210" s="574"/>
      <c r="O210" s="577"/>
      <c r="P210" s="573"/>
      <c r="Q210" s="577"/>
      <c r="R210" s="573"/>
      <c r="S210" s="574"/>
      <c r="T210" s="575"/>
      <c r="U210" s="574"/>
      <c r="V210" s="574"/>
      <c r="W210" s="576"/>
      <c r="X210" s="577"/>
      <c r="Y210" s="4"/>
      <c r="Z210" s="4"/>
      <c r="AA210" s="4"/>
      <c r="AB210" s="4"/>
      <c r="AC210" s="4"/>
      <c r="AD210" s="4"/>
      <c r="AS210" s="4"/>
    </row>
    <row r="211" spans="1:45" ht="15" customHeight="1">
      <c r="A211" s="553"/>
      <c r="B211" s="566"/>
      <c r="C211" s="567"/>
      <c r="D211" s="578"/>
      <c r="E211" s="579"/>
      <c r="F211" s="573"/>
      <c r="G211" s="574"/>
      <c r="H211" s="574"/>
      <c r="I211" s="574"/>
      <c r="J211" s="577"/>
      <c r="K211" s="573"/>
      <c r="L211" s="574"/>
      <c r="M211" s="574"/>
      <c r="N211" s="574"/>
      <c r="O211" s="577"/>
      <c r="P211" s="573"/>
      <c r="Q211" s="577"/>
      <c r="R211" s="573"/>
      <c r="S211" s="574"/>
      <c r="T211" s="575"/>
      <c r="U211" s="574"/>
      <c r="V211" s="574"/>
      <c r="W211" s="576"/>
      <c r="X211" s="577"/>
      <c r="Y211" s="4"/>
      <c r="Z211" s="4"/>
      <c r="AA211" s="4"/>
      <c r="AB211" s="4"/>
      <c r="AC211" s="4"/>
      <c r="AD211" s="4"/>
      <c r="AS211" s="4"/>
    </row>
    <row r="212" spans="1:45" ht="15" customHeight="1">
      <c r="A212" s="553"/>
      <c r="B212" s="566"/>
      <c r="C212" s="567"/>
      <c r="D212" s="578"/>
      <c r="E212" s="579"/>
      <c r="F212" s="573"/>
      <c r="G212" s="574"/>
      <c r="H212" s="574"/>
      <c r="I212" s="574"/>
      <c r="J212" s="577"/>
      <c r="K212" s="573"/>
      <c r="L212" s="574"/>
      <c r="M212" s="574"/>
      <c r="N212" s="574"/>
      <c r="O212" s="577"/>
      <c r="P212" s="573"/>
      <c r="Q212" s="577"/>
      <c r="R212" s="573"/>
      <c r="S212" s="574"/>
      <c r="T212" s="575"/>
      <c r="U212" s="574"/>
      <c r="V212" s="574"/>
      <c r="W212" s="576"/>
      <c r="X212" s="577"/>
      <c r="Y212" s="4"/>
      <c r="Z212" s="4"/>
      <c r="AA212" s="4"/>
      <c r="AB212" s="4"/>
      <c r="AC212" s="4"/>
      <c r="AD212" s="4"/>
      <c r="AS212" s="4"/>
    </row>
    <row r="213" spans="1:45" ht="15" customHeight="1">
      <c r="A213" s="553"/>
      <c r="B213" s="566"/>
      <c r="C213" s="567"/>
      <c r="D213" s="578"/>
      <c r="E213" s="579"/>
      <c r="F213" s="573"/>
      <c r="G213" s="574"/>
      <c r="H213" s="574"/>
      <c r="I213" s="574"/>
      <c r="J213" s="577"/>
      <c r="K213" s="573"/>
      <c r="L213" s="574"/>
      <c r="M213" s="574"/>
      <c r="N213" s="574"/>
      <c r="O213" s="577"/>
      <c r="P213" s="573"/>
      <c r="Q213" s="577"/>
      <c r="R213" s="573"/>
      <c r="S213" s="574"/>
      <c r="T213" s="575"/>
      <c r="U213" s="574"/>
      <c r="V213" s="574"/>
      <c r="W213" s="576"/>
      <c r="X213" s="577"/>
      <c r="Y213" s="4"/>
      <c r="Z213" s="4"/>
      <c r="AA213" s="4"/>
      <c r="AB213" s="4"/>
      <c r="AC213" s="4"/>
      <c r="AD213" s="4"/>
      <c r="AS213" s="4"/>
    </row>
    <row r="214" spans="1:45" ht="15" customHeight="1">
      <c r="A214" s="553"/>
      <c r="B214" s="566"/>
      <c r="C214" s="567"/>
      <c r="D214" s="578"/>
      <c r="E214" s="579"/>
      <c r="F214" s="573"/>
      <c r="G214" s="574"/>
      <c r="H214" s="574"/>
      <c r="I214" s="574"/>
      <c r="J214" s="577"/>
      <c r="K214" s="573"/>
      <c r="L214" s="574"/>
      <c r="M214" s="574"/>
      <c r="N214" s="574"/>
      <c r="O214" s="577"/>
      <c r="P214" s="573"/>
      <c r="Q214" s="577"/>
      <c r="R214" s="573"/>
      <c r="S214" s="574"/>
      <c r="T214" s="575"/>
      <c r="U214" s="574"/>
      <c r="V214" s="574"/>
      <c r="W214" s="576"/>
      <c r="X214" s="577"/>
      <c r="Y214" s="4"/>
      <c r="Z214" s="4"/>
      <c r="AA214" s="4"/>
      <c r="AB214" s="4"/>
      <c r="AC214" s="4"/>
      <c r="AD214" s="4"/>
      <c r="AS214" s="4"/>
    </row>
    <row r="215" spans="1:45" ht="15" customHeight="1">
      <c r="A215" s="553"/>
      <c r="B215" s="566"/>
      <c r="C215" s="567"/>
      <c r="D215" s="578"/>
      <c r="E215" s="579"/>
      <c r="F215" s="573"/>
      <c r="G215" s="574"/>
      <c r="H215" s="574"/>
      <c r="I215" s="574"/>
      <c r="J215" s="577"/>
      <c r="K215" s="573"/>
      <c r="L215" s="574"/>
      <c r="M215" s="574"/>
      <c r="N215" s="574"/>
      <c r="O215" s="577"/>
      <c r="P215" s="573"/>
      <c r="Q215" s="577"/>
      <c r="R215" s="573"/>
      <c r="S215" s="574"/>
      <c r="T215" s="575"/>
      <c r="U215" s="574"/>
      <c r="V215" s="574"/>
      <c r="W215" s="576"/>
      <c r="X215" s="577"/>
      <c r="Y215" s="4"/>
      <c r="Z215" s="4"/>
      <c r="AA215" s="4"/>
      <c r="AB215" s="4"/>
      <c r="AC215" s="4"/>
      <c r="AD215" s="4"/>
      <c r="AS215" s="4"/>
    </row>
    <row r="216" spans="1:45" ht="15" customHeight="1">
      <c r="A216" s="553"/>
      <c r="B216" s="580"/>
      <c r="C216" s="581"/>
      <c r="D216" s="578"/>
      <c r="E216" s="579"/>
      <c r="F216" s="573"/>
      <c r="G216" s="574"/>
      <c r="H216" s="574"/>
      <c r="I216" s="574"/>
      <c r="J216" s="577"/>
      <c r="K216" s="573"/>
      <c r="L216" s="574"/>
      <c r="M216" s="574"/>
      <c r="N216" s="574"/>
      <c r="O216" s="577"/>
      <c r="P216" s="573"/>
      <c r="Q216" s="577"/>
      <c r="R216" s="573"/>
      <c r="S216" s="574"/>
      <c r="T216" s="575"/>
      <c r="U216" s="574"/>
      <c r="V216" s="574"/>
      <c r="W216" s="576"/>
      <c r="X216" s="577"/>
      <c r="Y216" s="4"/>
      <c r="Z216" s="4"/>
      <c r="AA216" s="4"/>
      <c r="AB216" s="4"/>
      <c r="AC216" s="4"/>
      <c r="AD216" s="4"/>
      <c r="AL216" s="76"/>
      <c r="AS216" s="4"/>
    </row>
    <row r="217" spans="1:45" ht="15" customHeight="1">
      <c r="A217" s="553"/>
      <c r="B217" s="580"/>
      <c r="C217" s="581"/>
      <c r="D217" s="578"/>
      <c r="E217" s="579"/>
      <c r="F217" s="573"/>
      <c r="G217" s="574"/>
      <c r="H217" s="582"/>
      <c r="I217" s="574"/>
      <c r="J217" s="577"/>
      <c r="K217" s="573"/>
      <c r="L217" s="574"/>
      <c r="M217" s="574"/>
      <c r="N217" s="574"/>
      <c r="O217" s="577"/>
      <c r="P217" s="573"/>
      <c r="Q217" s="577"/>
      <c r="R217" s="573"/>
      <c r="S217" s="574"/>
      <c r="T217" s="575"/>
      <c r="U217" s="574"/>
      <c r="V217" s="574"/>
      <c r="W217" s="576"/>
      <c r="X217" s="577"/>
      <c r="Y217" s="4"/>
      <c r="Z217" s="4"/>
      <c r="AA217" s="4"/>
      <c r="AB217" s="4"/>
      <c r="AC217" s="4"/>
      <c r="AD217" s="4"/>
      <c r="AS217" s="4"/>
    </row>
    <row r="218" spans="1:45" ht="15" customHeight="1">
      <c r="A218" s="553"/>
      <c r="B218" s="580"/>
      <c r="C218" s="581"/>
      <c r="D218" s="578"/>
      <c r="E218" s="579"/>
      <c r="F218" s="573"/>
      <c r="G218" s="574"/>
      <c r="H218" s="574"/>
      <c r="I218" s="574"/>
      <c r="J218" s="577"/>
      <c r="K218" s="573"/>
      <c r="L218" s="574"/>
      <c r="M218" s="574"/>
      <c r="N218" s="574"/>
      <c r="O218" s="577"/>
      <c r="P218" s="573"/>
      <c r="Q218" s="577"/>
      <c r="R218" s="573"/>
      <c r="S218" s="574"/>
      <c r="T218" s="575"/>
      <c r="U218" s="574"/>
      <c r="V218" s="574"/>
      <c r="W218" s="576"/>
      <c r="X218" s="577"/>
      <c r="Y218" s="4"/>
      <c r="Z218" s="4"/>
      <c r="AA218" s="4"/>
      <c r="AB218" s="4"/>
      <c r="AC218" s="4"/>
      <c r="AD218" s="4"/>
      <c r="AS218" s="4"/>
    </row>
    <row r="219" spans="1:45" ht="15" customHeight="1">
      <c r="A219" s="553"/>
      <c r="B219" s="580"/>
      <c r="C219" s="581"/>
      <c r="D219" s="578"/>
      <c r="E219" s="579"/>
      <c r="F219" s="573"/>
      <c r="G219" s="574"/>
      <c r="H219" s="574"/>
      <c r="I219" s="574"/>
      <c r="J219" s="577"/>
      <c r="K219" s="573"/>
      <c r="L219" s="574"/>
      <c r="M219" s="574"/>
      <c r="N219" s="574"/>
      <c r="O219" s="577"/>
      <c r="P219" s="573"/>
      <c r="Q219" s="577"/>
      <c r="R219" s="573"/>
      <c r="S219" s="574"/>
      <c r="T219" s="575"/>
      <c r="U219" s="574"/>
      <c r="V219" s="574"/>
      <c r="W219" s="576"/>
      <c r="X219" s="577"/>
      <c r="Y219" s="4"/>
      <c r="Z219" s="4"/>
      <c r="AA219" s="4"/>
      <c r="AB219" s="4"/>
      <c r="AC219" s="4"/>
      <c r="AD219" s="4"/>
      <c r="AS219" s="4"/>
    </row>
    <row r="220" spans="1:45" ht="15" customHeight="1">
      <c r="A220" s="553"/>
      <c r="B220" s="580"/>
      <c r="C220" s="581"/>
      <c r="D220" s="578"/>
      <c r="E220" s="579"/>
      <c r="F220" s="573"/>
      <c r="G220" s="574"/>
      <c r="H220" s="574"/>
      <c r="I220" s="574"/>
      <c r="J220" s="577"/>
      <c r="K220" s="573"/>
      <c r="L220" s="574"/>
      <c r="M220" s="574"/>
      <c r="N220" s="574"/>
      <c r="O220" s="577"/>
      <c r="P220" s="573"/>
      <c r="Q220" s="577"/>
      <c r="R220" s="573"/>
      <c r="S220" s="574"/>
      <c r="T220" s="575"/>
      <c r="U220" s="574"/>
      <c r="V220" s="574"/>
      <c r="W220" s="576"/>
      <c r="X220" s="577"/>
      <c r="Y220" s="4"/>
      <c r="Z220" s="4"/>
      <c r="AA220" s="4"/>
      <c r="AB220" s="4"/>
      <c r="AC220" s="4"/>
      <c r="AD220" s="4"/>
      <c r="AS220" s="4"/>
    </row>
    <row r="221" spans="1:45" ht="15" customHeight="1">
      <c r="A221" s="553"/>
      <c r="B221" s="580"/>
      <c r="C221" s="581"/>
      <c r="D221" s="578"/>
      <c r="E221" s="579"/>
      <c r="F221" s="573"/>
      <c r="G221" s="574"/>
      <c r="H221" s="574"/>
      <c r="I221" s="574"/>
      <c r="J221" s="577"/>
      <c r="K221" s="573"/>
      <c r="L221" s="574"/>
      <c r="M221" s="574"/>
      <c r="N221" s="574"/>
      <c r="O221" s="577"/>
      <c r="P221" s="573"/>
      <c r="Q221" s="577"/>
      <c r="R221" s="573"/>
      <c r="S221" s="574"/>
      <c r="T221" s="575"/>
      <c r="U221" s="574"/>
      <c r="V221" s="574"/>
      <c r="W221" s="576"/>
      <c r="X221" s="577"/>
      <c r="Y221" s="4"/>
      <c r="Z221" s="4"/>
      <c r="AA221" s="4"/>
      <c r="AB221" s="4"/>
      <c r="AC221" s="4"/>
      <c r="AD221" s="4"/>
      <c r="AS221" s="4"/>
    </row>
    <row r="222" spans="1:45" ht="15" customHeight="1">
      <c r="A222" s="553"/>
      <c r="B222" s="580"/>
      <c r="C222" s="581"/>
      <c r="D222" s="578"/>
      <c r="E222" s="579"/>
      <c r="F222" s="573"/>
      <c r="G222" s="574"/>
      <c r="H222" s="574"/>
      <c r="I222" s="574"/>
      <c r="J222" s="577"/>
      <c r="K222" s="573"/>
      <c r="L222" s="574"/>
      <c r="M222" s="574"/>
      <c r="N222" s="574"/>
      <c r="O222" s="577"/>
      <c r="P222" s="573"/>
      <c r="Q222" s="577"/>
      <c r="R222" s="573"/>
      <c r="S222" s="574"/>
      <c r="T222" s="575"/>
      <c r="U222" s="574"/>
      <c r="V222" s="574"/>
      <c r="W222" s="576"/>
      <c r="X222" s="577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83"/>
      <c r="B223" s="580"/>
      <c r="C223" s="581"/>
      <c r="D223" s="578"/>
      <c r="E223" s="579"/>
      <c r="F223" s="573"/>
      <c r="G223" s="574"/>
      <c r="H223" s="574"/>
      <c r="I223" s="574"/>
      <c r="J223" s="577"/>
      <c r="K223" s="573"/>
      <c r="L223" s="574"/>
      <c r="M223" s="574"/>
      <c r="N223" s="574"/>
      <c r="O223" s="577"/>
      <c r="P223" s="573"/>
      <c r="Q223" s="577"/>
      <c r="R223" s="573"/>
      <c r="S223" s="574"/>
      <c r="T223" s="575"/>
      <c r="U223" s="574"/>
      <c r="V223" s="574"/>
      <c r="W223" s="576"/>
      <c r="X223" s="577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83"/>
      <c r="B224" s="580"/>
      <c r="C224" s="581"/>
      <c r="D224" s="578"/>
      <c r="E224" s="579"/>
      <c r="F224" s="573"/>
      <c r="G224" s="574"/>
      <c r="H224" s="574"/>
      <c r="I224" s="574"/>
      <c r="J224" s="577"/>
      <c r="K224" s="573"/>
      <c r="L224" s="574"/>
      <c r="M224" s="574"/>
      <c r="N224" s="574"/>
      <c r="O224" s="577"/>
      <c r="P224" s="573"/>
      <c r="Q224" s="577"/>
      <c r="R224" s="573"/>
      <c r="S224" s="574"/>
      <c r="T224" s="575"/>
      <c r="U224" s="574"/>
      <c r="V224" s="574"/>
      <c r="W224" s="576"/>
      <c r="X224" s="577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83"/>
      <c r="B225" s="580"/>
      <c r="C225" s="581"/>
      <c r="D225" s="578"/>
      <c r="E225" s="579"/>
      <c r="F225" s="573"/>
      <c r="G225" s="574"/>
      <c r="H225" s="574"/>
      <c r="I225" s="574"/>
      <c r="J225" s="577"/>
      <c r="K225" s="573"/>
      <c r="L225" s="574"/>
      <c r="M225" s="574"/>
      <c r="N225" s="574"/>
      <c r="O225" s="577"/>
      <c r="P225" s="573"/>
      <c r="Q225" s="577"/>
      <c r="R225" s="573"/>
      <c r="S225" s="574"/>
      <c r="T225" s="575"/>
      <c r="U225" s="574"/>
      <c r="V225" s="574"/>
      <c r="W225" s="576"/>
      <c r="X225" s="577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83"/>
      <c r="B226" s="580"/>
      <c r="C226" s="581"/>
      <c r="D226" s="578"/>
      <c r="E226" s="579"/>
      <c r="F226" s="573"/>
      <c r="G226" s="574"/>
      <c r="H226" s="574"/>
      <c r="I226" s="574"/>
      <c r="J226" s="577"/>
      <c r="K226" s="573"/>
      <c r="L226" s="574"/>
      <c r="M226" s="574"/>
      <c r="N226" s="574"/>
      <c r="O226" s="577"/>
      <c r="P226" s="573"/>
      <c r="Q226" s="577"/>
      <c r="R226" s="573"/>
      <c r="S226" s="574"/>
      <c r="T226" s="575"/>
      <c r="U226" s="574"/>
      <c r="V226" s="574"/>
      <c r="W226" s="576"/>
      <c r="X226" s="577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83"/>
      <c r="B227" s="580"/>
      <c r="C227" s="581"/>
      <c r="D227" s="578"/>
      <c r="E227" s="579"/>
      <c r="F227" s="573"/>
      <c r="G227" s="574"/>
      <c r="H227" s="574"/>
      <c r="I227" s="574"/>
      <c r="J227" s="577"/>
      <c r="K227" s="573"/>
      <c r="L227" s="574"/>
      <c r="M227" s="574"/>
      <c r="N227" s="574"/>
      <c r="O227" s="577"/>
      <c r="P227" s="573"/>
      <c r="Q227" s="577"/>
      <c r="R227" s="573"/>
      <c r="S227" s="574"/>
      <c r="T227" s="575"/>
      <c r="U227" s="574"/>
      <c r="V227" s="574"/>
      <c r="W227" s="576"/>
      <c r="X227" s="577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83"/>
      <c r="B228" s="580"/>
      <c r="C228" s="581"/>
      <c r="D228" s="578"/>
      <c r="E228" s="579"/>
      <c r="F228" s="573"/>
      <c r="G228" s="574"/>
      <c r="H228" s="574"/>
      <c r="I228" s="574"/>
      <c r="J228" s="577"/>
      <c r="K228" s="573"/>
      <c r="L228" s="574"/>
      <c r="M228" s="574"/>
      <c r="N228" s="574"/>
      <c r="O228" s="577"/>
      <c r="P228" s="573"/>
      <c r="Q228" s="577"/>
      <c r="R228" s="573"/>
      <c r="S228" s="574"/>
      <c r="T228" s="575"/>
      <c r="U228" s="574"/>
      <c r="V228" s="574"/>
      <c r="W228" s="576"/>
      <c r="X228" s="577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83"/>
      <c r="B229" s="584"/>
      <c r="C229" s="225"/>
      <c r="D229" s="227"/>
      <c r="E229" s="585"/>
      <c r="F229" s="149"/>
      <c r="G229" s="193"/>
      <c r="H229" s="193"/>
      <c r="I229" s="193"/>
      <c r="J229" s="194"/>
      <c r="K229" s="149"/>
      <c r="L229" s="193"/>
      <c r="M229" s="193"/>
      <c r="N229" s="193"/>
      <c r="O229" s="194"/>
      <c r="P229" s="149"/>
      <c r="Q229" s="194"/>
      <c r="R229" s="149"/>
      <c r="S229" s="193"/>
      <c r="T229" s="207"/>
      <c r="U229" s="193"/>
      <c r="V229" s="193"/>
      <c r="W229" s="208"/>
      <c r="X229" s="194"/>
      <c r="Y229" s="4"/>
      <c r="Z229" s="4"/>
      <c r="AA229" s="4"/>
      <c r="AB229" s="4"/>
      <c r="AC229" s="4"/>
      <c r="AD229" s="4"/>
      <c r="AS229" s="4"/>
    </row>
    <row r="230" spans="1:45">
      <c r="A230" s="89"/>
      <c r="B230" s="89"/>
      <c r="C230" s="89"/>
      <c r="D230" s="89"/>
      <c r="E230" s="8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89"/>
      <c r="B231" s="89"/>
      <c r="C231" s="89"/>
      <c r="E231" s="586" t="s">
        <v>67</v>
      </c>
      <c r="F231" s="39">
        <f>SUM(F70:F229)</f>
        <v>0</v>
      </c>
      <c r="G231" s="39">
        <f t="shared" ref="G231:W231" si="7">SUM(G70:G229)</f>
        <v>0</v>
      </c>
      <c r="H231" s="39">
        <f t="shared" si="7"/>
        <v>0</v>
      </c>
      <c r="I231" s="39">
        <f t="shared" si="7"/>
        <v>0</v>
      </c>
      <c r="J231" s="39">
        <f t="shared" si="7"/>
        <v>0</v>
      </c>
      <c r="K231" s="39">
        <f t="shared" si="7"/>
        <v>111</v>
      </c>
      <c r="L231" s="39">
        <f t="shared" si="7"/>
        <v>1219</v>
      </c>
      <c r="M231" s="39">
        <f t="shared" si="7"/>
        <v>1073</v>
      </c>
      <c r="N231" s="39">
        <f t="shared" si="7"/>
        <v>117</v>
      </c>
      <c r="O231" s="39">
        <f t="shared" si="7"/>
        <v>57</v>
      </c>
      <c r="P231" s="39">
        <f t="shared" si="7"/>
        <v>210</v>
      </c>
      <c r="Q231" s="39">
        <f t="shared" si="7"/>
        <v>1009</v>
      </c>
      <c r="R231" s="39">
        <f t="shared" si="7"/>
        <v>162</v>
      </c>
      <c r="S231" s="39">
        <f t="shared" si="7"/>
        <v>146</v>
      </c>
      <c r="T231" s="39">
        <f t="shared" si="7"/>
        <v>338</v>
      </c>
      <c r="U231" s="39">
        <f t="shared" si="7"/>
        <v>287</v>
      </c>
      <c r="V231" s="39">
        <f t="shared" si="7"/>
        <v>181</v>
      </c>
      <c r="W231" s="39">
        <f t="shared" si="7"/>
        <v>66</v>
      </c>
      <c r="X231" s="39">
        <f>SUM(X70:X229)</f>
        <v>39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53" t="s">
        <v>80</v>
      </c>
      <c r="F233" s="587" t="s">
        <v>81</v>
      </c>
      <c r="G233" s="587" t="s">
        <v>65</v>
      </c>
      <c r="H233" s="587" t="s">
        <v>82</v>
      </c>
      <c r="I233" s="587" t="s">
        <v>63</v>
      </c>
      <c r="J233" s="587" t="s">
        <v>64</v>
      </c>
      <c r="K233" s="588" t="s">
        <v>83</v>
      </c>
      <c r="L233" s="587" t="s">
        <v>84</v>
      </c>
      <c r="M233" s="589" t="s">
        <v>152</v>
      </c>
      <c r="N233" s="589" t="s">
        <v>153</v>
      </c>
      <c r="O233" s="589" t="s">
        <v>154</v>
      </c>
      <c r="P233" s="589" t="s">
        <v>155</v>
      </c>
      <c r="Q233" s="589" t="s">
        <v>156</v>
      </c>
      <c r="R233" s="590" t="s">
        <v>157</v>
      </c>
      <c r="S233" s="590" t="s">
        <v>158</v>
      </c>
      <c r="T233" s="4"/>
      <c r="U233" s="4"/>
      <c r="V233" s="4"/>
      <c r="W233" s="4"/>
      <c r="AJ233" s="4"/>
    </row>
    <row r="234" spans="1:45" ht="22.5" customHeight="1">
      <c r="E234" s="964"/>
      <c r="F234" s="591">
        <f>SUM(F65+F231+K231)</f>
        <v>112</v>
      </c>
      <c r="G234" s="591">
        <f>SUM(G65+K65+G231+L231+X65)</f>
        <v>1229</v>
      </c>
      <c r="H234" s="591">
        <f>SUM(H65+L65+H231+M231+Y65)</f>
        <v>1083</v>
      </c>
      <c r="I234" s="591">
        <f>SUM(I65+M65+I231+N231+Z65)</f>
        <v>117</v>
      </c>
      <c r="J234" s="591">
        <f>SUM(J65+N65+J231+O231+AA65)</f>
        <v>57</v>
      </c>
      <c r="K234" s="591">
        <f t="shared" ref="K234:S234" si="8">SUM(O65+P231+AB65)</f>
        <v>210</v>
      </c>
      <c r="L234" s="591">
        <f t="shared" si="8"/>
        <v>1019</v>
      </c>
      <c r="M234" s="591">
        <f t="shared" si="8"/>
        <v>162</v>
      </c>
      <c r="N234" s="591">
        <f t="shared" si="8"/>
        <v>146</v>
      </c>
      <c r="O234" s="591">
        <f t="shared" si="8"/>
        <v>342</v>
      </c>
      <c r="P234" s="591">
        <f t="shared" si="8"/>
        <v>293</v>
      </c>
      <c r="Q234" s="591">
        <f t="shared" si="8"/>
        <v>181</v>
      </c>
      <c r="R234" s="591">
        <f t="shared" si="8"/>
        <v>66</v>
      </c>
      <c r="S234" s="591">
        <f t="shared" si="8"/>
        <v>39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1584</v>
      </c>
      <c r="AK237" s="4"/>
    </row>
    <row r="239" spans="1:45">
      <c r="A239" s="1" t="s">
        <v>86</v>
      </c>
    </row>
    <row r="240" spans="1:45" ht="15.75">
      <c r="AG240" s="7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okYqaipw9qSX5pzk4kvbrrgf34xjkk2piZE2UUAUAL9GE23JGJwU6lFcMcN25yFoVxhNE/S8x96+SvOvUq6r5A==" saltValue="bnsJpN4uSJQEkZsSZXfRHQ==" spinCount="100000" sheet="1" objects="1" scenarios="1" selectLockedCells="1"/>
  <mergeCells count="78">
    <mergeCell ref="AD49:AD62"/>
    <mergeCell ref="AE49:AE62"/>
    <mergeCell ref="AF49:AF62"/>
    <mergeCell ref="AG49:AG62"/>
    <mergeCell ref="Y49:Y62"/>
    <mergeCell ref="Z49:Z62"/>
    <mergeCell ref="AA49:AA62"/>
    <mergeCell ref="AB49:AB62"/>
    <mergeCell ref="AC49:AC62"/>
    <mergeCell ref="A11:A30"/>
    <mergeCell ref="B11:B30"/>
    <mergeCell ref="C11:C30"/>
    <mergeCell ref="X11:X30"/>
    <mergeCell ref="A63:D63"/>
    <mergeCell ref="A31:D31"/>
    <mergeCell ref="A33:A46"/>
    <mergeCell ref="B33:B46"/>
    <mergeCell ref="C33:C46"/>
    <mergeCell ref="X33:X46"/>
    <mergeCell ref="A47:D47"/>
    <mergeCell ref="A49:A62"/>
    <mergeCell ref="B49:B62"/>
    <mergeCell ref="C49:C62"/>
    <mergeCell ref="X49:X62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E233:E234"/>
    <mergeCell ref="AH49:AH62"/>
    <mergeCell ref="AI49:AI62"/>
    <mergeCell ref="AJ49:AJ62"/>
    <mergeCell ref="Y11:Y30"/>
    <mergeCell ref="Z11:Z30"/>
    <mergeCell ref="AA11:AA30"/>
    <mergeCell ref="AB11:AB30"/>
    <mergeCell ref="AC11:AC30"/>
    <mergeCell ref="AD11:AD30"/>
    <mergeCell ref="AE11:AE30"/>
    <mergeCell ref="AI11:AI30"/>
    <mergeCell ref="AJ11:AJ30"/>
    <mergeCell ref="Y33:Y46"/>
    <mergeCell ref="Z33:Z46"/>
    <mergeCell ref="AA33:AA46"/>
    <mergeCell ref="E7:E9"/>
    <mergeCell ref="AF11:AF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  <mergeCell ref="AD8:AJ8"/>
    <mergeCell ref="AB8:AC8"/>
    <mergeCell ref="AG11:AG30"/>
    <mergeCell ref="AH11:AH30"/>
    <mergeCell ref="AH33:AH46"/>
    <mergeCell ref="AB33:AB46"/>
    <mergeCell ref="AC33:AC46"/>
    <mergeCell ref="AD33:AD46"/>
    <mergeCell ref="AE33:AE46"/>
    <mergeCell ref="AF33:AF46"/>
    <mergeCell ref="AG33:AG46"/>
    <mergeCell ref="AI33:AI46"/>
    <mergeCell ref="AJ33:AJ4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FF9900"/>
  </sheetPr>
  <dimension ref="A1:AU301"/>
  <sheetViews>
    <sheetView showGridLines="0" topLeftCell="G60" zoomScale="60" zoomScaleNormal="60" workbookViewId="0">
      <selection activeCell="I101" sqref="I10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131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1564</v>
      </c>
      <c r="C11" s="1025" t="s">
        <v>196</v>
      </c>
      <c r="D11" s="605" t="s">
        <v>252</v>
      </c>
      <c r="E11" s="606" t="s">
        <v>433</v>
      </c>
      <c r="F11" s="607"/>
      <c r="G11" s="608"/>
      <c r="H11" s="608"/>
      <c r="I11" s="608"/>
      <c r="J11" s="609"/>
      <c r="K11" s="607"/>
      <c r="L11" s="608"/>
      <c r="M11" s="608"/>
      <c r="N11" s="609"/>
      <c r="O11" s="607"/>
      <c r="P11" s="609"/>
      <c r="Q11" s="607"/>
      <c r="R11" s="608"/>
      <c r="S11" s="608"/>
      <c r="T11" s="608"/>
      <c r="U11" s="608"/>
      <c r="V11" s="608"/>
      <c r="W11" s="609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4" t="s">
        <v>1152</v>
      </c>
      <c r="E12" s="610" t="s">
        <v>1153</v>
      </c>
      <c r="F12" s="228"/>
      <c r="G12" s="611"/>
      <c r="H12" s="611"/>
      <c r="I12" s="611"/>
      <c r="J12" s="612"/>
      <c r="K12" s="228"/>
      <c r="L12" s="611"/>
      <c r="M12" s="611"/>
      <c r="N12" s="612"/>
      <c r="O12" s="228"/>
      <c r="P12" s="612"/>
      <c r="Q12" s="228"/>
      <c r="R12" s="611"/>
      <c r="S12" s="611"/>
      <c r="T12" s="611"/>
      <c r="U12" s="611"/>
      <c r="V12" s="611"/>
      <c r="W12" s="612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4" t="s">
        <v>1154</v>
      </c>
      <c r="E13" s="610" t="s">
        <v>1155</v>
      </c>
      <c r="F13" s="228"/>
      <c r="G13" s="611"/>
      <c r="H13" s="611"/>
      <c r="I13" s="611"/>
      <c r="J13" s="612"/>
      <c r="K13" s="228"/>
      <c r="L13" s="611"/>
      <c r="M13" s="611"/>
      <c r="N13" s="612"/>
      <c r="O13" s="228"/>
      <c r="P13" s="612"/>
      <c r="Q13" s="228"/>
      <c r="R13" s="611"/>
      <c r="S13" s="611"/>
      <c r="T13" s="611"/>
      <c r="U13" s="611"/>
      <c r="V13" s="611"/>
      <c r="W13" s="612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4" t="s">
        <v>1156</v>
      </c>
      <c r="E14" s="610" t="s">
        <v>1157</v>
      </c>
      <c r="F14" s="228"/>
      <c r="G14" s="611"/>
      <c r="H14" s="611"/>
      <c r="I14" s="611"/>
      <c r="J14" s="612"/>
      <c r="K14" s="228"/>
      <c r="L14" s="611"/>
      <c r="M14" s="611"/>
      <c r="N14" s="612"/>
      <c r="O14" s="228"/>
      <c r="P14" s="612"/>
      <c r="Q14" s="228"/>
      <c r="R14" s="611"/>
      <c r="S14" s="611"/>
      <c r="T14" s="611"/>
      <c r="U14" s="611"/>
      <c r="V14" s="611"/>
      <c r="W14" s="612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4" t="s">
        <v>254</v>
      </c>
      <c r="E15" s="610" t="s">
        <v>434</v>
      </c>
      <c r="F15" s="228"/>
      <c r="G15" s="611"/>
      <c r="H15" s="611"/>
      <c r="I15" s="611"/>
      <c r="J15" s="612"/>
      <c r="K15" s="228"/>
      <c r="L15" s="611"/>
      <c r="M15" s="611"/>
      <c r="N15" s="612"/>
      <c r="O15" s="228"/>
      <c r="P15" s="612"/>
      <c r="Q15" s="228"/>
      <c r="R15" s="611"/>
      <c r="S15" s="611"/>
      <c r="T15" s="611"/>
      <c r="U15" s="611"/>
      <c r="V15" s="611"/>
      <c r="W15" s="612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4" t="s">
        <v>256</v>
      </c>
      <c r="E16" s="610" t="s">
        <v>435</v>
      </c>
      <c r="F16" s="228"/>
      <c r="G16" s="611"/>
      <c r="H16" s="611"/>
      <c r="I16" s="611"/>
      <c r="J16" s="612"/>
      <c r="K16" s="228"/>
      <c r="L16" s="611"/>
      <c r="M16" s="611"/>
      <c r="N16" s="612"/>
      <c r="O16" s="228"/>
      <c r="P16" s="612"/>
      <c r="Q16" s="228"/>
      <c r="R16" s="611"/>
      <c r="S16" s="611"/>
      <c r="T16" s="611"/>
      <c r="U16" s="611"/>
      <c r="V16" s="611"/>
      <c r="W16" s="612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4" t="s">
        <v>258</v>
      </c>
      <c r="E17" s="610" t="s">
        <v>436</v>
      </c>
      <c r="F17" s="228"/>
      <c r="G17" s="611"/>
      <c r="H17" s="611"/>
      <c r="I17" s="611"/>
      <c r="J17" s="612"/>
      <c r="K17" s="228"/>
      <c r="L17" s="611"/>
      <c r="M17" s="611"/>
      <c r="N17" s="612"/>
      <c r="O17" s="228"/>
      <c r="P17" s="612"/>
      <c r="Q17" s="228"/>
      <c r="R17" s="611"/>
      <c r="S17" s="611"/>
      <c r="T17" s="611"/>
      <c r="U17" s="611"/>
      <c r="V17" s="611"/>
      <c r="W17" s="612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4" t="s">
        <v>1158</v>
      </c>
      <c r="E18" s="610" t="s">
        <v>1159</v>
      </c>
      <c r="F18" s="228"/>
      <c r="G18" s="611"/>
      <c r="H18" s="611"/>
      <c r="I18" s="611"/>
      <c r="J18" s="612"/>
      <c r="K18" s="228"/>
      <c r="L18" s="611"/>
      <c r="M18" s="611"/>
      <c r="N18" s="612"/>
      <c r="O18" s="228"/>
      <c r="P18" s="612"/>
      <c r="Q18" s="228"/>
      <c r="R18" s="611"/>
      <c r="S18" s="611"/>
      <c r="T18" s="611"/>
      <c r="U18" s="611"/>
      <c r="V18" s="611"/>
      <c r="W18" s="612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4" t="s">
        <v>1160</v>
      </c>
      <c r="E19" s="610" t="s">
        <v>1161</v>
      </c>
      <c r="F19" s="228"/>
      <c r="G19" s="611"/>
      <c r="H19" s="611"/>
      <c r="I19" s="611"/>
      <c r="J19" s="612"/>
      <c r="K19" s="228"/>
      <c r="L19" s="611"/>
      <c r="M19" s="611"/>
      <c r="N19" s="612"/>
      <c r="O19" s="228"/>
      <c r="P19" s="612"/>
      <c r="Q19" s="228"/>
      <c r="R19" s="611"/>
      <c r="S19" s="611"/>
      <c r="T19" s="611"/>
      <c r="U19" s="611"/>
      <c r="V19" s="611"/>
      <c r="W19" s="612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4" t="s">
        <v>176</v>
      </c>
      <c r="E20" s="610" t="s">
        <v>1162</v>
      </c>
      <c r="F20" s="228"/>
      <c r="G20" s="611"/>
      <c r="H20" s="611"/>
      <c r="I20" s="611"/>
      <c r="J20" s="612"/>
      <c r="K20" s="228"/>
      <c r="L20" s="611"/>
      <c r="M20" s="611"/>
      <c r="N20" s="612"/>
      <c r="O20" s="228"/>
      <c r="P20" s="612"/>
      <c r="Q20" s="228"/>
      <c r="R20" s="611"/>
      <c r="S20" s="611"/>
      <c r="T20" s="611"/>
      <c r="U20" s="611"/>
      <c r="V20" s="611"/>
      <c r="W20" s="612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4" t="s">
        <v>1163</v>
      </c>
      <c r="E21" s="610" t="s">
        <v>1164</v>
      </c>
      <c r="F21" s="228"/>
      <c r="G21" s="611"/>
      <c r="H21" s="611"/>
      <c r="I21" s="611"/>
      <c r="J21" s="612"/>
      <c r="K21" s="228"/>
      <c r="L21" s="611"/>
      <c r="M21" s="611"/>
      <c r="N21" s="612"/>
      <c r="O21" s="228"/>
      <c r="P21" s="612"/>
      <c r="Q21" s="228"/>
      <c r="R21" s="611"/>
      <c r="S21" s="611"/>
      <c r="T21" s="611"/>
      <c r="U21" s="611"/>
      <c r="V21" s="611"/>
      <c r="W21" s="612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4" t="s">
        <v>259</v>
      </c>
      <c r="E22" s="610" t="s">
        <v>437</v>
      </c>
      <c r="F22" s="228"/>
      <c r="G22" s="611"/>
      <c r="H22" s="611"/>
      <c r="I22" s="611"/>
      <c r="J22" s="612"/>
      <c r="K22" s="228"/>
      <c r="L22" s="611"/>
      <c r="M22" s="611"/>
      <c r="N22" s="612"/>
      <c r="O22" s="228"/>
      <c r="P22" s="612"/>
      <c r="Q22" s="228"/>
      <c r="R22" s="611"/>
      <c r="S22" s="611"/>
      <c r="T22" s="611"/>
      <c r="U22" s="611"/>
      <c r="V22" s="611"/>
      <c r="W22" s="612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4" t="s">
        <v>260</v>
      </c>
      <c r="E23" s="610" t="s">
        <v>438</v>
      </c>
      <c r="F23" s="228"/>
      <c r="G23" s="611"/>
      <c r="H23" s="611"/>
      <c r="I23" s="611"/>
      <c r="J23" s="612"/>
      <c r="K23" s="228"/>
      <c r="L23" s="611"/>
      <c r="M23" s="611"/>
      <c r="N23" s="612"/>
      <c r="O23" s="228"/>
      <c r="P23" s="612"/>
      <c r="Q23" s="228"/>
      <c r="R23" s="611"/>
      <c r="S23" s="611"/>
      <c r="T23" s="611"/>
      <c r="U23" s="611"/>
      <c r="V23" s="611"/>
      <c r="W23" s="612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4" t="s">
        <v>261</v>
      </c>
      <c r="E24" s="610" t="s">
        <v>439</v>
      </c>
      <c r="F24" s="228"/>
      <c r="G24" s="611"/>
      <c r="H24" s="611"/>
      <c r="I24" s="611"/>
      <c r="J24" s="612"/>
      <c r="K24" s="228"/>
      <c r="L24" s="611"/>
      <c r="M24" s="611"/>
      <c r="N24" s="612"/>
      <c r="O24" s="228"/>
      <c r="P24" s="612"/>
      <c r="Q24" s="228"/>
      <c r="R24" s="611"/>
      <c r="S24" s="611"/>
      <c r="T24" s="611"/>
      <c r="U24" s="611"/>
      <c r="V24" s="611"/>
      <c r="W24" s="612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4" t="s">
        <v>262</v>
      </c>
      <c r="E25" s="610" t="s">
        <v>440</v>
      </c>
      <c r="F25" s="228"/>
      <c r="G25" s="611"/>
      <c r="H25" s="611"/>
      <c r="I25" s="611"/>
      <c r="J25" s="612"/>
      <c r="K25" s="228"/>
      <c r="L25" s="611"/>
      <c r="M25" s="611"/>
      <c r="N25" s="612"/>
      <c r="O25" s="228"/>
      <c r="P25" s="612"/>
      <c r="Q25" s="228"/>
      <c r="R25" s="611"/>
      <c r="S25" s="611"/>
      <c r="T25" s="611"/>
      <c r="U25" s="611"/>
      <c r="V25" s="611"/>
      <c r="W25" s="612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4" t="s">
        <v>1165</v>
      </c>
      <c r="E26" s="610" t="s">
        <v>1166</v>
      </c>
      <c r="F26" s="228"/>
      <c r="G26" s="611"/>
      <c r="H26" s="611"/>
      <c r="I26" s="611"/>
      <c r="J26" s="612"/>
      <c r="K26" s="228"/>
      <c r="L26" s="611"/>
      <c r="M26" s="611"/>
      <c r="N26" s="612"/>
      <c r="O26" s="228"/>
      <c r="P26" s="612"/>
      <c r="Q26" s="228"/>
      <c r="R26" s="611"/>
      <c r="S26" s="611"/>
      <c r="T26" s="611"/>
      <c r="U26" s="611"/>
      <c r="V26" s="611"/>
      <c r="W26" s="612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4" t="s">
        <v>1167</v>
      </c>
      <c r="E27" s="610" t="s">
        <v>1168</v>
      </c>
      <c r="F27" s="228"/>
      <c r="G27" s="611"/>
      <c r="H27" s="611"/>
      <c r="I27" s="611"/>
      <c r="J27" s="612"/>
      <c r="K27" s="228"/>
      <c r="L27" s="611"/>
      <c r="M27" s="611"/>
      <c r="N27" s="612"/>
      <c r="O27" s="228"/>
      <c r="P27" s="612"/>
      <c r="Q27" s="228"/>
      <c r="R27" s="611"/>
      <c r="S27" s="611"/>
      <c r="T27" s="611"/>
      <c r="U27" s="611"/>
      <c r="V27" s="611"/>
      <c r="W27" s="612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4" t="s">
        <v>1169</v>
      </c>
      <c r="E28" s="610" t="s">
        <v>1170</v>
      </c>
      <c r="F28" s="228"/>
      <c r="G28" s="611"/>
      <c r="H28" s="611"/>
      <c r="I28" s="611"/>
      <c r="J28" s="612"/>
      <c r="K28" s="228"/>
      <c r="L28" s="611"/>
      <c r="M28" s="611"/>
      <c r="N28" s="612"/>
      <c r="O28" s="228"/>
      <c r="P28" s="612"/>
      <c r="Q28" s="228"/>
      <c r="R28" s="611"/>
      <c r="S28" s="611"/>
      <c r="T28" s="611"/>
      <c r="U28" s="611"/>
      <c r="V28" s="611"/>
      <c r="W28" s="612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4" t="s">
        <v>1171</v>
      </c>
      <c r="E29" s="610" t="s">
        <v>1172</v>
      </c>
      <c r="F29" s="228"/>
      <c r="G29" s="611"/>
      <c r="H29" s="611"/>
      <c r="I29" s="611"/>
      <c r="J29" s="612"/>
      <c r="K29" s="228"/>
      <c r="L29" s="611"/>
      <c r="M29" s="611"/>
      <c r="N29" s="612"/>
      <c r="O29" s="228"/>
      <c r="P29" s="612"/>
      <c r="Q29" s="228"/>
      <c r="R29" s="611"/>
      <c r="S29" s="611"/>
      <c r="T29" s="611"/>
      <c r="U29" s="611"/>
      <c r="V29" s="611"/>
      <c r="W29" s="612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5" t="s">
        <v>264</v>
      </c>
      <c r="E30" s="232" t="s">
        <v>445</v>
      </c>
      <c r="F30" s="613"/>
      <c r="G30" s="614"/>
      <c r="H30" s="614"/>
      <c r="I30" s="614"/>
      <c r="J30" s="615"/>
      <c r="K30" s="613"/>
      <c r="L30" s="614"/>
      <c r="M30" s="614"/>
      <c r="N30" s="615"/>
      <c r="O30" s="613"/>
      <c r="P30" s="615"/>
      <c r="Q30" s="613"/>
      <c r="R30" s="614"/>
      <c r="S30" s="614"/>
      <c r="T30" s="614"/>
      <c r="U30" s="614"/>
      <c r="V30" s="614"/>
      <c r="W30" s="615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6"/>
      <c r="E32" s="216"/>
    </row>
    <row r="33" spans="1:36" customFormat="1" ht="30">
      <c r="A33" s="1019" t="s">
        <v>177</v>
      </c>
      <c r="B33" s="1022" t="s">
        <v>1566</v>
      </c>
      <c r="C33" s="1025" t="s">
        <v>197</v>
      </c>
      <c r="D33" s="605" t="s">
        <v>252</v>
      </c>
      <c r="E33" s="606" t="s">
        <v>433</v>
      </c>
      <c r="F33" s="607"/>
      <c r="G33" s="608"/>
      <c r="H33" s="608"/>
      <c r="I33" s="608"/>
      <c r="J33" s="609"/>
      <c r="K33" s="607"/>
      <c r="L33" s="608"/>
      <c r="M33" s="608"/>
      <c r="N33" s="609"/>
      <c r="O33" s="607"/>
      <c r="P33" s="609"/>
      <c r="Q33" s="607"/>
      <c r="R33" s="608"/>
      <c r="S33" s="608"/>
      <c r="T33" s="608"/>
      <c r="U33" s="608"/>
      <c r="V33" s="608"/>
      <c r="W33" s="609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4" t="s">
        <v>1242</v>
      </c>
      <c r="E34" s="610" t="s">
        <v>1243</v>
      </c>
      <c r="F34" s="228"/>
      <c r="G34" s="611"/>
      <c r="H34" s="611"/>
      <c r="I34" s="611"/>
      <c r="J34" s="612"/>
      <c r="K34" s="228"/>
      <c r="L34" s="611"/>
      <c r="M34" s="611"/>
      <c r="N34" s="612"/>
      <c r="O34" s="228"/>
      <c r="P34" s="612"/>
      <c r="Q34" s="228"/>
      <c r="R34" s="611"/>
      <c r="S34" s="611"/>
      <c r="T34" s="611"/>
      <c r="U34" s="611"/>
      <c r="V34" s="611"/>
      <c r="W34" s="612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4" t="s">
        <v>1244</v>
      </c>
      <c r="E35" s="610" t="s">
        <v>1245</v>
      </c>
      <c r="F35" s="228"/>
      <c r="G35" s="611"/>
      <c r="H35" s="611"/>
      <c r="I35" s="611"/>
      <c r="J35" s="612"/>
      <c r="K35" s="228"/>
      <c r="L35" s="611"/>
      <c r="M35" s="611"/>
      <c r="N35" s="612"/>
      <c r="O35" s="228"/>
      <c r="P35" s="612"/>
      <c r="Q35" s="228"/>
      <c r="R35" s="611"/>
      <c r="S35" s="611"/>
      <c r="T35" s="611"/>
      <c r="U35" s="611"/>
      <c r="V35" s="611"/>
      <c r="W35" s="612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4" t="s">
        <v>254</v>
      </c>
      <c r="E36" s="610" t="s">
        <v>434</v>
      </c>
      <c r="F36" s="228"/>
      <c r="G36" s="611"/>
      <c r="H36" s="611"/>
      <c r="I36" s="611"/>
      <c r="J36" s="612"/>
      <c r="K36" s="228"/>
      <c r="L36" s="611"/>
      <c r="M36" s="611"/>
      <c r="N36" s="612"/>
      <c r="O36" s="228"/>
      <c r="P36" s="612"/>
      <c r="Q36" s="228"/>
      <c r="R36" s="611"/>
      <c r="S36" s="611"/>
      <c r="T36" s="611"/>
      <c r="U36" s="611"/>
      <c r="V36" s="611"/>
      <c r="W36" s="612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4" t="s">
        <v>256</v>
      </c>
      <c r="E37" s="610" t="s">
        <v>435</v>
      </c>
      <c r="F37" s="228"/>
      <c r="G37" s="611"/>
      <c r="H37" s="611"/>
      <c r="I37" s="611"/>
      <c r="J37" s="612"/>
      <c r="K37" s="228"/>
      <c r="L37" s="611"/>
      <c r="M37" s="611"/>
      <c r="N37" s="612"/>
      <c r="O37" s="228"/>
      <c r="P37" s="612"/>
      <c r="Q37" s="228"/>
      <c r="R37" s="611"/>
      <c r="S37" s="611"/>
      <c r="T37" s="611"/>
      <c r="U37" s="611"/>
      <c r="V37" s="611"/>
      <c r="W37" s="612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4" t="s">
        <v>258</v>
      </c>
      <c r="E38" s="610" t="s">
        <v>436</v>
      </c>
      <c r="F38" s="228"/>
      <c r="G38" s="611"/>
      <c r="H38" s="611"/>
      <c r="I38" s="611"/>
      <c r="J38" s="612"/>
      <c r="K38" s="228"/>
      <c r="L38" s="611"/>
      <c r="M38" s="611"/>
      <c r="N38" s="612"/>
      <c r="O38" s="228"/>
      <c r="P38" s="612"/>
      <c r="Q38" s="228"/>
      <c r="R38" s="611"/>
      <c r="S38" s="611"/>
      <c r="T38" s="611"/>
      <c r="U38" s="611"/>
      <c r="V38" s="611"/>
      <c r="W38" s="612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4" t="s">
        <v>1246</v>
      </c>
      <c r="E39" s="610" t="s">
        <v>1247</v>
      </c>
      <c r="F39" s="228"/>
      <c r="G39" s="611"/>
      <c r="H39" s="611"/>
      <c r="I39" s="611"/>
      <c r="J39" s="612"/>
      <c r="K39" s="228"/>
      <c r="L39" s="611"/>
      <c r="M39" s="611"/>
      <c r="N39" s="612"/>
      <c r="O39" s="228"/>
      <c r="P39" s="612"/>
      <c r="Q39" s="228"/>
      <c r="R39" s="611"/>
      <c r="S39" s="611"/>
      <c r="T39" s="611"/>
      <c r="U39" s="611"/>
      <c r="V39" s="611"/>
      <c r="W39" s="612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4" t="s">
        <v>1248</v>
      </c>
      <c r="E40" s="610" t="s">
        <v>1249</v>
      </c>
      <c r="F40" s="228"/>
      <c r="G40" s="611"/>
      <c r="H40" s="611"/>
      <c r="I40" s="611"/>
      <c r="J40" s="612"/>
      <c r="K40" s="228"/>
      <c r="L40" s="611"/>
      <c r="M40" s="611"/>
      <c r="N40" s="612"/>
      <c r="O40" s="228"/>
      <c r="P40" s="612"/>
      <c r="Q40" s="228"/>
      <c r="R40" s="611"/>
      <c r="S40" s="611"/>
      <c r="T40" s="611"/>
      <c r="U40" s="611"/>
      <c r="V40" s="611"/>
      <c r="W40" s="612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4" t="s">
        <v>259</v>
      </c>
      <c r="E41" s="610" t="s">
        <v>437</v>
      </c>
      <c r="F41" s="228"/>
      <c r="G41" s="611"/>
      <c r="H41" s="611"/>
      <c r="I41" s="611"/>
      <c r="J41" s="612"/>
      <c r="K41" s="228"/>
      <c r="L41" s="611"/>
      <c r="M41" s="611"/>
      <c r="N41" s="612"/>
      <c r="O41" s="228"/>
      <c r="P41" s="612"/>
      <c r="Q41" s="228"/>
      <c r="R41" s="611"/>
      <c r="S41" s="611"/>
      <c r="T41" s="611"/>
      <c r="U41" s="611"/>
      <c r="V41" s="611"/>
      <c r="W41" s="612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4" t="s">
        <v>260</v>
      </c>
      <c r="E42" s="610" t="s">
        <v>438</v>
      </c>
      <c r="F42" s="228"/>
      <c r="G42" s="611"/>
      <c r="H42" s="611"/>
      <c r="I42" s="611"/>
      <c r="J42" s="612"/>
      <c r="K42" s="228"/>
      <c r="L42" s="611"/>
      <c r="M42" s="611"/>
      <c r="N42" s="612"/>
      <c r="O42" s="228"/>
      <c r="P42" s="612"/>
      <c r="Q42" s="228"/>
      <c r="R42" s="611"/>
      <c r="S42" s="611"/>
      <c r="T42" s="611"/>
      <c r="U42" s="611"/>
      <c r="V42" s="611"/>
      <c r="W42" s="612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4" t="s">
        <v>261</v>
      </c>
      <c r="E43" s="610" t="s">
        <v>439</v>
      </c>
      <c r="F43" s="228"/>
      <c r="G43" s="611"/>
      <c r="H43" s="611"/>
      <c r="I43" s="611"/>
      <c r="J43" s="612"/>
      <c r="K43" s="228"/>
      <c r="L43" s="611"/>
      <c r="M43" s="611"/>
      <c r="N43" s="612"/>
      <c r="O43" s="228"/>
      <c r="P43" s="612"/>
      <c r="Q43" s="228"/>
      <c r="R43" s="611"/>
      <c r="S43" s="611"/>
      <c r="T43" s="611"/>
      <c r="U43" s="611"/>
      <c r="V43" s="611"/>
      <c r="W43" s="612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4" t="s">
        <v>262</v>
      </c>
      <c r="E44" s="610" t="s">
        <v>440</v>
      </c>
      <c r="F44" s="228"/>
      <c r="G44" s="611"/>
      <c r="H44" s="611"/>
      <c r="I44" s="611"/>
      <c r="J44" s="612"/>
      <c r="K44" s="228"/>
      <c r="L44" s="611"/>
      <c r="M44" s="611"/>
      <c r="N44" s="612"/>
      <c r="O44" s="228"/>
      <c r="P44" s="612"/>
      <c r="Q44" s="228"/>
      <c r="R44" s="611"/>
      <c r="S44" s="611"/>
      <c r="T44" s="611"/>
      <c r="U44" s="611"/>
      <c r="V44" s="611"/>
      <c r="W44" s="612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4" t="s">
        <v>1250</v>
      </c>
      <c r="E45" s="610" t="s">
        <v>1251</v>
      </c>
      <c r="F45" s="228"/>
      <c r="G45" s="611"/>
      <c r="H45" s="611"/>
      <c r="I45" s="611"/>
      <c r="J45" s="612"/>
      <c r="K45" s="228"/>
      <c r="L45" s="611"/>
      <c r="M45" s="611"/>
      <c r="N45" s="612"/>
      <c r="O45" s="228"/>
      <c r="P45" s="612"/>
      <c r="Q45" s="228"/>
      <c r="R45" s="611"/>
      <c r="S45" s="611"/>
      <c r="T45" s="611"/>
      <c r="U45" s="611"/>
      <c r="V45" s="611"/>
      <c r="W45" s="612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5" t="s">
        <v>264</v>
      </c>
      <c r="E46" s="232" t="s">
        <v>445</v>
      </c>
      <c r="F46" s="613"/>
      <c r="G46" s="614"/>
      <c r="H46" s="614"/>
      <c r="I46" s="614"/>
      <c r="J46" s="615"/>
      <c r="K46" s="613"/>
      <c r="L46" s="614"/>
      <c r="M46" s="614"/>
      <c r="N46" s="615"/>
      <c r="O46" s="613"/>
      <c r="P46" s="615"/>
      <c r="Q46" s="613"/>
      <c r="R46" s="614"/>
      <c r="S46" s="614"/>
      <c r="T46" s="614"/>
      <c r="U46" s="614"/>
      <c r="V46" s="614"/>
      <c r="W46" s="615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6"/>
      <c r="E48" s="216"/>
    </row>
    <row r="49" spans="1:36" customFormat="1" ht="30">
      <c r="A49" s="1019" t="s">
        <v>46</v>
      </c>
      <c r="B49" s="1022" t="s">
        <v>1565</v>
      </c>
      <c r="C49" s="1025" t="s">
        <v>198</v>
      </c>
      <c r="D49" s="605" t="s">
        <v>252</v>
      </c>
      <c r="E49" s="606" t="s">
        <v>433</v>
      </c>
      <c r="F49" s="607"/>
      <c r="G49" s="608"/>
      <c r="H49" s="608"/>
      <c r="I49" s="608"/>
      <c r="J49" s="609"/>
      <c r="K49" s="607"/>
      <c r="L49" s="608"/>
      <c r="M49" s="608"/>
      <c r="N49" s="609"/>
      <c r="O49" s="607"/>
      <c r="P49" s="609"/>
      <c r="Q49" s="607"/>
      <c r="R49" s="608"/>
      <c r="S49" s="608"/>
      <c r="T49" s="608"/>
      <c r="U49" s="608"/>
      <c r="V49" s="608"/>
      <c r="W49" s="609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4" t="s">
        <v>254</v>
      </c>
      <c r="E50" s="610" t="s">
        <v>434</v>
      </c>
      <c r="F50" s="228"/>
      <c r="G50" s="611"/>
      <c r="H50" s="611"/>
      <c r="I50" s="611"/>
      <c r="J50" s="612"/>
      <c r="K50" s="228"/>
      <c r="L50" s="611"/>
      <c r="M50" s="611"/>
      <c r="N50" s="612"/>
      <c r="O50" s="228"/>
      <c r="P50" s="612"/>
      <c r="Q50" s="228"/>
      <c r="R50" s="611"/>
      <c r="S50" s="611"/>
      <c r="T50" s="611"/>
      <c r="U50" s="611"/>
      <c r="V50" s="611"/>
      <c r="W50" s="612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4" t="s">
        <v>256</v>
      </c>
      <c r="E51" s="610" t="s">
        <v>435</v>
      </c>
      <c r="F51" s="228"/>
      <c r="G51" s="611"/>
      <c r="H51" s="611"/>
      <c r="I51" s="611"/>
      <c r="J51" s="612"/>
      <c r="K51" s="228"/>
      <c r="L51" s="611"/>
      <c r="M51" s="611"/>
      <c r="N51" s="612"/>
      <c r="O51" s="228"/>
      <c r="P51" s="612"/>
      <c r="Q51" s="228"/>
      <c r="R51" s="611"/>
      <c r="S51" s="611"/>
      <c r="T51" s="611"/>
      <c r="U51" s="611"/>
      <c r="V51" s="611"/>
      <c r="W51" s="612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4" t="s">
        <v>258</v>
      </c>
      <c r="E52" s="610" t="s">
        <v>436</v>
      </c>
      <c r="F52" s="228"/>
      <c r="G52" s="611"/>
      <c r="H52" s="611"/>
      <c r="I52" s="611"/>
      <c r="J52" s="612"/>
      <c r="K52" s="228"/>
      <c r="L52" s="611"/>
      <c r="M52" s="611"/>
      <c r="N52" s="612"/>
      <c r="O52" s="228"/>
      <c r="P52" s="612"/>
      <c r="Q52" s="228"/>
      <c r="R52" s="611"/>
      <c r="S52" s="611"/>
      <c r="T52" s="611"/>
      <c r="U52" s="611"/>
      <c r="V52" s="611"/>
      <c r="W52" s="612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4" t="s">
        <v>1285</v>
      </c>
      <c r="E53" s="610" t="s">
        <v>1286</v>
      </c>
      <c r="F53" s="228"/>
      <c r="G53" s="611"/>
      <c r="H53" s="611"/>
      <c r="I53" s="611"/>
      <c r="J53" s="612"/>
      <c r="K53" s="228"/>
      <c r="L53" s="611"/>
      <c r="M53" s="611"/>
      <c r="N53" s="612"/>
      <c r="O53" s="228"/>
      <c r="P53" s="612"/>
      <c r="Q53" s="228"/>
      <c r="R53" s="611"/>
      <c r="S53" s="611"/>
      <c r="T53" s="611"/>
      <c r="U53" s="611"/>
      <c r="V53" s="611"/>
      <c r="W53" s="612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4" t="s">
        <v>1287</v>
      </c>
      <c r="E54" s="610" t="s">
        <v>1288</v>
      </c>
      <c r="F54" s="228"/>
      <c r="G54" s="611"/>
      <c r="H54" s="611"/>
      <c r="I54" s="611"/>
      <c r="J54" s="612"/>
      <c r="K54" s="228"/>
      <c r="L54" s="611"/>
      <c r="M54" s="611"/>
      <c r="N54" s="612"/>
      <c r="O54" s="228"/>
      <c r="P54" s="612"/>
      <c r="Q54" s="228"/>
      <c r="R54" s="611"/>
      <c r="S54" s="611"/>
      <c r="T54" s="611"/>
      <c r="U54" s="611"/>
      <c r="V54" s="611"/>
      <c r="W54" s="612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4" t="s">
        <v>1289</v>
      </c>
      <c r="E55" s="610" t="s">
        <v>1290</v>
      </c>
      <c r="F55" s="228"/>
      <c r="G55" s="611"/>
      <c r="H55" s="611"/>
      <c r="I55" s="611"/>
      <c r="J55" s="612"/>
      <c r="K55" s="228"/>
      <c r="L55" s="611"/>
      <c r="M55" s="611"/>
      <c r="N55" s="612"/>
      <c r="O55" s="228"/>
      <c r="P55" s="612"/>
      <c r="Q55" s="228"/>
      <c r="R55" s="611"/>
      <c r="S55" s="611"/>
      <c r="T55" s="611"/>
      <c r="U55" s="611"/>
      <c r="V55" s="611"/>
      <c r="W55" s="612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4" t="s">
        <v>1291</v>
      </c>
      <c r="E56" s="610" t="s">
        <v>1292</v>
      </c>
      <c r="F56" s="228"/>
      <c r="G56" s="611"/>
      <c r="H56" s="611"/>
      <c r="I56" s="611"/>
      <c r="J56" s="612"/>
      <c r="K56" s="228"/>
      <c r="L56" s="611"/>
      <c r="M56" s="611"/>
      <c r="N56" s="612"/>
      <c r="O56" s="228"/>
      <c r="P56" s="612"/>
      <c r="Q56" s="228"/>
      <c r="R56" s="611"/>
      <c r="S56" s="611"/>
      <c r="T56" s="611"/>
      <c r="U56" s="611"/>
      <c r="V56" s="611"/>
      <c r="W56" s="612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4" t="s">
        <v>1293</v>
      </c>
      <c r="E57" s="610" t="s">
        <v>1294</v>
      </c>
      <c r="F57" s="228"/>
      <c r="G57" s="611"/>
      <c r="H57" s="611"/>
      <c r="I57" s="611"/>
      <c r="J57" s="612"/>
      <c r="K57" s="228"/>
      <c r="L57" s="611"/>
      <c r="M57" s="611"/>
      <c r="N57" s="612"/>
      <c r="O57" s="228"/>
      <c r="P57" s="612"/>
      <c r="Q57" s="228"/>
      <c r="R57" s="611"/>
      <c r="S57" s="611"/>
      <c r="T57" s="611"/>
      <c r="U57" s="611"/>
      <c r="V57" s="611"/>
      <c r="W57" s="612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4" t="s">
        <v>259</v>
      </c>
      <c r="E58" s="610" t="s">
        <v>437</v>
      </c>
      <c r="F58" s="228"/>
      <c r="G58" s="611"/>
      <c r="H58" s="611"/>
      <c r="I58" s="611"/>
      <c r="J58" s="612"/>
      <c r="K58" s="228"/>
      <c r="L58" s="611"/>
      <c r="M58" s="611"/>
      <c r="N58" s="612"/>
      <c r="O58" s="228"/>
      <c r="P58" s="612"/>
      <c r="Q58" s="228"/>
      <c r="R58" s="611"/>
      <c r="S58" s="611"/>
      <c r="T58" s="611"/>
      <c r="U58" s="611"/>
      <c r="V58" s="611"/>
      <c r="W58" s="612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4" t="s">
        <v>260</v>
      </c>
      <c r="E59" s="610" t="s">
        <v>438</v>
      </c>
      <c r="F59" s="228"/>
      <c r="G59" s="611"/>
      <c r="H59" s="611"/>
      <c r="I59" s="611"/>
      <c r="J59" s="612"/>
      <c r="K59" s="228"/>
      <c r="L59" s="611"/>
      <c r="M59" s="611"/>
      <c r="N59" s="612"/>
      <c r="O59" s="228"/>
      <c r="P59" s="612"/>
      <c r="Q59" s="228"/>
      <c r="R59" s="611"/>
      <c r="S59" s="611"/>
      <c r="T59" s="611"/>
      <c r="U59" s="611"/>
      <c r="V59" s="611"/>
      <c r="W59" s="612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4" t="s">
        <v>261</v>
      </c>
      <c r="E60" s="610" t="s">
        <v>439</v>
      </c>
      <c r="F60" s="228"/>
      <c r="G60" s="611"/>
      <c r="H60" s="611"/>
      <c r="I60" s="611"/>
      <c r="J60" s="612"/>
      <c r="K60" s="228"/>
      <c r="L60" s="611"/>
      <c r="M60" s="611"/>
      <c r="N60" s="612"/>
      <c r="O60" s="228"/>
      <c r="P60" s="612"/>
      <c r="Q60" s="228"/>
      <c r="R60" s="611"/>
      <c r="S60" s="611"/>
      <c r="T60" s="611"/>
      <c r="U60" s="611"/>
      <c r="V60" s="611"/>
      <c r="W60" s="612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4" t="s">
        <v>262</v>
      </c>
      <c r="E61" s="610" t="s">
        <v>440</v>
      </c>
      <c r="F61" s="228"/>
      <c r="G61" s="611"/>
      <c r="H61" s="611"/>
      <c r="I61" s="611"/>
      <c r="J61" s="612"/>
      <c r="K61" s="228"/>
      <c r="L61" s="611"/>
      <c r="M61" s="611"/>
      <c r="N61" s="612"/>
      <c r="O61" s="228"/>
      <c r="P61" s="612"/>
      <c r="Q61" s="228"/>
      <c r="R61" s="611"/>
      <c r="S61" s="611"/>
      <c r="T61" s="611"/>
      <c r="U61" s="611"/>
      <c r="V61" s="611"/>
      <c r="W61" s="612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5" t="s">
        <v>264</v>
      </c>
      <c r="E62" s="232" t="s">
        <v>445</v>
      </c>
      <c r="F62" s="613"/>
      <c r="G62" s="614"/>
      <c r="H62" s="614"/>
      <c r="I62" s="614"/>
      <c r="J62" s="615"/>
      <c r="K62" s="613"/>
      <c r="L62" s="614"/>
      <c r="M62" s="614"/>
      <c r="N62" s="615"/>
      <c r="O62" s="613"/>
      <c r="P62" s="615"/>
      <c r="Q62" s="613"/>
      <c r="R62" s="614"/>
      <c r="S62" s="614"/>
      <c r="T62" s="614"/>
      <c r="U62" s="614"/>
      <c r="V62" s="614"/>
      <c r="W62" s="615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6"/>
      <c r="E64" s="216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2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2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2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3"/>
      <c r="B70" s="554"/>
      <c r="C70" s="555" t="s">
        <v>1635</v>
      </c>
      <c r="D70" s="642" t="s">
        <v>1847</v>
      </c>
      <c r="E70" s="557">
        <v>60</v>
      </c>
      <c r="F70" s="558"/>
      <c r="G70" s="559"/>
      <c r="H70" s="559"/>
      <c r="I70" s="559"/>
      <c r="J70" s="560"/>
      <c r="K70" s="558">
        <v>1</v>
      </c>
      <c r="L70" s="559">
        <v>10</v>
      </c>
      <c r="M70" s="559"/>
      <c r="N70" s="559"/>
      <c r="O70" s="560"/>
      <c r="P70" s="558">
        <v>2</v>
      </c>
      <c r="Q70" s="560">
        <v>8</v>
      </c>
      <c r="R70" s="561">
        <v>2</v>
      </c>
      <c r="S70" s="562">
        <v>0</v>
      </c>
      <c r="T70" s="563">
        <v>1</v>
      </c>
      <c r="U70" s="562">
        <v>2</v>
      </c>
      <c r="V70" s="562">
        <v>4</v>
      </c>
      <c r="W70" s="564">
        <v>1</v>
      </c>
      <c r="X70" s="565">
        <v>0</v>
      </c>
      <c r="Y70" s="4"/>
      <c r="Z70" s="4"/>
      <c r="AA70" s="4"/>
      <c r="AB70" s="4"/>
      <c r="AU70" s="4"/>
    </row>
    <row r="71" spans="1:47" ht="15" customHeight="1">
      <c r="A71" s="553"/>
      <c r="B71" s="566"/>
      <c r="C71" s="567" t="s">
        <v>1595</v>
      </c>
      <c r="D71" s="642" t="s">
        <v>1597</v>
      </c>
      <c r="E71" s="569">
        <v>48</v>
      </c>
      <c r="F71" s="570"/>
      <c r="G71" s="571"/>
      <c r="H71" s="571"/>
      <c r="I71" s="571"/>
      <c r="J71" s="572"/>
      <c r="K71" s="570">
        <v>2</v>
      </c>
      <c r="L71" s="571">
        <v>22</v>
      </c>
      <c r="M71" s="571">
        <v>22</v>
      </c>
      <c r="N71" s="571">
        <v>0</v>
      </c>
      <c r="O71" s="572">
        <v>0</v>
      </c>
      <c r="P71" s="570">
        <v>6</v>
      </c>
      <c r="Q71" s="572">
        <v>16</v>
      </c>
      <c r="R71" s="573">
        <v>1</v>
      </c>
      <c r="S71" s="574">
        <v>4</v>
      </c>
      <c r="T71" s="575">
        <v>2</v>
      </c>
      <c r="U71" s="574">
        <v>3</v>
      </c>
      <c r="V71" s="574">
        <v>6</v>
      </c>
      <c r="W71" s="576">
        <v>4</v>
      </c>
      <c r="X71" s="577">
        <v>2</v>
      </c>
      <c r="Y71" s="4"/>
      <c r="Z71" s="4"/>
      <c r="AA71" s="4"/>
      <c r="AB71" s="4"/>
      <c r="AU71" s="4"/>
    </row>
    <row r="72" spans="1:47" ht="15" customHeight="1">
      <c r="A72" s="553"/>
      <c r="B72" s="554"/>
      <c r="C72" s="593" t="s">
        <v>1595</v>
      </c>
      <c r="D72" s="642" t="s">
        <v>1680</v>
      </c>
      <c r="E72" s="595">
        <v>48</v>
      </c>
      <c r="F72" s="596"/>
      <c r="G72" s="597"/>
      <c r="H72" s="597"/>
      <c r="I72" s="597"/>
      <c r="J72" s="598"/>
      <c r="K72" s="596">
        <v>2</v>
      </c>
      <c r="L72" s="597">
        <v>22</v>
      </c>
      <c r="M72" s="597">
        <v>21</v>
      </c>
      <c r="N72" s="597">
        <v>0</v>
      </c>
      <c r="O72" s="598">
        <v>1</v>
      </c>
      <c r="P72" s="596">
        <v>5</v>
      </c>
      <c r="Q72" s="598">
        <v>17</v>
      </c>
      <c r="R72" s="599">
        <v>2</v>
      </c>
      <c r="S72" s="600">
        <v>3</v>
      </c>
      <c r="T72" s="601">
        <v>2</v>
      </c>
      <c r="U72" s="600">
        <v>3</v>
      </c>
      <c r="V72" s="600">
        <v>6</v>
      </c>
      <c r="W72" s="602">
        <v>4</v>
      </c>
      <c r="X72" s="603">
        <v>2</v>
      </c>
      <c r="Y72" s="4"/>
      <c r="Z72" s="4"/>
      <c r="AA72" s="4"/>
      <c r="AB72" s="4"/>
      <c r="AU72" s="4"/>
    </row>
    <row r="73" spans="1:47" ht="15" customHeight="1">
      <c r="A73" s="553"/>
      <c r="B73" s="554"/>
      <c r="C73" s="593" t="s">
        <v>1595</v>
      </c>
      <c r="D73" s="642" t="s">
        <v>1679</v>
      </c>
      <c r="E73" s="595">
        <v>48</v>
      </c>
      <c r="F73" s="596"/>
      <c r="G73" s="597"/>
      <c r="H73" s="597"/>
      <c r="I73" s="597"/>
      <c r="J73" s="598"/>
      <c r="K73" s="596">
        <v>2</v>
      </c>
      <c r="L73" s="597">
        <v>22</v>
      </c>
      <c r="M73" s="597">
        <v>22</v>
      </c>
      <c r="N73" s="597">
        <v>0</v>
      </c>
      <c r="O73" s="598">
        <v>0</v>
      </c>
      <c r="P73" s="596">
        <v>5</v>
      </c>
      <c r="Q73" s="598">
        <v>17</v>
      </c>
      <c r="R73" s="599">
        <v>2</v>
      </c>
      <c r="S73" s="600">
        <v>3</v>
      </c>
      <c r="T73" s="601">
        <v>2</v>
      </c>
      <c r="U73" s="600">
        <v>3</v>
      </c>
      <c r="V73" s="600">
        <v>6</v>
      </c>
      <c r="W73" s="602">
        <v>4</v>
      </c>
      <c r="X73" s="603">
        <v>2</v>
      </c>
      <c r="Y73" s="4"/>
      <c r="Z73" s="4"/>
      <c r="AA73" s="4"/>
      <c r="AB73" s="4"/>
      <c r="AU73" s="4"/>
    </row>
    <row r="74" spans="1:47" ht="15" customHeight="1">
      <c r="A74" s="553"/>
      <c r="B74" s="554"/>
      <c r="C74" s="593" t="s">
        <v>1599</v>
      </c>
      <c r="D74" s="642" t="s">
        <v>1819</v>
      </c>
      <c r="E74" s="595">
        <v>99</v>
      </c>
      <c r="F74" s="596"/>
      <c r="G74" s="597"/>
      <c r="H74" s="597"/>
      <c r="I74" s="597"/>
      <c r="J74" s="598"/>
      <c r="K74" s="596">
        <v>4</v>
      </c>
      <c r="L74" s="597">
        <v>43</v>
      </c>
      <c r="M74" s="597">
        <v>33</v>
      </c>
      <c r="N74" s="597">
        <v>10</v>
      </c>
      <c r="O74" s="598">
        <v>0</v>
      </c>
      <c r="P74" s="596">
        <v>4</v>
      </c>
      <c r="Q74" s="598">
        <v>39</v>
      </c>
      <c r="R74" s="599">
        <v>0</v>
      </c>
      <c r="S74" s="600">
        <v>11</v>
      </c>
      <c r="T74" s="601">
        <v>7</v>
      </c>
      <c r="U74" s="600">
        <v>14</v>
      </c>
      <c r="V74" s="600">
        <v>11</v>
      </c>
      <c r="W74" s="602">
        <v>0</v>
      </c>
      <c r="X74" s="603">
        <v>0</v>
      </c>
      <c r="Y74" s="4"/>
      <c r="Z74" s="4"/>
      <c r="AA74" s="4"/>
      <c r="AB74" s="4"/>
      <c r="AU74" s="4"/>
    </row>
    <row r="75" spans="1:47" ht="15" customHeight="1">
      <c r="A75" s="553"/>
      <c r="B75" s="554"/>
      <c r="C75" s="593" t="s">
        <v>1599</v>
      </c>
      <c r="D75" s="642" t="s">
        <v>1838</v>
      </c>
      <c r="E75" s="595">
        <v>48</v>
      </c>
      <c r="F75" s="596"/>
      <c r="G75" s="597"/>
      <c r="H75" s="597"/>
      <c r="I75" s="597"/>
      <c r="J75" s="598"/>
      <c r="K75" s="596">
        <v>2</v>
      </c>
      <c r="L75" s="597">
        <v>22</v>
      </c>
      <c r="M75" s="597">
        <v>12</v>
      </c>
      <c r="N75" s="597">
        <v>10</v>
      </c>
      <c r="O75" s="598">
        <v>0</v>
      </c>
      <c r="P75" s="596">
        <v>2</v>
      </c>
      <c r="Q75" s="598">
        <v>20</v>
      </c>
      <c r="R75" s="599">
        <v>0</v>
      </c>
      <c r="S75" s="600">
        <v>6</v>
      </c>
      <c r="T75" s="601">
        <v>4</v>
      </c>
      <c r="U75" s="600">
        <v>7</v>
      </c>
      <c r="V75" s="600">
        <v>5</v>
      </c>
      <c r="W75" s="602">
        <v>0</v>
      </c>
      <c r="X75" s="603">
        <v>0</v>
      </c>
      <c r="Y75" s="4"/>
      <c r="Z75" s="4"/>
      <c r="AA75" s="4"/>
      <c r="AB75" s="4"/>
      <c r="AU75" s="4"/>
    </row>
    <row r="76" spans="1:47" ht="15" customHeight="1">
      <c r="A76" s="553"/>
      <c r="B76" s="554"/>
      <c r="C76" s="593" t="s">
        <v>1661</v>
      </c>
      <c r="D76" s="642" t="s">
        <v>1609</v>
      </c>
      <c r="E76" s="595">
        <v>36</v>
      </c>
      <c r="F76" s="596"/>
      <c r="G76" s="597"/>
      <c r="H76" s="597"/>
      <c r="I76" s="597"/>
      <c r="J76" s="598"/>
      <c r="K76" s="596">
        <v>1</v>
      </c>
      <c r="L76" s="597">
        <v>10</v>
      </c>
      <c r="M76" s="597">
        <v>10</v>
      </c>
      <c r="N76" s="597">
        <v>0</v>
      </c>
      <c r="O76" s="598">
        <v>0</v>
      </c>
      <c r="P76" s="596">
        <v>8</v>
      </c>
      <c r="Q76" s="598">
        <v>2</v>
      </c>
      <c r="R76" s="599">
        <v>3</v>
      </c>
      <c r="S76" s="600">
        <v>1</v>
      </c>
      <c r="T76" s="601">
        <v>2</v>
      </c>
      <c r="U76" s="600">
        <v>2</v>
      </c>
      <c r="V76" s="600">
        <v>1</v>
      </c>
      <c r="W76" s="602">
        <v>1</v>
      </c>
      <c r="X76" s="603">
        <v>0</v>
      </c>
      <c r="Y76" s="4"/>
      <c r="Z76" s="4"/>
      <c r="AA76" s="4"/>
      <c r="AB76" s="4"/>
      <c r="AU76" s="4"/>
    </row>
    <row r="77" spans="1:47" ht="15" customHeight="1">
      <c r="A77" s="553"/>
      <c r="B77" s="554"/>
      <c r="C77" s="593" t="s">
        <v>1661</v>
      </c>
      <c r="D77" s="642" t="s">
        <v>1610</v>
      </c>
      <c r="E77" s="595">
        <v>36</v>
      </c>
      <c r="F77" s="596"/>
      <c r="G77" s="597"/>
      <c r="H77" s="597"/>
      <c r="I77" s="597"/>
      <c r="J77" s="598"/>
      <c r="K77" s="596">
        <v>1</v>
      </c>
      <c r="L77" s="597">
        <v>10</v>
      </c>
      <c r="M77" s="597">
        <v>10</v>
      </c>
      <c r="N77" s="597">
        <v>0</v>
      </c>
      <c r="O77" s="598">
        <v>0</v>
      </c>
      <c r="P77" s="596">
        <v>8</v>
      </c>
      <c r="Q77" s="598">
        <v>2</v>
      </c>
      <c r="R77" s="599">
        <v>3</v>
      </c>
      <c r="S77" s="600">
        <v>1</v>
      </c>
      <c r="T77" s="601">
        <v>1</v>
      </c>
      <c r="U77" s="600">
        <v>1</v>
      </c>
      <c r="V77" s="600">
        <v>2</v>
      </c>
      <c r="W77" s="602">
        <v>0</v>
      </c>
      <c r="X77" s="603">
        <v>2</v>
      </c>
      <c r="Y77" s="4"/>
      <c r="Z77" s="4"/>
      <c r="AA77" s="4"/>
      <c r="AB77" s="4"/>
      <c r="AU77" s="4"/>
    </row>
    <row r="78" spans="1:47" ht="15" customHeight="1">
      <c r="A78" s="553"/>
      <c r="B78" s="554"/>
      <c r="C78" s="593" t="s">
        <v>1661</v>
      </c>
      <c r="D78" s="642" t="s">
        <v>1611</v>
      </c>
      <c r="E78" s="595">
        <v>36</v>
      </c>
      <c r="F78" s="596"/>
      <c r="G78" s="597"/>
      <c r="H78" s="597"/>
      <c r="I78" s="597"/>
      <c r="J78" s="598"/>
      <c r="K78" s="596">
        <v>1</v>
      </c>
      <c r="L78" s="597">
        <v>10</v>
      </c>
      <c r="M78" s="597">
        <v>10</v>
      </c>
      <c r="N78" s="597">
        <v>0</v>
      </c>
      <c r="O78" s="598">
        <v>0</v>
      </c>
      <c r="P78" s="596">
        <v>10</v>
      </c>
      <c r="Q78" s="598">
        <v>0</v>
      </c>
      <c r="R78" s="599">
        <v>1</v>
      </c>
      <c r="S78" s="600">
        <v>2</v>
      </c>
      <c r="T78" s="601">
        <v>3</v>
      </c>
      <c r="U78" s="600">
        <v>2</v>
      </c>
      <c r="V78" s="600">
        <v>0</v>
      </c>
      <c r="W78" s="602">
        <v>2</v>
      </c>
      <c r="X78" s="603">
        <v>0</v>
      </c>
      <c r="Y78" s="4"/>
      <c r="Z78" s="4"/>
      <c r="AA78" s="4"/>
      <c r="AB78" s="4"/>
      <c r="AU78" s="4"/>
    </row>
    <row r="79" spans="1:47" ht="15" customHeight="1">
      <c r="A79" s="553"/>
      <c r="B79" s="554"/>
      <c r="C79" s="593" t="s">
        <v>1661</v>
      </c>
      <c r="D79" s="642" t="s">
        <v>1892</v>
      </c>
      <c r="E79" s="595">
        <v>108</v>
      </c>
      <c r="F79" s="596"/>
      <c r="G79" s="597"/>
      <c r="H79" s="597"/>
      <c r="I79" s="597"/>
      <c r="J79" s="598"/>
      <c r="K79" s="596">
        <v>3</v>
      </c>
      <c r="L79" s="597">
        <v>30</v>
      </c>
      <c r="M79" s="597">
        <v>30</v>
      </c>
      <c r="N79" s="597">
        <v>0</v>
      </c>
      <c r="O79" s="598">
        <v>0</v>
      </c>
      <c r="P79" s="596">
        <v>26</v>
      </c>
      <c r="Q79" s="598">
        <v>4</v>
      </c>
      <c r="R79" s="599">
        <v>4</v>
      </c>
      <c r="S79" s="600">
        <v>5</v>
      </c>
      <c r="T79" s="601">
        <v>9</v>
      </c>
      <c r="U79" s="600">
        <v>6</v>
      </c>
      <c r="V79" s="600">
        <v>2</v>
      </c>
      <c r="W79" s="602">
        <v>4</v>
      </c>
      <c r="X79" s="603">
        <v>0</v>
      </c>
      <c r="Y79" s="4"/>
      <c r="Z79" s="4"/>
      <c r="AA79" s="4"/>
      <c r="AB79" s="4"/>
      <c r="AU79" s="4"/>
    </row>
    <row r="80" spans="1:47" ht="15" customHeight="1">
      <c r="A80" s="553"/>
      <c r="B80" s="554"/>
      <c r="C80" s="593" t="s">
        <v>1615</v>
      </c>
      <c r="D80" s="642" t="s">
        <v>1893</v>
      </c>
      <c r="E80" s="595">
        <v>81</v>
      </c>
      <c r="F80" s="596"/>
      <c r="G80" s="597"/>
      <c r="H80" s="597"/>
      <c r="I80" s="597"/>
      <c r="J80" s="598"/>
      <c r="K80" s="596">
        <v>3</v>
      </c>
      <c r="L80" s="597">
        <v>35</v>
      </c>
      <c r="M80" s="597">
        <v>33</v>
      </c>
      <c r="N80" s="597">
        <v>0</v>
      </c>
      <c r="O80" s="598">
        <v>2</v>
      </c>
      <c r="P80" s="596">
        <v>8</v>
      </c>
      <c r="Q80" s="598">
        <v>27</v>
      </c>
      <c r="R80" s="599">
        <v>4</v>
      </c>
      <c r="S80" s="600">
        <v>1</v>
      </c>
      <c r="T80" s="601">
        <v>5</v>
      </c>
      <c r="U80" s="600">
        <v>20</v>
      </c>
      <c r="V80" s="600">
        <v>4</v>
      </c>
      <c r="W80" s="602">
        <v>1</v>
      </c>
      <c r="X80" s="603">
        <v>0</v>
      </c>
      <c r="Y80" s="4"/>
      <c r="Z80" s="4"/>
      <c r="AA80" s="4"/>
      <c r="AB80" s="4"/>
      <c r="AU80" s="4"/>
    </row>
    <row r="81" spans="1:47" ht="15" customHeight="1">
      <c r="A81" s="553"/>
      <c r="B81" s="554"/>
      <c r="C81" s="593" t="s">
        <v>1615</v>
      </c>
      <c r="D81" s="642" t="s">
        <v>1894</v>
      </c>
      <c r="E81" s="595">
        <v>75</v>
      </c>
      <c r="F81" s="596"/>
      <c r="G81" s="597"/>
      <c r="H81" s="597"/>
      <c r="I81" s="597"/>
      <c r="J81" s="598"/>
      <c r="K81" s="596">
        <v>3</v>
      </c>
      <c r="L81" s="597">
        <v>35</v>
      </c>
      <c r="M81" s="597">
        <v>35</v>
      </c>
      <c r="N81" s="597">
        <v>0</v>
      </c>
      <c r="O81" s="598">
        <v>0</v>
      </c>
      <c r="P81" s="596">
        <v>13</v>
      </c>
      <c r="Q81" s="598">
        <v>22</v>
      </c>
      <c r="R81" s="599">
        <v>9</v>
      </c>
      <c r="S81" s="600">
        <v>2</v>
      </c>
      <c r="T81" s="601">
        <v>7</v>
      </c>
      <c r="U81" s="600">
        <v>14</v>
      </c>
      <c r="V81" s="600">
        <v>2</v>
      </c>
      <c r="W81" s="602">
        <v>1</v>
      </c>
      <c r="X81" s="603">
        <v>0</v>
      </c>
      <c r="Y81" s="4"/>
      <c r="Z81" s="4"/>
      <c r="AA81" s="4"/>
      <c r="AB81" s="4"/>
      <c r="AU81" s="4"/>
    </row>
    <row r="82" spans="1:47" ht="15" customHeight="1">
      <c r="A82" s="553"/>
      <c r="B82" s="554"/>
      <c r="C82" s="593" t="s">
        <v>1895</v>
      </c>
      <c r="D82" s="642" t="s">
        <v>1896</v>
      </c>
      <c r="E82" s="595">
        <v>113</v>
      </c>
      <c r="F82" s="596"/>
      <c r="G82" s="597"/>
      <c r="H82" s="597"/>
      <c r="I82" s="597"/>
      <c r="J82" s="598"/>
      <c r="K82" s="596">
        <v>3</v>
      </c>
      <c r="L82" s="597">
        <v>29</v>
      </c>
      <c r="M82" s="597">
        <v>29</v>
      </c>
      <c r="N82" s="597">
        <v>0</v>
      </c>
      <c r="O82" s="598">
        <v>0</v>
      </c>
      <c r="P82" s="596">
        <v>17</v>
      </c>
      <c r="Q82" s="598">
        <v>12</v>
      </c>
      <c r="R82" s="599">
        <v>1</v>
      </c>
      <c r="S82" s="600">
        <v>3</v>
      </c>
      <c r="T82" s="601">
        <v>9</v>
      </c>
      <c r="U82" s="600">
        <v>5</v>
      </c>
      <c r="V82" s="600">
        <v>8</v>
      </c>
      <c r="W82" s="602">
        <v>2</v>
      </c>
      <c r="X82" s="603">
        <v>1</v>
      </c>
      <c r="Y82" s="4"/>
      <c r="Z82" s="4"/>
      <c r="AA82" s="4"/>
      <c r="AB82" s="4"/>
      <c r="AU82" s="4"/>
    </row>
    <row r="83" spans="1:47" ht="15" customHeight="1">
      <c r="A83" s="553"/>
      <c r="B83" s="554"/>
      <c r="C83" s="593" t="s">
        <v>1588</v>
      </c>
      <c r="D83" s="642" t="s">
        <v>1897</v>
      </c>
      <c r="E83" s="595">
        <v>140</v>
      </c>
      <c r="F83" s="596"/>
      <c r="G83" s="597"/>
      <c r="H83" s="597"/>
      <c r="I83" s="597"/>
      <c r="J83" s="598"/>
      <c r="K83" s="596">
        <v>6</v>
      </c>
      <c r="L83" s="597">
        <v>62</v>
      </c>
      <c r="M83" s="597">
        <v>49</v>
      </c>
      <c r="N83" s="597">
        <v>0</v>
      </c>
      <c r="O83" s="598">
        <v>13</v>
      </c>
      <c r="P83" s="596">
        <v>5</v>
      </c>
      <c r="Q83" s="598">
        <v>57</v>
      </c>
      <c r="R83" s="599">
        <v>9</v>
      </c>
      <c r="S83" s="600">
        <v>10</v>
      </c>
      <c r="T83" s="601">
        <v>17</v>
      </c>
      <c r="U83" s="600">
        <v>18</v>
      </c>
      <c r="V83" s="600">
        <v>2</v>
      </c>
      <c r="W83" s="602">
        <v>6</v>
      </c>
      <c r="X83" s="603">
        <v>0</v>
      </c>
      <c r="Y83" s="4"/>
      <c r="Z83" s="4"/>
      <c r="AA83" s="4"/>
      <c r="AB83" s="4"/>
      <c r="AU83" s="4"/>
    </row>
    <row r="84" spans="1:47" ht="15" customHeight="1">
      <c r="A84" s="553"/>
      <c r="B84" s="554"/>
      <c r="C84" s="593" t="s">
        <v>1588</v>
      </c>
      <c r="D84" s="642" t="s">
        <v>1898</v>
      </c>
      <c r="E84" s="595">
        <v>64</v>
      </c>
      <c r="F84" s="596"/>
      <c r="G84" s="597"/>
      <c r="H84" s="597"/>
      <c r="I84" s="597"/>
      <c r="J84" s="598"/>
      <c r="K84" s="596">
        <v>3</v>
      </c>
      <c r="L84" s="597">
        <v>30</v>
      </c>
      <c r="M84" s="597">
        <v>30</v>
      </c>
      <c r="N84" s="597">
        <v>0</v>
      </c>
      <c r="O84" s="598">
        <v>0</v>
      </c>
      <c r="P84" s="596">
        <v>4</v>
      </c>
      <c r="Q84" s="598">
        <v>26</v>
      </c>
      <c r="R84" s="599">
        <v>7</v>
      </c>
      <c r="S84" s="600">
        <v>4</v>
      </c>
      <c r="T84" s="601">
        <v>6</v>
      </c>
      <c r="U84" s="600">
        <v>8</v>
      </c>
      <c r="V84" s="600">
        <v>1</v>
      </c>
      <c r="W84" s="602">
        <v>4</v>
      </c>
      <c r="X84" s="603">
        <v>0</v>
      </c>
      <c r="Y84" s="4"/>
      <c r="Z84" s="4"/>
      <c r="AA84" s="4"/>
      <c r="AB84" s="4"/>
      <c r="AU84" s="4"/>
    </row>
    <row r="85" spans="1:47" ht="15" customHeight="1">
      <c r="A85" s="553"/>
      <c r="B85" s="554"/>
      <c r="C85" s="593" t="s">
        <v>1588</v>
      </c>
      <c r="D85" s="642" t="s">
        <v>1899</v>
      </c>
      <c r="E85" s="595">
        <v>60</v>
      </c>
      <c r="F85" s="596"/>
      <c r="G85" s="597"/>
      <c r="H85" s="597"/>
      <c r="I85" s="597"/>
      <c r="J85" s="598"/>
      <c r="K85" s="596">
        <v>1</v>
      </c>
      <c r="L85" s="597">
        <v>10</v>
      </c>
      <c r="M85" s="597">
        <v>6</v>
      </c>
      <c r="N85" s="597">
        <v>0</v>
      </c>
      <c r="O85" s="598">
        <v>4</v>
      </c>
      <c r="P85" s="596">
        <v>1</v>
      </c>
      <c r="Q85" s="598">
        <v>9</v>
      </c>
      <c r="R85" s="599">
        <v>1</v>
      </c>
      <c r="S85" s="600">
        <v>3</v>
      </c>
      <c r="T85" s="601">
        <v>0</v>
      </c>
      <c r="U85" s="600">
        <v>4</v>
      </c>
      <c r="V85" s="600">
        <v>0</v>
      </c>
      <c r="W85" s="602">
        <v>2</v>
      </c>
      <c r="X85" s="603">
        <v>0</v>
      </c>
      <c r="Y85" s="4"/>
      <c r="Z85" s="4"/>
      <c r="AA85" s="4"/>
      <c r="AB85" s="4"/>
      <c r="AU85" s="4"/>
    </row>
    <row r="86" spans="1:47" ht="15" customHeight="1">
      <c r="A86" s="553"/>
      <c r="B86" s="554"/>
      <c r="C86" s="593" t="s">
        <v>1798</v>
      </c>
      <c r="D86" s="642" t="s">
        <v>1900</v>
      </c>
      <c r="E86" s="595">
        <v>20</v>
      </c>
      <c r="F86" s="596"/>
      <c r="G86" s="597"/>
      <c r="H86" s="597"/>
      <c r="I86" s="597"/>
      <c r="J86" s="598"/>
      <c r="K86" s="596">
        <v>1</v>
      </c>
      <c r="L86" s="597">
        <v>10</v>
      </c>
      <c r="M86" s="597">
        <v>10</v>
      </c>
      <c r="N86" s="597">
        <v>0</v>
      </c>
      <c r="O86" s="598">
        <v>0</v>
      </c>
      <c r="P86" s="596">
        <v>3</v>
      </c>
      <c r="Q86" s="598">
        <v>7</v>
      </c>
      <c r="R86" s="599">
        <v>4</v>
      </c>
      <c r="S86" s="600">
        <v>1</v>
      </c>
      <c r="T86" s="601">
        <v>2</v>
      </c>
      <c r="U86" s="600">
        <v>1</v>
      </c>
      <c r="V86" s="600">
        <v>1</v>
      </c>
      <c r="W86" s="602">
        <v>1</v>
      </c>
      <c r="X86" s="603">
        <v>0</v>
      </c>
      <c r="Y86" s="4"/>
      <c r="Z86" s="4"/>
      <c r="AA86" s="4"/>
      <c r="AB86" s="4"/>
      <c r="AU86" s="4"/>
    </row>
    <row r="87" spans="1:47" ht="15" customHeight="1">
      <c r="A87" s="553"/>
      <c r="B87" s="554"/>
      <c r="C87" s="593" t="s">
        <v>1798</v>
      </c>
      <c r="D87" s="642" t="s">
        <v>1901</v>
      </c>
      <c r="E87" s="595">
        <v>173</v>
      </c>
      <c r="F87" s="596"/>
      <c r="G87" s="597"/>
      <c r="H87" s="597"/>
      <c r="I87" s="597"/>
      <c r="J87" s="598"/>
      <c r="K87" s="596">
        <v>6</v>
      </c>
      <c r="L87" s="597">
        <v>61</v>
      </c>
      <c r="M87" s="597">
        <v>27</v>
      </c>
      <c r="N87" s="597">
        <v>25</v>
      </c>
      <c r="O87" s="598">
        <v>9</v>
      </c>
      <c r="P87" s="596">
        <v>53</v>
      </c>
      <c r="Q87" s="598">
        <v>8</v>
      </c>
      <c r="R87" s="599">
        <v>0</v>
      </c>
      <c r="S87" s="600">
        <v>9</v>
      </c>
      <c r="T87" s="601">
        <v>4</v>
      </c>
      <c r="U87" s="600">
        <v>3</v>
      </c>
      <c r="V87" s="600">
        <v>14</v>
      </c>
      <c r="W87" s="602">
        <v>18</v>
      </c>
      <c r="X87" s="603">
        <v>13</v>
      </c>
      <c r="Y87" s="4"/>
      <c r="Z87" s="4"/>
      <c r="AA87" s="4"/>
      <c r="AB87" s="4"/>
      <c r="AU87" s="4"/>
    </row>
    <row r="88" spans="1:47" ht="15" customHeight="1">
      <c r="A88" s="553"/>
      <c r="B88" s="554"/>
      <c r="C88" s="593" t="s">
        <v>1798</v>
      </c>
      <c r="D88" s="642" t="s">
        <v>1902</v>
      </c>
      <c r="E88" s="595">
        <v>216</v>
      </c>
      <c r="F88" s="596"/>
      <c r="G88" s="597"/>
      <c r="H88" s="597"/>
      <c r="I88" s="597"/>
      <c r="J88" s="598"/>
      <c r="K88" s="596">
        <v>6</v>
      </c>
      <c r="L88" s="597">
        <v>62</v>
      </c>
      <c r="M88" s="597">
        <v>62</v>
      </c>
      <c r="N88" s="597">
        <v>0</v>
      </c>
      <c r="O88" s="598">
        <v>0</v>
      </c>
      <c r="P88" s="596">
        <v>38</v>
      </c>
      <c r="Q88" s="598">
        <v>24</v>
      </c>
      <c r="R88" s="599">
        <v>2</v>
      </c>
      <c r="S88" s="600">
        <v>3</v>
      </c>
      <c r="T88" s="601">
        <v>17</v>
      </c>
      <c r="U88" s="600">
        <v>12</v>
      </c>
      <c r="V88" s="600">
        <v>19</v>
      </c>
      <c r="W88" s="602">
        <v>5</v>
      </c>
      <c r="X88" s="603">
        <v>4</v>
      </c>
      <c r="Y88" s="4"/>
      <c r="Z88" s="4"/>
      <c r="AA88" s="4"/>
      <c r="AB88" s="4"/>
      <c r="AU88" s="4"/>
    </row>
    <row r="89" spans="1:47" ht="15" customHeight="1">
      <c r="A89" s="553"/>
      <c r="B89" s="554"/>
      <c r="C89" s="593" t="s">
        <v>1635</v>
      </c>
      <c r="D89" s="642" t="s">
        <v>1830</v>
      </c>
      <c r="E89" s="595">
        <v>190</v>
      </c>
      <c r="F89" s="596"/>
      <c r="G89" s="597"/>
      <c r="H89" s="597"/>
      <c r="I89" s="597"/>
      <c r="J89" s="598"/>
      <c r="K89" s="596">
        <v>6</v>
      </c>
      <c r="L89" s="597">
        <v>60</v>
      </c>
      <c r="M89" s="597">
        <v>60</v>
      </c>
      <c r="N89" s="597">
        <v>0</v>
      </c>
      <c r="O89" s="598">
        <v>0</v>
      </c>
      <c r="P89" s="596">
        <v>32</v>
      </c>
      <c r="Q89" s="598">
        <v>28</v>
      </c>
      <c r="R89" s="599">
        <v>10</v>
      </c>
      <c r="S89" s="600">
        <v>2</v>
      </c>
      <c r="T89" s="601">
        <v>9</v>
      </c>
      <c r="U89" s="600">
        <v>20</v>
      </c>
      <c r="V89" s="600">
        <v>10</v>
      </c>
      <c r="W89" s="602">
        <v>7</v>
      </c>
      <c r="X89" s="603">
        <v>2</v>
      </c>
      <c r="Y89" s="4"/>
      <c r="Z89" s="4"/>
      <c r="AA89" s="4"/>
      <c r="AB89" s="4"/>
      <c r="AU89" s="4"/>
    </row>
    <row r="90" spans="1:47" ht="15" customHeight="1">
      <c r="A90" s="553"/>
      <c r="B90" s="554"/>
      <c r="C90" s="593" t="s">
        <v>1635</v>
      </c>
      <c r="D90" s="642" t="s">
        <v>1853</v>
      </c>
      <c r="E90" s="595">
        <v>92</v>
      </c>
      <c r="F90" s="596"/>
      <c r="G90" s="597"/>
      <c r="H90" s="597"/>
      <c r="I90" s="597"/>
      <c r="J90" s="598"/>
      <c r="K90" s="596">
        <v>3</v>
      </c>
      <c r="L90" s="597">
        <v>30</v>
      </c>
      <c r="M90" s="597">
        <v>30</v>
      </c>
      <c r="N90" s="597">
        <v>0</v>
      </c>
      <c r="O90" s="598">
        <v>0</v>
      </c>
      <c r="P90" s="596">
        <v>16</v>
      </c>
      <c r="Q90" s="598">
        <v>14</v>
      </c>
      <c r="R90" s="599">
        <v>4</v>
      </c>
      <c r="S90" s="600">
        <v>1</v>
      </c>
      <c r="T90" s="601">
        <v>5</v>
      </c>
      <c r="U90" s="600">
        <v>10</v>
      </c>
      <c r="V90" s="600">
        <v>6</v>
      </c>
      <c r="W90" s="602">
        <v>3</v>
      </c>
      <c r="X90" s="603">
        <v>1</v>
      </c>
      <c r="Y90" s="4"/>
      <c r="Z90" s="4"/>
      <c r="AA90" s="4"/>
      <c r="AB90" s="4"/>
      <c r="AU90" s="4"/>
    </row>
    <row r="91" spans="1:47" ht="15" customHeight="1">
      <c r="A91" s="553"/>
      <c r="B91" s="554"/>
      <c r="C91" s="593" t="s">
        <v>1635</v>
      </c>
      <c r="D91" s="642" t="s">
        <v>1736</v>
      </c>
      <c r="E91" s="595">
        <v>60</v>
      </c>
      <c r="F91" s="596"/>
      <c r="G91" s="597"/>
      <c r="H91" s="597"/>
      <c r="I91" s="597"/>
      <c r="J91" s="598"/>
      <c r="K91" s="596">
        <v>1</v>
      </c>
      <c r="L91" s="597">
        <v>12</v>
      </c>
      <c r="M91" s="597">
        <v>9</v>
      </c>
      <c r="N91" s="597">
        <v>2</v>
      </c>
      <c r="O91" s="598">
        <v>1</v>
      </c>
      <c r="P91" s="596">
        <v>4</v>
      </c>
      <c r="Q91" s="598">
        <v>8</v>
      </c>
      <c r="R91" s="599">
        <v>1</v>
      </c>
      <c r="S91" s="600">
        <v>0</v>
      </c>
      <c r="T91" s="601">
        <v>2</v>
      </c>
      <c r="U91" s="600">
        <v>4</v>
      </c>
      <c r="V91" s="600">
        <v>4</v>
      </c>
      <c r="W91" s="602">
        <v>1</v>
      </c>
      <c r="X91" s="603">
        <v>0</v>
      </c>
      <c r="Y91" s="4"/>
      <c r="Z91" s="4"/>
      <c r="AA91" s="4"/>
      <c r="AB91" s="4"/>
      <c r="AU91" s="4"/>
    </row>
    <row r="92" spans="1:47" ht="15" customHeight="1">
      <c r="A92" s="553"/>
      <c r="B92" s="554"/>
      <c r="C92" s="593" t="s">
        <v>1635</v>
      </c>
      <c r="D92" s="642" t="s">
        <v>1758</v>
      </c>
      <c r="E92" s="595">
        <v>69</v>
      </c>
      <c r="F92" s="596"/>
      <c r="G92" s="597"/>
      <c r="H92" s="597"/>
      <c r="I92" s="597"/>
      <c r="J92" s="598"/>
      <c r="K92" s="596">
        <v>1</v>
      </c>
      <c r="L92" s="597">
        <v>10</v>
      </c>
      <c r="M92" s="597">
        <v>10</v>
      </c>
      <c r="N92" s="597">
        <v>0</v>
      </c>
      <c r="O92" s="598">
        <v>0</v>
      </c>
      <c r="P92" s="596">
        <v>2</v>
      </c>
      <c r="Q92" s="598">
        <v>8</v>
      </c>
      <c r="R92" s="599">
        <v>1</v>
      </c>
      <c r="S92" s="600">
        <v>0</v>
      </c>
      <c r="T92" s="601">
        <v>2</v>
      </c>
      <c r="U92" s="600">
        <v>5</v>
      </c>
      <c r="V92" s="600">
        <v>2</v>
      </c>
      <c r="W92" s="602">
        <v>0</v>
      </c>
      <c r="X92" s="603">
        <v>0</v>
      </c>
      <c r="Y92" s="4"/>
      <c r="Z92" s="4"/>
      <c r="AA92" s="4"/>
      <c r="AB92" s="4"/>
      <c r="AU92" s="4"/>
    </row>
    <row r="93" spans="1:47" ht="15" customHeight="1">
      <c r="A93" s="553"/>
      <c r="B93" s="554"/>
      <c r="C93" s="593" t="s">
        <v>1591</v>
      </c>
      <c r="D93" s="642" t="s">
        <v>1903</v>
      </c>
      <c r="E93" s="595">
        <v>93</v>
      </c>
      <c r="F93" s="596"/>
      <c r="G93" s="597"/>
      <c r="H93" s="597"/>
      <c r="I93" s="597"/>
      <c r="J93" s="598"/>
      <c r="K93" s="596">
        <v>4</v>
      </c>
      <c r="L93" s="597">
        <v>40</v>
      </c>
      <c r="M93" s="597">
        <v>40</v>
      </c>
      <c r="N93" s="597">
        <v>0</v>
      </c>
      <c r="O93" s="598">
        <v>0</v>
      </c>
      <c r="P93" s="596">
        <v>5</v>
      </c>
      <c r="Q93" s="598">
        <v>35</v>
      </c>
      <c r="R93" s="599">
        <v>0</v>
      </c>
      <c r="S93" s="600">
        <v>3</v>
      </c>
      <c r="T93" s="601">
        <v>9</v>
      </c>
      <c r="U93" s="600">
        <v>15</v>
      </c>
      <c r="V93" s="600">
        <v>7</v>
      </c>
      <c r="W93" s="602">
        <v>2</v>
      </c>
      <c r="X93" s="603">
        <v>4</v>
      </c>
      <c r="Y93" s="4"/>
      <c r="Z93" s="4"/>
      <c r="AA93" s="4"/>
      <c r="AB93" s="4"/>
      <c r="AU93" s="4"/>
    </row>
    <row r="94" spans="1:47" ht="15" customHeight="1">
      <c r="A94" s="553"/>
      <c r="B94" s="554"/>
      <c r="C94" s="593" t="s">
        <v>1591</v>
      </c>
      <c r="D94" s="642" t="s">
        <v>1904</v>
      </c>
      <c r="E94" s="595">
        <v>137</v>
      </c>
      <c r="F94" s="596"/>
      <c r="G94" s="597"/>
      <c r="H94" s="597"/>
      <c r="I94" s="597"/>
      <c r="J94" s="598"/>
      <c r="K94" s="596">
        <v>6</v>
      </c>
      <c r="L94" s="597">
        <v>64</v>
      </c>
      <c r="M94" s="597">
        <v>52</v>
      </c>
      <c r="N94" s="597">
        <v>9</v>
      </c>
      <c r="O94" s="598">
        <v>3</v>
      </c>
      <c r="P94" s="596">
        <v>6</v>
      </c>
      <c r="Q94" s="598">
        <v>58</v>
      </c>
      <c r="R94" s="599">
        <v>0</v>
      </c>
      <c r="S94" s="600">
        <v>16</v>
      </c>
      <c r="T94" s="601">
        <v>17</v>
      </c>
      <c r="U94" s="600">
        <v>17</v>
      </c>
      <c r="V94" s="600">
        <v>8</v>
      </c>
      <c r="W94" s="602">
        <v>4</v>
      </c>
      <c r="X94" s="603">
        <v>2</v>
      </c>
      <c r="Y94" s="4"/>
      <c r="Z94" s="4"/>
      <c r="AA94" s="4"/>
      <c r="AB94" s="4"/>
      <c r="AU94" s="4"/>
    </row>
    <row r="95" spans="1:47" ht="15" customHeight="1">
      <c r="A95" s="553"/>
      <c r="B95" s="554"/>
      <c r="C95" s="593" t="s">
        <v>1591</v>
      </c>
      <c r="D95" s="642" t="s">
        <v>1905</v>
      </c>
      <c r="E95" s="595">
        <v>267</v>
      </c>
      <c r="F95" s="596"/>
      <c r="G95" s="597"/>
      <c r="H95" s="597"/>
      <c r="I95" s="597"/>
      <c r="J95" s="598"/>
      <c r="K95" s="596">
        <v>8</v>
      </c>
      <c r="L95" s="597">
        <v>82</v>
      </c>
      <c r="M95" s="597">
        <v>72</v>
      </c>
      <c r="N95" s="597">
        <v>4</v>
      </c>
      <c r="O95" s="598">
        <v>6</v>
      </c>
      <c r="P95" s="596">
        <v>1</v>
      </c>
      <c r="Q95" s="598">
        <v>81</v>
      </c>
      <c r="R95" s="599">
        <v>3</v>
      </c>
      <c r="S95" s="600">
        <v>12</v>
      </c>
      <c r="T95" s="601">
        <v>19</v>
      </c>
      <c r="U95" s="600">
        <v>26</v>
      </c>
      <c r="V95" s="600">
        <v>10</v>
      </c>
      <c r="W95" s="602">
        <v>12</v>
      </c>
      <c r="X95" s="603">
        <v>0</v>
      </c>
      <c r="Y95" s="4"/>
      <c r="Z95" s="4"/>
      <c r="AA95" s="4"/>
      <c r="AB95" s="4"/>
      <c r="AU95" s="4"/>
    </row>
    <row r="96" spans="1:47" ht="15" customHeight="1">
      <c r="A96" s="553"/>
      <c r="B96" s="554"/>
      <c r="C96" s="593" t="s">
        <v>1591</v>
      </c>
      <c r="D96" s="642" t="s">
        <v>1696</v>
      </c>
      <c r="E96" s="595">
        <v>114</v>
      </c>
      <c r="F96" s="596"/>
      <c r="G96" s="597"/>
      <c r="H96" s="597"/>
      <c r="I96" s="597"/>
      <c r="J96" s="598"/>
      <c r="K96" s="596">
        <v>8</v>
      </c>
      <c r="L96" s="597">
        <v>31</v>
      </c>
      <c r="M96" s="597">
        <v>31</v>
      </c>
      <c r="N96" s="597">
        <v>0</v>
      </c>
      <c r="O96" s="598">
        <v>0</v>
      </c>
      <c r="P96" s="596">
        <v>1</v>
      </c>
      <c r="Q96" s="598">
        <v>30</v>
      </c>
      <c r="R96" s="599">
        <v>1</v>
      </c>
      <c r="S96" s="600">
        <v>3</v>
      </c>
      <c r="T96" s="601">
        <v>8</v>
      </c>
      <c r="U96" s="600">
        <v>9</v>
      </c>
      <c r="V96" s="600">
        <v>4</v>
      </c>
      <c r="W96" s="602">
        <v>6</v>
      </c>
      <c r="X96" s="603">
        <v>0</v>
      </c>
      <c r="Y96" s="4"/>
      <c r="Z96" s="4"/>
      <c r="AA96" s="4"/>
      <c r="AB96" s="4"/>
      <c r="AU96" s="4"/>
    </row>
    <row r="97" spans="1:47" ht="15" customHeight="1">
      <c r="A97" s="553"/>
      <c r="B97" s="554"/>
      <c r="C97" s="593" t="s">
        <v>1651</v>
      </c>
      <c r="D97" s="642" t="s">
        <v>1734</v>
      </c>
      <c r="E97" s="595">
        <v>42</v>
      </c>
      <c r="F97" s="596"/>
      <c r="G97" s="597"/>
      <c r="H97" s="597"/>
      <c r="I97" s="597"/>
      <c r="J97" s="598"/>
      <c r="K97" s="596">
        <v>1</v>
      </c>
      <c r="L97" s="597">
        <v>10</v>
      </c>
      <c r="M97" s="597">
        <v>10</v>
      </c>
      <c r="N97" s="597">
        <v>0</v>
      </c>
      <c r="O97" s="598">
        <v>0</v>
      </c>
      <c r="P97" s="596">
        <v>0</v>
      </c>
      <c r="Q97" s="598">
        <v>10</v>
      </c>
      <c r="R97" s="599">
        <v>0</v>
      </c>
      <c r="S97" s="600">
        <v>0</v>
      </c>
      <c r="T97" s="601">
        <v>2</v>
      </c>
      <c r="U97" s="600">
        <v>2</v>
      </c>
      <c r="V97" s="600">
        <v>2</v>
      </c>
      <c r="W97" s="602">
        <v>2</v>
      </c>
      <c r="X97" s="603">
        <v>2</v>
      </c>
      <c r="Y97" s="4"/>
      <c r="Z97" s="4"/>
      <c r="AA97" s="4"/>
      <c r="AB97" s="4"/>
      <c r="AU97" s="4"/>
    </row>
    <row r="98" spans="1:47" ht="15" customHeight="1">
      <c r="A98" s="553"/>
      <c r="B98" s="554"/>
      <c r="C98" s="593" t="s">
        <v>1651</v>
      </c>
      <c r="D98" s="642" t="s">
        <v>1646</v>
      </c>
      <c r="E98" s="595">
        <v>24</v>
      </c>
      <c r="F98" s="596"/>
      <c r="G98" s="597"/>
      <c r="H98" s="597"/>
      <c r="I98" s="597"/>
      <c r="J98" s="598"/>
      <c r="K98" s="596">
        <v>1</v>
      </c>
      <c r="L98" s="597">
        <v>11</v>
      </c>
      <c r="M98" s="597">
        <v>11</v>
      </c>
      <c r="N98" s="597">
        <v>0</v>
      </c>
      <c r="O98" s="598">
        <v>0</v>
      </c>
      <c r="P98" s="596">
        <v>0</v>
      </c>
      <c r="Q98" s="598">
        <v>11</v>
      </c>
      <c r="R98" s="599">
        <v>0</v>
      </c>
      <c r="S98" s="600">
        <v>0</v>
      </c>
      <c r="T98" s="601">
        <v>2</v>
      </c>
      <c r="U98" s="600">
        <v>4</v>
      </c>
      <c r="V98" s="600">
        <v>2</v>
      </c>
      <c r="W98" s="602">
        <v>2</v>
      </c>
      <c r="X98" s="603">
        <v>1</v>
      </c>
      <c r="Y98" s="4"/>
      <c r="Z98" s="4"/>
      <c r="AA98" s="4"/>
      <c r="AB98" s="4"/>
      <c r="AU98" s="4"/>
    </row>
    <row r="99" spans="1:47" ht="15" customHeight="1">
      <c r="A99" s="553"/>
      <c r="B99" s="554"/>
      <c r="C99" s="593" t="s">
        <v>1651</v>
      </c>
      <c r="D99" s="642" t="s">
        <v>1906</v>
      </c>
      <c r="E99" s="595">
        <v>36</v>
      </c>
      <c r="F99" s="596"/>
      <c r="G99" s="597"/>
      <c r="H99" s="597"/>
      <c r="I99" s="597"/>
      <c r="J99" s="598"/>
      <c r="K99" s="596">
        <v>1</v>
      </c>
      <c r="L99" s="597">
        <v>12</v>
      </c>
      <c r="M99" s="597">
        <v>10</v>
      </c>
      <c r="N99" s="597">
        <v>2</v>
      </c>
      <c r="O99" s="598">
        <v>0</v>
      </c>
      <c r="P99" s="596">
        <v>0</v>
      </c>
      <c r="Q99" s="598">
        <v>12</v>
      </c>
      <c r="R99" s="599">
        <v>0</v>
      </c>
      <c r="S99" s="600">
        <v>0</v>
      </c>
      <c r="T99" s="601">
        <v>2</v>
      </c>
      <c r="U99" s="600">
        <v>5</v>
      </c>
      <c r="V99" s="600">
        <v>2</v>
      </c>
      <c r="W99" s="602">
        <v>1</v>
      </c>
      <c r="X99" s="603">
        <v>2</v>
      </c>
      <c r="Y99" s="4"/>
      <c r="Z99" s="4"/>
      <c r="AA99" s="4"/>
      <c r="AB99" s="4"/>
      <c r="AU99" s="4"/>
    </row>
    <row r="100" spans="1:47" ht="15" customHeight="1">
      <c r="A100" s="553"/>
      <c r="B100" s="554"/>
      <c r="C100" s="593"/>
      <c r="D100" s="642"/>
      <c r="E100" s="595"/>
      <c r="F100" s="596"/>
      <c r="G100" s="597"/>
      <c r="H100" s="597"/>
      <c r="I100" s="597"/>
      <c r="J100" s="598"/>
      <c r="K100" s="596"/>
      <c r="L100" s="597"/>
      <c r="M100" s="597"/>
      <c r="N100" s="597"/>
      <c r="O100" s="598"/>
      <c r="P100" s="596"/>
      <c r="Q100" s="598"/>
      <c r="R100" s="599"/>
      <c r="S100" s="600"/>
      <c r="T100" s="601"/>
      <c r="U100" s="600"/>
      <c r="V100" s="600"/>
      <c r="W100" s="602"/>
      <c r="X100" s="603"/>
      <c r="Y100" s="4"/>
      <c r="Z100" s="4"/>
      <c r="AA100" s="4"/>
      <c r="AB100" s="4"/>
      <c r="AU100" s="4"/>
    </row>
    <row r="101" spans="1:47" ht="15" customHeight="1">
      <c r="A101" s="553"/>
      <c r="B101" s="554"/>
      <c r="C101" s="593"/>
      <c r="D101" s="642"/>
      <c r="E101" s="595"/>
      <c r="F101" s="596"/>
      <c r="G101" s="597"/>
      <c r="H101" s="597"/>
      <c r="I101" s="597"/>
      <c r="J101" s="598"/>
      <c r="K101" s="596"/>
      <c r="L101" s="597"/>
      <c r="M101" s="597"/>
      <c r="N101" s="597"/>
      <c r="O101" s="598"/>
      <c r="P101" s="596"/>
      <c r="Q101" s="598"/>
      <c r="R101" s="599"/>
      <c r="S101" s="600"/>
      <c r="T101" s="601"/>
      <c r="U101" s="600"/>
      <c r="V101" s="600"/>
      <c r="W101" s="602"/>
      <c r="X101" s="603"/>
      <c r="Y101" s="4"/>
      <c r="Z101" s="4"/>
      <c r="AA101" s="4"/>
      <c r="AB101" s="4"/>
      <c r="AU101" s="4"/>
    </row>
    <row r="102" spans="1:47" ht="15" customHeight="1">
      <c r="A102" s="553"/>
      <c r="B102" s="554"/>
      <c r="C102" s="593"/>
      <c r="D102" s="642"/>
      <c r="E102" s="595"/>
      <c r="F102" s="596"/>
      <c r="G102" s="597"/>
      <c r="H102" s="597"/>
      <c r="I102" s="597"/>
      <c r="J102" s="598"/>
      <c r="K102" s="596"/>
      <c r="L102" s="597"/>
      <c r="M102" s="597"/>
      <c r="N102" s="597"/>
      <c r="O102" s="598"/>
      <c r="P102" s="596"/>
      <c r="Q102" s="598"/>
      <c r="R102" s="599"/>
      <c r="S102" s="600"/>
      <c r="T102" s="601"/>
      <c r="U102" s="600"/>
      <c r="V102" s="600"/>
      <c r="W102" s="602"/>
      <c r="X102" s="603"/>
      <c r="Y102" s="4"/>
      <c r="Z102" s="4"/>
      <c r="AA102" s="4"/>
      <c r="AB102" s="4"/>
      <c r="AU102" s="4"/>
    </row>
    <row r="103" spans="1:47" ht="15" customHeight="1">
      <c r="A103" s="553"/>
      <c r="B103" s="554"/>
      <c r="C103" s="593"/>
      <c r="D103" s="642"/>
      <c r="E103" s="595"/>
      <c r="F103" s="596"/>
      <c r="G103" s="597"/>
      <c r="H103" s="597"/>
      <c r="I103" s="597"/>
      <c r="J103" s="598"/>
      <c r="K103" s="596"/>
      <c r="L103" s="597"/>
      <c r="M103" s="597"/>
      <c r="N103" s="597"/>
      <c r="O103" s="598"/>
      <c r="P103" s="596"/>
      <c r="Q103" s="598"/>
      <c r="R103" s="599"/>
      <c r="S103" s="600"/>
      <c r="T103" s="601"/>
      <c r="U103" s="600"/>
      <c r="V103" s="600"/>
      <c r="W103" s="602"/>
      <c r="X103" s="603"/>
      <c r="Y103" s="4"/>
      <c r="Z103" s="4"/>
      <c r="AA103" s="4"/>
      <c r="AB103" s="4"/>
      <c r="AU103" s="4"/>
    </row>
    <row r="104" spans="1:47" ht="15" customHeight="1">
      <c r="A104" s="553"/>
      <c r="B104" s="554"/>
      <c r="C104" s="593"/>
      <c r="D104" s="642"/>
      <c r="E104" s="595"/>
      <c r="F104" s="596"/>
      <c r="G104" s="597"/>
      <c r="H104" s="597"/>
      <c r="I104" s="597"/>
      <c r="J104" s="598"/>
      <c r="K104" s="596"/>
      <c r="L104" s="597"/>
      <c r="M104" s="597"/>
      <c r="N104" s="597"/>
      <c r="O104" s="598"/>
      <c r="P104" s="596"/>
      <c r="Q104" s="598"/>
      <c r="R104" s="599"/>
      <c r="S104" s="600"/>
      <c r="T104" s="601"/>
      <c r="U104" s="600"/>
      <c r="V104" s="600"/>
      <c r="W104" s="602"/>
      <c r="X104" s="603"/>
      <c r="Y104" s="4"/>
      <c r="Z104" s="4"/>
      <c r="AA104" s="4"/>
      <c r="AB104" s="4"/>
      <c r="AU104" s="4"/>
    </row>
    <row r="105" spans="1:47" ht="15" customHeight="1">
      <c r="A105" s="553"/>
      <c r="B105" s="554"/>
      <c r="C105" s="593"/>
      <c r="D105" s="642"/>
      <c r="E105" s="595"/>
      <c r="F105" s="596"/>
      <c r="G105" s="597"/>
      <c r="H105" s="597"/>
      <c r="I105" s="597"/>
      <c r="J105" s="598"/>
      <c r="K105" s="596"/>
      <c r="L105" s="597"/>
      <c r="M105" s="597"/>
      <c r="N105" s="597"/>
      <c r="O105" s="598"/>
      <c r="P105" s="596"/>
      <c r="Q105" s="598"/>
      <c r="R105" s="599"/>
      <c r="S105" s="600"/>
      <c r="T105" s="601"/>
      <c r="U105" s="600"/>
      <c r="V105" s="600"/>
      <c r="W105" s="602"/>
      <c r="X105" s="603"/>
      <c r="Y105" s="4"/>
      <c r="Z105" s="4"/>
      <c r="AA105" s="4"/>
      <c r="AB105" s="4"/>
      <c r="AU105" s="4"/>
    </row>
    <row r="106" spans="1:47" ht="15" customHeight="1">
      <c r="A106" s="553"/>
      <c r="B106" s="554"/>
      <c r="C106" s="593"/>
      <c r="D106" s="642"/>
      <c r="E106" s="595"/>
      <c r="F106" s="596"/>
      <c r="G106" s="597"/>
      <c r="H106" s="597"/>
      <c r="I106" s="597"/>
      <c r="J106" s="598"/>
      <c r="K106" s="596"/>
      <c r="L106" s="597"/>
      <c r="M106" s="597"/>
      <c r="N106" s="597"/>
      <c r="O106" s="598"/>
      <c r="P106" s="596"/>
      <c r="Q106" s="598"/>
      <c r="R106" s="599"/>
      <c r="S106" s="600"/>
      <c r="T106" s="601"/>
      <c r="U106" s="600"/>
      <c r="V106" s="600"/>
      <c r="W106" s="602"/>
      <c r="X106" s="603"/>
      <c r="Y106" s="4"/>
      <c r="Z106" s="4"/>
      <c r="AA106" s="4"/>
      <c r="AB106" s="4"/>
      <c r="AU106" s="4"/>
    </row>
    <row r="107" spans="1:47" ht="15" customHeight="1">
      <c r="A107" s="553"/>
      <c r="B107" s="554"/>
      <c r="C107" s="593"/>
      <c r="D107" s="642"/>
      <c r="E107" s="595"/>
      <c r="F107" s="596"/>
      <c r="G107" s="597"/>
      <c r="H107" s="597"/>
      <c r="I107" s="597"/>
      <c r="J107" s="598"/>
      <c r="K107" s="596"/>
      <c r="L107" s="597"/>
      <c r="M107" s="597"/>
      <c r="N107" s="597"/>
      <c r="O107" s="598"/>
      <c r="P107" s="596"/>
      <c r="Q107" s="598"/>
      <c r="R107" s="599"/>
      <c r="S107" s="600"/>
      <c r="T107" s="601"/>
      <c r="U107" s="600"/>
      <c r="V107" s="600"/>
      <c r="W107" s="602"/>
      <c r="X107" s="603"/>
      <c r="Y107" s="4"/>
      <c r="Z107" s="4"/>
      <c r="AA107" s="4"/>
      <c r="AB107" s="4"/>
      <c r="AU107" s="4"/>
    </row>
    <row r="108" spans="1:47" ht="15" customHeight="1">
      <c r="A108" s="553"/>
      <c r="B108" s="554"/>
      <c r="C108" s="593"/>
      <c r="D108" s="642"/>
      <c r="E108" s="595"/>
      <c r="F108" s="596"/>
      <c r="G108" s="597"/>
      <c r="H108" s="597"/>
      <c r="I108" s="597"/>
      <c r="J108" s="598"/>
      <c r="K108" s="596"/>
      <c r="L108" s="597"/>
      <c r="M108" s="597"/>
      <c r="N108" s="597"/>
      <c r="O108" s="598"/>
      <c r="P108" s="596"/>
      <c r="Q108" s="598"/>
      <c r="R108" s="599"/>
      <c r="S108" s="600"/>
      <c r="T108" s="601"/>
      <c r="U108" s="600"/>
      <c r="V108" s="600"/>
      <c r="W108" s="602"/>
      <c r="X108" s="603"/>
      <c r="Y108" s="4"/>
      <c r="Z108" s="4"/>
      <c r="AA108" s="4"/>
      <c r="AB108" s="4"/>
      <c r="AU108" s="4"/>
    </row>
    <row r="109" spans="1:47" ht="15" customHeight="1">
      <c r="A109" s="553"/>
      <c r="B109" s="554"/>
      <c r="C109" s="593"/>
      <c r="D109" s="642"/>
      <c r="E109" s="595"/>
      <c r="F109" s="596"/>
      <c r="G109" s="597"/>
      <c r="H109" s="597"/>
      <c r="I109" s="597"/>
      <c r="J109" s="598"/>
      <c r="K109" s="596"/>
      <c r="L109" s="597"/>
      <c r="M109" s="597"/>
      <c r="N109" s="597"/>
      <c r="O109" s="598"/>
      <c r="P109" s="596"/>
      <c r="Q109" s="598"/>
      <c r="R109" s="599"/>
      <c r="S109" s="600"/>
      <c r="T109" s="601"/>
      <c r="U109" s="600"/>
      <c r="V109" s="600"/>
      <c r="W109" s="602"/>
      <c r="X109" s="603"/>
      <c r="Y109" s="4"/>
      <c r="Z109" s="4"/>
      <c r="AA109" s="4"/>
      <c r="AB109" s="4"/>
      <c r="AU109" s="4"/>
    </row>
    <row r="110" spans="1:47" ht="15" customHeight="1">
      <c r="A110" s="553"/>
      <c r="B110" s="554"/>
      <c r="C110" s="593"/>
      <c r="D110" s="642"/>
      <c r="E110" s="595"/>
      <c r="F110" s="596"/>
      <c r="G110" s="597"/>
      <c r="H110" s="597"/>
      <c r="I110" s="597"/>
      <c r="J110" s="598"/>
      <c r="K110" s="596"/>
      <c r="L110" s="597"/>
      <c r="M110" s="597"/>
      <c r="N110" s="597"/>
      <c r="O110" s="598"/>
      <c r="P110" s="596"/>
      <c r="Q110" s="598"/>
      <c r="R110" s="599"/>
      <c r="S110" s="600"/>
      <c r="T110" s="601"/>
      <c r="U110" s="600"/>
      <c r="V110" s="600"/>
      <c r="W110" s="602"/>
      <c r="X110" s="603"/>
      <c r="Y110" s="4"/>
      <c r="Z110" s="4"/>
      <c r="AA110" s="4"/>
      <c r="AB110" s="4"/>
      <c r="AU110" s="4"/>
    </row>
    <row r="111" spans="1:47" ht="15" customHeight="1">
      <c r="A111" s="553"/>
      <c r="B111" s="554"/>
      <c r="C111" s="593"/>
      <c r="D111" s="642"/>
      <c r="E111" s="595"/>
      <c r="F111" s="596"/>
      <c r="G111" s="597"/>
      <c r="H111" s="597"/>
      <c r="I111" s="597"/>
      <c r="J111" s="598"/>
      <c r="K111" s="596"/>
      <c r="L111" s="597"/>
      <c r="M111" s="597"/>
      <c r="N111" s="597"/>
      <c r="O111" s="598"/>
      <c r="P111" s="596"/>
      <c r="Q111" s="598"/>
      <c r="R111" s="599"/>
      <c r="S111" s="600"/>
      <c r="T111" s="601"/>
      <c r="U111" s="600"/>
      <c r="V111" s="600"/>
      <c r="W111" s="602"/>
      <c r="X111" s="603"/>
      <c r="Y111" s="4"/>
      <c r="Z111" s="4"/>
      <c r="AA111" s="4"/>
      <c r="AB111" s="4"/>
      <c r="AU111" s="4"/>
    </row>
    <row r="112" spans="1:47" ht="15" customHeight="1">
      <c r="A112" s="553"/>
      <c r="B112" s="554"/>
      <c r="C112" s="593"/>
      <c r="D112" s="642"/>
      <c r="E112" s="595"/>
      <c r="F112" s="596"/>
      <c r="G112" s="597"/>
      <c r="H112" s="597"/>
      <c r="I112" s="597"/>
      <c r="J112" s="598"/>
      <c r="K112" s="596"/>
      <c r="L112" s="597"/>
      <c r="M112" s="597"/>
      <c r="N112" s="597"/>
      <c r="O112" s="598"/>
      <c r="P112" s="596"/>
      <c r="Q112" s="598"/>
      <c r="R112" s="599"/>
      <c r="S112" s="600"/>
      <c r="T112" s="601"/>
      <c r="U112" s="600"/>
      <c r="V112" s="600"/>
      <c r="W112" s="602"/>
      <c r="X112" s="603"/>
      <c r="Y112" s="4"/>
      <c r="Z112" s="4"/>
      <c r="AA112" s="4"/>
      <c r="AB112" s="4"/>
      <c r="AU112" s="4"/>
    </row>
    <row r="113" spans="1:47" ht="15" customHeight="1">
      <c r="A113" s="553"/>
      <c r="B113" s="554"/>
      <c r="C113" s="593"/>
      <c r="D113" s="594"/>
      <c r="E113" s="595"/>
      <c r="F113" s="596"/>
      <c r="G113" s="597"/>
      <c r="H113" s="597"/>
      <c r="I113" s="597"/>
      <c r="J113" s="598"/>
      <c r="K113" s="596"/>
      <c r="L113" s="597"/>
      <c r="M113" s="597"/>
      <c r="N113" s="597"/>
      <c r="O113" s="598"/>
      <c r="P113" s="596"/>
      <c r="Q113" s="598"/>
      <c r="R113" s="599"/>
      <c r="S113" s="600"/>
      <c r="T113" s="601"/>
      <c r="U113" s="600"/>
      <c r="V113" s="600"/>
      <c r="W113" s="602"/>
      <c r="X113" s="603"/>
      <c r="Y113" s="4"/>
      <c r="Z113" s="4"/>
      <c r="AA113" s="4"/>
      <c r="AB113" s="4"/>
      <c r="AU113" s="4"/>
    </row>
    <row r="114" spans="1:47" ht="15" customHeight="1">
      <c r="A114" s="553"/>
      <c r="B114" s="554"/>
      <c r="C114" s="593"/>
      <c r="D114" s="594"/>
      <c r="E114" s="595"/>
      <c r="F114" s="596"/>
      <c r="G114" s="597"/>
      <c r="H114" s="597"/>
      <c r="I114" s="597"/>
      <c r="J114" s="598"/>
      <c r="K114" s="596"/>
      <c r="L114" s="597"/>
      <c r="M114" s="597"/>
      <c r="N114" s="597"/>
      <c r="O114" s="598"/>
      <c r="P114" s="596"/>
      <c r="Q114" s="598"/>
      <c r="R114" s="599"/>
      <c r="S114" s="600"/>
      <c r="T114" s="601"/>
      <c r="U114" s="600"/>
      <c r="V114" s="600"/>
      <c r="W114" s="602"/>
      <c r="X114" s="603"/>
      <c r="Y114" s="4"/>
      <c r="Z114" s="4"/>
      <c r="AA114" s="4"/>
      <c r="AB114" s="4"/>
      <c r="AU114" s="4"/>
    </row>
    <row r="115" spans="1:47" ht="15" customHeight="1">
      <c r="A115" s="553"/>
      <c r="B115" s="554"/>
      <c r="C115" s="593"/>
      <c r="D115" s="594"/>
      <c r="E115" s="595"/>
      <c r="F115" s="596"/>
      <c r="G115" s="597"/>
      <c r="H115" s="597"/>
      <c r="I115" s="597"/>
      <c r="J115" s="598"/>
      <c r="K115" s="596"/>
      <c r="L115" s="597"/>
      <c r="M115" s="597"/>
      <c r="N115" s="597"/>
      <c r="O115" s="598"/>
      <c r="P115" s="596"/>
      <c r="Q115" s="598"/>
      <c r="R115" s="599"/>
      <c r="S115" s="600"/>
      <c r="T115" s="601"/>
      <c r="U115" s="600"/>
      <c r="V115" s="600"/>
      <c r="W115" s="602"/>
      <c r="X115" s="603"/>
      <c r="Y115" s="4"/>
      <c r="Z115" s="4"/>
      <c r="AA115" s="4"/>
      <c r="AB115" s="4"/>
      <c r="AU115" s="4"/>
    </row>
    <row r="116" spans="1:47" ht="15" customHeight="1">
      <c r="A116" s="553"/>
      <c r="B116" s="554"/>
      <c r="C116" s="593"/>
      <c r="D116" s="594"/>
      <c r="E116" s="595"/>
      <c r="F116" s="596"/>
      <c r="G116" s="597"/>
      <c r="H116" s="597"/>
      <c r="I116" s="597"/>
      <c r="J116" s="598"/>
      <c r="K116" s="596"/>
      <c r="L116" s="597"/>
      <c r="M116" s="597"/>
      <c r="N116" s="597"/>
      <c r="O116" s="598"/>
      <c r="P116" s="596"/>
      <c r="Q116" s="598"/>
      <c r="R116" s="599"/>
      <c r="S116" s="600"/>
      <c r="T116" s="601"/>
      <c r="U116" s="600"/>
      <c r="V116" s="600"/>
      <c r="W116" s="602"/>
      <c r="X116" s="603"/>
      <c r="Y116" s="4"/>
      <c r="Z116" s="4"/>
      <c r="AA116" s="4"/>
      <c r="AB116" s="4"/>
      <c r="AU116" s="4"/>
    </row>
    <row r="117" spans="1:47" ht="15" customHeight="1">
      <c r="A117" s="553"/>
      <c r="B117" s="554"/>
      <c r="C117" s="593"/>
      <c r="D117" s="594"/>
      <c r="E117" s="595"/>
      <c r="F117" s="596"/>
      <c r="G117" s="597"/>
      <c r="H117" s="597"/>
      <c r="I117" s="597"/>
      <c r="J117" s="598"/>
      <c r="K117" s="596"/>
      <c r="L117" s="597"/>
      <c r="M117" s="597"/>
      <c r="N117" s="597"/>
      <c r="O117" s="598"/>
      <c r="P117" s="596"/>
      <c r="Q117" s="598"/>
      <c r="R117" s="599"/>
      <c r="S117" s="600"/>
      <c r="T117" s="601"/>
      <c r="U117" s="600"/>
      <c r="V117" s="600"/>
      <c r="W117" s="602"/>
      <c r="X117" s="603"/>
      <c r="Y117" s="4"/>
      <c r="Z117" s="4"/>
      <c r="AA117" s="4"/>
      <c r="AB117" s="4"/>
      <c r="AU117" s="4"/>
    </row>
    <row r="118" spans="1:47" ht="15" customHeight="1">
      <c r="A118" s="553"/>
      <c r="B118" s="554"/>
      <c r="C118" s="593"/>
      <c r="D118" s="594"/>
      <c r="E118" s="595"/>
      <c r="F118" s="596"/>
      <c r="G118" s="597"/>
      <c r="H118" s="597"/>
      <c r="I118" s="597"/>
      <c r="J118" s="598"/>
      <c r="K118" s="596"/>
      <c r="L118" s="597"/>
      <c r="M118" s="597"/>
      <c r="N118" s="597"/>
      <c r="O118" s="598"/>
      <c r="P118" s="596"/>
      <c r="Q118" s="598"/>
      <c r="R118" s="599"/>
      <c r="S118" s="600"/>
      <c r="T118" s="601"/>
      <c r="U118" s="600"/>
      <c r="V118" s="600"/>
      <c r="W118" s="602"/>
      <c r="X118" s="603"/>
      <c r="Y118" s="4"/>
      <c r="Z118" s="4"/>
      <c r="AA118" s="4"/>
      <c r="AB118" s="4"/>
      <c r="AU118" s="4"/>
    </row>
    <row r="119" spans="1:47" ht="15" customHeight="1">
      <c r="A119" s="553"/>
      <c r="B119" s="554"/>
      <c r="C119" s="593"/>
      <c r="D119" s="594"/>
      <c r="E119" s="595"/>
      <c r="F119" s="596"/>
      <c r="G119" s="597"/>
      <c r="H119" s="597"/>
      <c r="I119" s="597"/>
      <c r="J119" s="598"/>
      <c r="K119" s="596"/>
      <c r="L119" s="597"/>
      <c r="M119" s="597"/>
      <c r="N119" s="597"/>
      <c r="O119" s="598"/>
      <c r="P119" s="596"/>
      <c r="Q119" s="598"/>
      <c r="R119" s="599"/>
      <c r="S119" s="600"/>
      <c r="T119" s="601"/>
      <c r="U119" s="600"/>
      <c r="V119" s="600"/>
      <c r="W119" s="602"/>
      <c r="X119" s="603"/>
      <c r="Y119" s="4"/>
      <c r="Z119" s="4"/>
      <c r="AA119" s="4"/>
      <c r="AB119" s="4"/>
      <c r="AU119" s="4"/>
    </row>
    <row r="120" spans="1:47" ht="15" customHeight="1">
      <c r="A120" s="553"/>
      <c r="B120" s="554"/>
      <c r="C120" s="593"/>
      <c r="D120" s="594"/>
      <c r="E120" s="595"/>
      <c r="F120" s="596"/>
      <c r="G120" s="597"/>
      <c r="H120" s="597"/>
      <c r="I120" s="597"/>
      <c r="J120" s="598"/>
      <c r="K120" s="596"/>
      <c r="L120" s="597"/>
      <c r="M120" s="597"/>
      <c r="N120" s="597"/>
      <c r="O120" s="598"/>
      <c r="P120" s="596"/>
      <c r="Q120" s="598"/>
      <c r="R120" s="599"/>
      <c r="S120" s="600"/>
      <c r="T120" s="601"/>
      <c r="U120" s="600"/>
      <c r="V120" s="600"/>
      <c r="W120" s="602"/>
      <c r="X120" s="603"/>
      <c r="Y120" s="4"/>
      <c r="Z120" s="4"/>
      <c r="AA120" s="4"/>
      <c r="AB120" s="4"/>
      <c r="AU120" s="4"/>
    </row>
    <row r="121" spans="1:47" ht="15" customHeight="1">
      <c r="A121" s="553"/>
      <c r="B121" s="554"/>
      <c r="C121" s="593"/>
      <c r="D121" s="594"/>
      <c r="E121" s="595"/>
      <c r="F121" s="596"/>
      <c r="G121" s="597"/>
      <c r="H121" s="597"/>
      <c r="I121" s="597"/>
      <c r="J121" s="598"/>
      <c r="K121" s="596"/>
      <c r="L121" s="597"/>
      <c r="M121" s="597"/>
      <c r="N121" s="597"/>
      <c r="O121" s="598"/>
      <c r="P121" s="596"/>
      <c r="Q121" s="598"/>
      <c r="R121" s="599"/>
      <c r="S121" s="600"/>
      <c r="T121" s="601"/>
      <c r="U121" s="600"/>
      <c r="V121" s="600"/>
      <c r="W121" s="602"/>
      <c r="X121" s="603"/>
      <c r="Y121" s="4"/>
      <c r="Z121" s="4"/>
      <c r="AA121" s="4"/>
      <c r="AB121" s="4"/>
      <c r="AU121" s="4"/>
    </row>
    <row r="122" spans="1:47" ht="15" customHeight="1">
      <c r="A122" s="553"/>
      <c r="B122" s="554"/>
      <c r="C122" s="593"/>
      <c r="D122" s="594"/>
      <c r="E122" s="595"/>
      <c r="F122" s="596"/>
      <c r="G122" s="597"/>
      <c r="H122" s="597"/>
      <c r="I122" s="597"/>
      <c r="J122" s="598"/>
      <c r="K122" s="596"/>
      <c r="L122" s="597"/>
      <c r="M122" s="597"/>
      <c r="N122" s="597"/>
      <c r="O122" s="598"/>
      <c r="P122" s="596"/>
      <c r="Q122" s="598"/>
      <c r="R122" s="599"/>
      <c r="S122" s="600"/>
      <c r="T122" s="601"/>
      <c r="U122" s="600"/>
      <c r="V122" s="600"/>
      <c r="W122" s="602"/>
      <c r="X122" s="603"/>
      <c r="Y122" s="4"/>
      <c r="Z122" s="4"/>
      <c r="AA122" s="4"/>
      <c r="AB122" s="4"/>
      <c r="AU122" s="4"/>
    </row>
    <row r="123" spans="1:47" ht="15" customHeight="1">
      <c r="A123" s="553"/>
      <c r="B123" s="554"/>
      <c r="C123" s="593"/>
      <c r="D123" s="594"/>
      <c r="E123" s="595"/>
      <c r="F123" s="596"/>
      <c r="G123" s="597"/>
      <c r="H123" s="597"/>
      <c r="I123" s="597"/>
      <c r="J123" s="598"/>
      <c r="K123" s="596"/>
      <c r="L123" s="597"/>
      <c r="M123" s="597"/>
      <c r="N123" s="597"/>
      <c r="O123" s="598"/>
      <c r="P123" s="596"/>
      <c r="Q123" s="598"/>
      <c r="R123" s="599"/>
      <c r="S123" s="600"/>
      <c r="T123" s="601"/>
      <c r="U123" s="600"/>
      <c r="V123" s="600"/>
      <c r="W123" s="602"/>
      <c r="X123" s="603"/>
      <c r="Y123" s="4"/>
      <c r="Z123" s="4"/>
      <c r="AA123" s="4"/>
      <c r="AB123" s="4"/>
      <c r="AU123" s="4"/>
    </row>
    <row r="124" spans="1:47" ht="15" customHeight="1">
      <c r="A124" s="553"/>
      <c r="B124" s="554"/>
      <c r="C124" s="593"/>
      <c r="D124" s="594"/>
      <c r="E124" s="595"/>
      <c r="F124" s="596"/>
      <c r="G124" s="597"/>
      <c r="H124" s="597"/>
      <c r="I124" s="597"/>
      <c r="J124" s="598"/>
      <c r="K124" s="596"/>
      <c r="L124" s="597"/>
      <c r="M124" s="597"/>
      <c r="N124" s="597"/>
      <c r="O124" s="598"/>
      <c r="P124" s="596"/>
      <c r="Q124" s="598"/>
      <c r="R124" s="599"/>
      <c r="S124" s="600"/>
      <c r="T124" s="601"/>
      <c r="U124" s="600"/>
      <c r="V124" s="600"/>
      <c r="W124" s="602"/>
      <c r="X124" s="603"/>
      <c r="Y124" s="4"/>
      <c r="Z124" s="4"/>
      <c r="AA124" s="4"/>
      <c r="AB124" s="4"/>
      <c r="AU124" s="4"/>
    </row>
    <row r="125" spans="1:47" ht="15" customHeight="1">
      <c r="A125" s="553"/>
      <c r="B125" s="554"/>
      <c r="C125" s="593"/>
      <c r="D125" s="594"/>
      <c r="E125" s="595"/>
      <c r="F125" s="596"/>
      <c r="G125" s="597"/>
      <c r="H125" s="597"/>
      <c r="I125" s="597"/>
      <c r="J125" s="598"/>
      <c r="K125" s="596"/>
      <c r="L125" s="597"/>
      <c r="M125" s="597"/>
      <c r="N125" s="597"/>
      <c r="O125" s="598"/>
      <c r="P125" s="596"/>
      <c r="Q125" s="598"/>
      <c r="R125" s="599"/>
      <c r="S125" s="600"/>
      <c r="T125" s="601"/>
      <c r="U125" s="600"/>
      <c r="V125" s="600"/>
      <c r="W125" s="602"/>
      <c r="X125" s="603"/>
      <c r="Y125" s="4"/>
      <c r="Z125" s="4"/>
      <c r="AA125" s="4"/>
      <c r="AB125" s="4"/>
      <c r="AU125" s="4"/>
    </row>
    <row r="126" spans="1:47" ht="15" customHeight="1">
      <c r="A126" s="553"/>
      <c r="B126" s="554"/>
      <c r="C126" s="593"/>
      <c r="D126" s="594"/>
      <c r="E126" s="595"/>
      <c r="F126" s="596"/>
      <c r="G126" s="597"/>
      <c r="H126" s="597"/>
      <c r="I126" s="597"/>
      <c r="J126" s="598"/>
      <c r="K126" s="596"/>
      <c r="L126" s="597"/>
      <c r="M126" s="597"/>
      <c r="N126" s="597"/>
      <c r="O126" s="598"/>
      <c r="P126" s="596"/>
      <c r="Q126" s="598"/>
      <c r="R126" s="599"/>
      <c r="S126" s="600"/>
      <c r="T126" s="601"/>
      <c r="U126" s="600"/>
      <c r="V126" s="600"/>
      <c r="W126" s="602"/>
      <c r="X126" s="603"/>
      <c r="Y126" s="4"/>
      <c r="Z126" s="4"/>
      <c r="AA126" s="4"/>
      <c r="AB126" s="4"/>
      <c r="AU126" s="4"/>
    </row>
    <row r="127" spans="1:47" ht="15" customHeight="1">
      <c r="A127" s="553"/>
      <c r="B127" s="554"/>
      <c r="C127" s="593"/>
      <c r="D127" s="594"/>
      <c r="E127" s="595"/>
      <c r="F127" s="596"/>
      <c r="G127" s="597"/>
      <c r="H127" s="597"/>
      <c r="I127" s="597"/>
      <c r="J127" s="598"/>
      <c r="K127" s="596"/>
      <c r="L127" s="597"/>
      <c r="M127" s="597"/>
      <c r="N127" s="597"/>
      <c r="O127" s="598"/>
      <c r="P127" s="596"/>
      <c r="Q127" s="598"/>
      <c r="R127" s="599"/>
      <c r="S127" s="600"/>
      <c r="T127" s="601"/>
      <c r="U127" s="600"/>
      <c r="V127" s="600"/>
      <c r="W127" s="602"/>
      <c r="X127" s="603"/>
      <c r="Y127" s="4"/>
      <c r="Z127" s="4"/>
      <c r="AA127" s="4"/>
      <c r="AB127" s="4"/>
      <c r="AU127" s="4"/>
    </row>
    <row r="128" spans="1:47" ht="15" customHeight="1">
      <c r="A128" s="553"/>
      <c r="B128" s="554"/>
      <c r="C128" s="593"/>
      <c r="D128" s="594"/>
      <c r="E128" s="595"/>
      <c r="F128" s="596"/>
      <c r="G128" s="597"/>
      <c r="H128" s="597"/>
      <c r="I128" s="597"/>
      <c r="J128" s="598"/>
      <c r="K128" s="596"/>
      <c r="L128" s="597"/>
      <c r="M128" s="597"/>
      <c r="N128" s="597"/>
      <c r="O128" s="598"/>
      <c r="P128" s="596"/>
      <c r="Q128" s="598"/>
      <c r="R128" s="599"/>
      <c r="S128" s="600"/>
      <c r="T128" s="601"/>
      <c r="U128" s="600"/>
      <c r="V128" s="600"/>
      <c r="W128" s="602"/>
      <c r="X128" s="603"/>
      <c r="Y128" s="4"/>
      <c r="Z128" s="4"/>
      <c r="AA128" s="4"/>
      <c r="AB128" s="4"/>
      <c r="AU128" s="4"/>
    </row>
    <row r="129" spans="1:47" ht="15" customHeight="1">
      <c r="A129" s="553"/>
      <c r="B129" s="554"/>
      <c r="C129" s="593"/>
      <c r="D129" s="594"/>
      <c r="E129" s="595"/>
      <c r="F129" s="596"/>
      <c r="G129" s="597"/>
      <c r="H129" s="597"/>
      <c r="I129" s="597"/>
      <c r="J129" s="598"/>
      <c r="K129" s="596"/>
      <c r="L129" s="597"/>
      <c r="M129" s="597"/>
      <c r="N129" s="597"/>
      <c r="O129" s="598"/>
      <c r="P129" s="596"/>
      <c r="Q129" s="598"/>
      <c r="R129" s="599"/>
      <c r="S129" s="600"/>
      <c r="T129" s="601"/>
      <c r="U129" s="600"/>
      <c r="V129" s="600"/>
      <c r="W129" s="602"/>
      <c r="X129" s="603"/>
      <c r="Y129" s="4"/>
      <c r="Z129" s="4"/>
      <c r="AA129" s="4"/>
      <c r="AB129" s="4"/>
      <c r="AU129" s="4"/>
    </row>
    <row r="130" spans="1:47" ht="15" customHeight="1">
      <c r="A130" s="553"/>
      <c r="B130" s="554"/>
      <c r="C130" s="593"/>
      <c r="D130" s="594"/>
      <c r="E130" s="595"/>
      <c r="F130" s="596"/>
      <c r="G130" s="597"/>
      <c r="H130" s="597"/>
      <c r="I130" s="597"/>
      <c r="J130" s="598"/>
      <c r="K130" s="596"/>
      <c r="L130" s="597"/>
      <c r="M130" s="597"/>
      <c r="N130" s="597"/>
      <c r="O130" s="598"/>
      <c r="P130" s="596"/>
      <c r="Q130" s="598"/>
      <c r="R130" s="599"/>
      <c r="S130" s="600"/>
      <c r="T130" s="601"/>
      <c r="U130" s="600"/>
      <c r="V130" s="600"/>
      <c r="W130" s="602"/>
      <c r="X130" s="603"/>
      <c r="Y130" s="4"/>
      <c r="Z130" s="4"/>
      <c r="AA130" s="4"/>
      <c r="AB130" s="4"/>
      <c r="AU130" s="4"/>
    </row>
    <row r="131" spans="1:47" ht="15" customHeight="1">
      <c r="A131" s="553"/>
      <c r="B131" s="554"/>
      <c r="C131" s="593"/>
      <c r="D131" s="594"/>
      <c r="E131" s="595"/>
      <c r="F131" s="596"/>
      <c r="G131" s="597"/>
      <c r="H131" s="597"/>
      <c r="I131" s="597"/>
      <c r="J131" s="598"/>
      <c r="K131" s="596"/>
      <c r="L131" s="597"/>
      <c r="M131" s="597"/>
      <c r="N131" s="597"/>
      <c r="O131" s="598"/>
      <c r="P131" s="596"/>
      <c r="Q131" s="598"/>
      <c r="R131" s="599"/>
      <c r="S131" s="600"/>
      <c r="T131" s="601"/>
      <c r="U131" s="600"/>
      <c r="V131" s="600"/>
      <c r="W131" s="602"/>
      <c r="X131" s="603"/>
      <c r="Y131" s="4"/>
      <c r="Z131" s="4"/>
      <c r="AA131" s="4"/>
      <c r="AB131" s="4"/>
      <c r="AU131" s="4"/>
    </row>
    <row r="132" spans="1:47" ht="15" customHeight="1">
      <c r="A132" s="553"/>
      <c r="B132" s="554"/>
      <c r="C132" s="593"/>
      <c r="D132" s="594"/>
      <c r="E132" s="595"/>
      <c r="F132" s="596"/>
      <c r="G132" s="597"/>
      <c r="H132" s="597"/>
      <c r="I132" s="597"/>
      <c r="J132" s="598"/>
      <c r="K132" s="596"/>
      <c r="L132" s="597"/>
      <c r="M132" s="597"/>
      <c r="N132" s="597"/>
      <c r="O132" s="598"/>
      <c r="P132" s="596"/>
      <c r="Q132" s="598"/>
      <c r="R132" s="599"/>
      <c r="S132" s="600"/>
      <c r="T132" s="601"/>
      <c r="U132" s="600"/>
      <c r="V132" s="600"/>
      <c r="W132" s="602"/>
      <c r="X132" s="603"/>
      <c r="Y132" s="4"/>
      <c r="Z132" s="4"/>
      <c r="AA132" s="4"/>
      <c r="AB132" s="4"/>
      <c r="AU132" s="4"/>
    </row>
    <row r="133" spans="1:47" ht="15" customHeight="1">
      <c r="A133" s="553"/>
      <c r="B133" s="554"/>
      <c r="C133" s="593"/>
      <c r="D133" s="594"/>
      <c r="E133" s="595"/>
      <c r="F133" s="596"/>
      <c r="G133" s="597"/>
      <c r="H133" s="597"/>
      <c r="I133" s="597"/>
      <c r="J133" s="598"/>
      <c r="K133" s="596"/>
      <c r="L133" s="597"/>
      <c r="M133" s="597"/>
      <c r="N133" s="597"/>
      <c r="O133" s="598"/>
      <c r="P133" s="596"/>
      <c r="Q133" s="598"/>
      <c r="R133" s="599"/>
      <c r="S133" s="600"/>
      <c r="T133" s="601"/>
      <c r="U133" s="600"/>
      <c r="V133" s="600"/>
      <c r="W133" s="602"/>
      <c r="X133" s="603"/>
      <c r="Y133" s="4"/>
      <c r="Z133" s="4"/>
      <c r="AA133" s="4"/>
      <c r="AB133" s="4"/>
      <c r="AU133" s="4"/>
    </row>
    <row r="134" spans="1:47" ht="15" customHeight="1">
      <c r="A134" s="553"/>
      <c r="B134" s="554"/>
      <c r="C134" s="593"/>
      <c r="D134" s="594"/>
      <c r="E134" s="595"/>
      <c r="F134" s="596"/>
      <c r="G134" s="597"/>
      <c r="H134" s="597"/>
      <c r="I134" s="597"/>
      <c r="J134" s="598"/>
      <c r="K134" s="596"/>
      <c r="L134" s="597"/>
      <c r="M134" s="597"/>
      <c r="N134" s="597"/>
      <c r="O134" s="598"/>
      <c r="P134" s="596"/>
      <c r="Q134" s="598"/>
      <c r="R134" s="599"/>
      <c r="S134" s="600"/>
      <c r="T134" s="601"/>
      <c r="U134" s="600"/>
      <c r="V134" s="600"/>
      <c r="W134" s="602"/>
      <c r="X134" s="603"/>
      <c r="Y134" s="4"/>
      <c r="Z134" s="4"/>
      <c r="AA134" s="4"/>
      <c r="AB134" s="4"/>
      <c r="AU134" s="4"/>
    </row>
    <row r="135" spans="1:47" ht="15" customHeight="1">
      <c r="A135" s="553"/>
      <c r="B135" s="554"/>
      <c r="C135" s="593"/>
      <c r="D135" s="594"/>
      <c r="E135" s="595"/>
      <c r="F135" s="596"/>
      <c r="G135" s="597"/>
      <c r="H135" s="597"/>
      <c r="I135" s="597"/>
      <c r="J135" s="598"/>
      <c r="K135" s="596"/>
      <c r="L135" s="597"/>
      <c r="M135" s="597"/>
      <c r="N135" s="597"/>
      <c r="O135" s="598"/>
      <c r="P135" s="596"/>
      <c r="Q135" s="598"/>
      <c r="R135" s="599"/>
      <c r="S135" s="600"/>
      <c r="T135" s="601"/>
      <c r="U135" s="600"/>
      <c r="V135" s="600"/>
      <c r="W135" s="602"/>
      <c r="X135" s="603"/>
      <c r="Y135" s="4"/>
      <c r="Z135" s="4"/>
      <c r="AA135" s="4"/>
      <c r="AB135" s="4"/>
      <c r="AU135" s="4"/>
    </row>
    <row r="136" spans="1:47" ht="15" customHeight="1">
      <c r="A136" s="553"/>
      <c r="B136" s="554"/>
      <c r="C136" s="593"/>
      <c r="D136" s="594"/>
      <c r="E136" s="595"/>
      <c r="F136" s="596"/>
      <c r="G136" s="597"/>
      <c r="H136" s="597"/>
      <c r="I136" s="597"/>
      <c r="J136" s="598"/>
      <c r="K136" s="596"/>
      <c r="L136" s="597"/>
      <c r="M136" s="597"/>
      <c r="N136" s="597"/>
      <c r="O136" s="598"/>
      <c r="P136" s="596"/>
      <c r="Q136" s="598"/>
      <c r="R136" s="599"/>
      <c r="S136" s="600"/>
      <c r="T136" s="601"/>
      <c r="U136" s="600"/>
      <c r="V136" s="600"/>
      <c r="W136" s="602"/>
      <c r="X136" s="603"/>
      <c r="Y136" s="4"/>
      <c r="Z136" s="4"/>
      <c r="AA136" s="4"/>
      <c r="AB136" s="4"/>
      <c r="AU136" s="4"/>
    </row>
    <row r="137" spans="1:47" ht="15" customHeight="1">
      <c r="A137" s="553"/>
      <c r="B137" s="554"/>
      <c r="C137" s="593"/>
      <c r="D137" s="594"/>
      <c r="E137" s="595"/>
      <c r="F137" s="596"/>
      <c r="G137" s="597"/>
      <c r="H137" s="597"/>
      <c r="I137" s="597"/>
      <c r="J137" s="598"/>
      <c r="K137" s="596"/>
      <c r="L137" s="597"/>
      <c r="M137" s="597"/>
      <c r="N137" s="597"/>
      <c r="O137" s="598"/>
      <c r="P137" s="596"/>
      <c r="Q137" s="598"/>
      <c r="R137" s="599"/>
      <c r="S137" s="600"/>
      <c r="T137" s="601"/>
      <c r="U137" s="600"/>
      <c r="V137" s="600"/>
      <c r="W137" s="602"/>
      <c r="X137" s="603"/>
      <c r="Y137" s="4"/>
      <c r="Z137" s="4"/>
      <c r="AA137" s="4"/>
      <c r="AB137" s="4"/>
      <c r="AU137" s="4"/>
    </row>
    <row r="138" spans="1:47" ht="15" customHeight="1">
      <c r="A138" s="553"/>
      <c r="B138" s="554"/>
      <c r="C138" s="593"/>
      <c r="D138" s="594"/>
      <c r="E138" s="595"/>
      <c r="F138" s="596"/>
      <c r="G138" s="597"/>
      <c r="H138" s="597"/>
      <c r="I138" s="597"/>
      <c r="J138" s="598"/>
      <c r="K138" s="596"/>
      <c r="L138" s="597"/>
      <c r="M138" s="597"/>
      <c r="N138" s="597"/>
      <c r="O138" s="598"/>
      <c r="P138" s="596"/>
      <c r="Q138" s="598"/>
      <c r="R138" s="599"/>
      <c r="S138" s="600"/>
      <c r="T138" s="601"/>
      <c r="U138" s="600"/>
      <c r="V138" s="600"/>
      <c r="W138" s="602"/>
      <c r="X138" s="603"/>
      <c r="Y138" s="4"/>
      <c r="Z138" s="4"/>
      <c r="AA138" s="4"/>
      <c r="AB138" s="4"/>
      <c r="AU138" s="4"/>
    </row>
    <row r="139" spans="1:47" ht="15" customHeight="1">
      <c r="A139" s="553"/>
      <c r="B139" s="554"/>
      <c r="C139" s="593"/>
      <c r="D139" s="594"/>
      <c r="E139" s="595"/>
      <c r="F139" s="596"/>
      <c r="G139" s="597"/>
      <c r="H139" s="597"/>
      <c r="I139" s="597"/>
      <c r="J139" s="598"/>
      <c r="K139" s="596"/>
      <c r="L139" s="597"/>
      <c r="M139" s="597"/>
      <c r="N139" s="597"/>
      <c r="O139" s="598"/>
      <c r="P139" s="596"/>
      <c r="Q139" s="598"/>
      <c r="R139" s="599"/>
      <c r="S139" s="600"/>
      <c r="T139" s="601"/>
      <c r="U139" s="600"/>
      <c r="V139" s="600"/>
      <c r="W139" s="602"/>
      <c r="X139" s="603"/>
      <c r="Y139" s="4"/>
      <c r="Z139" s="4"/>
      <c r="AA139" s="4"/>
      <c r="AB139" s="4"/>
      <c r="AU139" s="4"/>
    </row>
    <row r="140" spans="1:47" ht="15" customHeight="1">
      <c r="A140" s="553"/>
      <c r="B140" s="554"/>
      <c r="C140" s="593"/>
      <c r="D140" s="594"/>
      <c r="E140" s="595"/>
      <c r="F140" s="596"/>
      <c r="G140" s="597"/>
      <c r="H140" s="597"/>
      <c r="I140" s="597"/>
      <c r="J140" s="598"/>
      <c r="K140" s="596"/>
      <c r="L140" s="597"/>
      <c r="M140" s="597"/>
      <c r="N140" s="597"/>
      <c r="O140" s="598"/>
      <c r="P140" s="596"/>
      <c r="Q140" s="598"/>
      <c r="R140" s="599"/>
      <c r="S140" s="600"/>
      <c r="T140" s="601"/>
      <c r="U140" s="600"/>
      <c r="V140" s="600"/>
      <c r="W140" s="602"/>
      <c r="X140" s="603"/>
      <c r="Y140" s="4"/>
      <c r="Z140" s="4"/>
      <c r="AA140" s="4"/>
      <c r="AB140" s="4"/>
      <c r="AU140" s="4"/>
    </row>
    <row r="141" spans="1:47" ht="15" customHeight="1">
      <c r="A141" s="553"/>
      <c r="B141" s="554"/>
      <c r="C141" s="593"/>
      <c r="D141" s="594"/>
      <c r="E141" s="595"/>
      <c r="F141" s="596"/>
      <c r="G141" s="597"/>
      <c r="H141" s="597"/>
      <c r="I141" s="597"/>
      <c r="J141" s="598"/>
      <c r="K141" s="596"/>
      <c r="L141" s="597"/>
      <c r="M141" s="597"/>
      <c r="N141" s="597"/>
      <c r="O141" s="598"/>
      <c r="P141" s="596"/>
      <c r="Q141" s="598"/>
      <c r="R141" s="599"/>
      <c r="S141" s="600"/>
      <c r="T141" s="601"/>
      <c r="U141" s="600"/>
      <c r="V141" s="600"/>
      <c r="W141" s="602"/>
      <c r="X141" s="603"/>
      <c r="Y141" s="4"/>
      <c r="Z141" s="4"/>
      <c r="AA141" s="4"/>
      <c r="AB141" s="4"/>
      <c r="AU141" s="4"/>
    </row>
    <row r="142" spans="1:47" ht="15" customHeight="1">
      <c r="A142" s="553"/>
      <c r="B142" s="554"/>
      <c r="C142" s="593"/>
      <c r="D142" s="594"/>
      <c r="E142" s="595"/>
      <c r="F142" s="596"/>
      <c r="G142" s="597"/>
      <c r="H142" s="597"/>
      <c r="I142" s="597"/>
      <c r="J142" s="598"/>
      <c r="K142" s="596"/>
      <c r="L142" s="597"/>
      <c r="M142" s="597"/>
      <c r="N142" s="597"/>
      <c r="O142" s="598"/>
      <c r="P142" s="596"/>
      <c r="Q142" s="598"/>
      <c r="R142" s="599"/>
      <c r="S142" s="600"/>
      <c r="T142" s="601"/>
      <c r="U142" s="600"/>
      <c r="V142" s="600"/>
      <c r="W142" s="602"/>
      <c r="X142" s="603"/>
      <c r="Y142" s="4"/>
      <c r="Z142" s="4"/>
      <c r="AA142" s="4"/>
      <c r="AB142" s="4"/>
      <c r="AU142" s="4"/>
    </row>
    <row r="143" spans="1:47" ht="15" customHeight="1">
      <c r="A143" s="553"/>
      <c r="B143" s="554"/>
      <c r="C143" s="593"/>
      <c r="D143" s="594"/>
      <c r="E143" s="595"/>
      <c r="F143" s="596"/>
      <c r="G143" s="597"/>
      <c r="H143" s="597"/>
      <c r="I143" s="597"/>
      <c r="J143" s="598"/>
      <c r="K143" s="596"/>
      <c r="L143" s="597"/>
      <c r="M143" s="597"/>
      <c r="N143" s="597"/>
      <c r="O143" s="598"/>
      <c r="P143" s="596"/>
      <c r="Q143" s="598"/>
      <c r="R143" s="599"/>
      <c r="S143" s="600"/>
      <c r="T143" s="601"/>
      <c r="U143" s="600"/>
      <c r="V143" s="600"/>
      <c r="W143" s="602"/>
      <c r="X143" s="603"/>
      <c r="Y143" s="4"/>
      <c r="Z143" s="4"/>
      <c r="AA143" s="4"/>
      <c r="AB143" s="4"/>
      <c r="AU143" s="4"/>
    </row>
    <row r="144" spans="1:47" ht="15" customHeight="1">
      <c r="A144" s="553"/>
      <c r="B144" s="554"/>
      <c r="C144" s="593"/>
      <c r="D144" s="594"/>
      <c r="E144" s="595"/>
      <c r="F144" s="596"/>
      <c r="G144" s="597"/>
      <c r="H144" s="597"/>
      <c r="I144" s="597"/>
      <c r="J144" s="598"/>
      <c r="K144" s="596"/>
      <c r="L144" s="597"/>
      <c r="M144" s="597"/>
      <c r="N144" s="597"/>
      <c r="O144" s="598"/>
      <c r="P144" s="596"/>
      <c r="Q144" s="598"/>
      <c r="R144" s="599"/>
      <c r="S144" s="600"/>
      <c r="T144" s="601"/>
      <c r="U144" s="600"/>
      <c r="V144" s="600"/>
      <c r="W144" s="602"/>
      <c r="X144" s="603"/>
      <c r="Y144" s="4"/>
      <c r="Z144" s="4"/>
      <c r="AA144" s="4"/>
      <c r="AB144" s="4"/>
      <c r="AU144" s="4"/>
    </row>
    <row r="145" spans="1:47" ht="15" customHeight="1">
      <c r="A145" s="553"/>
      <c r="B145" s="554"/>
      <c r="C145" s="593"/>
      <c r="D145" s="594"/>
      <c r="E145" s="595"/>
      <c r="F145" s="596"/>
      <c r="G145" s="597"/>
      <c r="H145" s="597"/>
      <c r="I145" s="597"/>
      <c r="J145" s="598"/>
      <c r="K145" s="596"/>
      <c r="L145" s="597"/>
      <c r="M145" s="597"/>
      <c r="N145" s="597"/>
      <c r="O145" s="598"/>
      <c r="P145" s="596"/>
      <c r="Q145" s="598"/>
      <c r="R145" s="599"/>
      <c r="S145" s="600"/>
      <c r="T145" s="601"/>
      <c r="U145" s="600"/>
      <c r="V145" s="600"/>
      <c r="W145" s="602"/>
      <c r="X145" s="603"/>
      <c r="Y145" s="4"/>
      <c r="Z145" s="4"/>
      <c r="AA145" s="4"/>
      <c r="AB145" s="4"/>
      <c r="AU145" s="4"/>
    </row>
    <row r="146" spans="1:47" ht="15" customHeight="1">
      <c r="A146" s="553"/>
      <c r="B146" s="554"/>
      <c r="C146" s="593"/>
      <c r="D146" s="594"/>
      <c r="E146" s="595"/>
      <c r="F146" s="596"/>
      <c r="G146" s="597"/>
      <c r="H146" s="597"/>
      <c r="I146" s="597"/>
      <c r="J146" s="598"/>
      <c r="K146" s="596"/>
      <c r="L146" s="597"/>
      <c r="M146" s="597"/>
      <c r="N146" s="597"/>
      <c r="O146" s="598"/>
      <c r="P146" s="596"/>
      <c r="Q146" s="598"/>
      <c r="R146" s="599"/>
      <c r="S146" s="600"/>
      <c r="T146" s="601"/>
      <c r="U146" s="600"/>
      <c r="V146" s="600"/>
      <c r="W146" s="602"/>
      <c r="X146" s="603"/>
      <c r="Y146" s="4"/>
      <c r="Z146" s="4"/>
      <c r="AA146" s="4"/>
      <c r="AB146" s="4"/>
      <c r="AU146" s="4"/>
    </row>
    <row r="147" spans="1:47" ht="15" customHeight="1">
      <c r="A147" s="553"/>
      <c r="B147" s="554"/>
      <c r="C147" s="593"/>
      <c r="D147" s="594"/>
      <c r="E147" s="595"/>
      <c r="F147" s="596"/>
      <c r="G147" s="597"/>
      <c r="H147" s="597"/>
      <c r="I147" s="597"/>
      <c r="J147" s="598"/>
      <c r="K147" s="596"/>
      <c r="L147" s="597"/>
      <c r="M147" s="597"/>
      <c r="N147" s="597"/>
      <c r="O147" s="598"/>
      <c r="P147" s="596"/>
      <c r="Q147" s="598"/>
      <c r="R147" s="599"/>
      <c r="S147" s="600"/>
      <c r="T147" s="601"/>
      <c r="U147" s="600"/>
      <c r="V147" s="600"/>
      <c r="W147" s="602"/>
      <c r="X147" s="603"/>
      <c r="Y147" s="4"/>
      <c r="Z147" s="4"/>
      <c r="AA147" s="4"/>
      <c r="AB147" s="4"/>
      <c r="AU147" s="4"/>
    </row>
    <row r="148" spans="1:47" ht="15" customHeight="1">
      <c r="A148" s="553"/>
      <c r="B148" s="554"/>
      <c r="C148" s="593"/>
      <c r="D148" s="594"/>
      <c r="E148" s="595"/>
      <c r="F148" s="596"/>
      <c r="G148" s="597"/>
      <c r="H148" s="597"/>
      <c r="I148" s="597"/>
      <c r="J148" s="598"/>
      <c r="K148" s="596"/>
      <c r="L148" s="597"/>
      <c r="M148" s="597"/>
      <c r="N148" s="597"/>
      <c r="O148" s="598"/>
      <c r="P148" s="596"/>
      <c r="Q148" s="598"/>
      <c r="R148" s="599"/>
      <c r="S148" s="600"/>
      <c r="T148" s="601"/>
      <c r="U148" s="600"/>
      <c r="V148" s="600"/>
      <c r="W148" s="602"/>
      <c r="X148" s="603"/>
      <c r="Y148" s="4"/>
      <c r="Z148" s="4"/>
      <c r="AA148" s="4"/>
      <c r="AB148" s="4"/>
      <c r="AU148" s="4"/>
    </row>
    <row r="149" spans="1:47" ht="15" customHeight="1">
      <c r="A149" s="553"/>
      <c r="B149" s="554"/>
      <c r="C149" s="593"/>
      <c r="D149" s="594"/>
      <c r="E149" s="595"/>
      <c r="F149" s="596"/>
      <c r="G149" s="597"/>
      <c r="H149" s="597"/>
      <c r="I149" s="597"/>
      <c r="J149" s="598"/>
      <c r="K149" s="596"/>
      <c r="L149" s="597"/>
      <c r="M149" s="597"/>
      <c r="N149" s="597"/>
      <c r="O149" s="598"/>
      <c r="P149" s="596"/>
      <c r="Q149" s="598"/>
      <c r="R149" s="599"/>
      <c r="S149" s="600"/>
      <c r="T149" s="601"/>
      <c r="U149" s="600"/>
      <c r="V149" s="600"/>
      <c r="W149" s="602"/>
      <c r="X149" s="603"/>
      <c r="Y149" s="4"/>
      <c r="Z149" s="4"/>
      <c r="AA149" s="4"/>
      <c r="AB149" s="4"/>
      <c r="AU149" s="4"/>
    </row>
    <row r="150" spans="1:47" ht="15" customHeight="1">
      <c r="A150" s="553"/>
      <c r="B150" s="554"/>
      <c r="C150" s="593"/>
      <c r="D150" s="594"/>
      <c r="E150" s="595"/>
      <c r="F150" s="596"/>
      <c r="G150" s="597"/>
      <c r="H150" s="597"/>
      <c r="I150" s="597"/>
      <c r="J150" s="598"/>
      <c r="K150" s="596"/>
      <c r="L150" s="597"/>
      <c r="M150" s="597"/>
      <c r="N150" s="597"/>
      <c r="O150" s="598"/>
      <c r="P150" s="596"/>
      <c r="Q150" s="598"/>
      <c r="R150" s="599"/>
      <c r="S150" s="600"/>
      <c r="T150" s="601"/>
      <c r="U150" s="600"/>
      <c r="V150" s="600"/>
      <c r="W150" s="602"/>
      <c r="X150" s="603"/>
      <c r="Y150" s="4"/>
      <c r="Z150" s="4"/>
      <c r="AA150" s="4"/>
      <c r="AB150" s="4"/>
      <c r="AU150" s="4"/>
    </row>
    <row r="151" spans="1:47" ht="15" customHeight="1">
      <c r="A151" s="553"/>
      <c r="B151" s="554"/>
      <c r="C151" s="593"/>
      <c r="D151" s="594"/>
      <c r="E151" s="595"/>
      <c r="F151" s="596"/>
      <c r="G151" s="597"/>
      <c r="H151" s="597"/>
      <c r="I151" s="597"/>
      <c r="J151" s="598"/>
      <c r="K151" s="596"/>
      <c r="L151" s="597"/>
      <c r="M151" s="597"/>
      <c r="N151" s="597"/>
      <c r="O151" s="598"/>
      <c r="P151" s="596"/>
      <c r="Q151" s="598"/>
      <c r="R151" s="599"/>
      <c r="S151" s="600"/>
      <c r="T151" s="601"/>
      <c r="U151" s="600"/>
      <c r="V151" s="600"/>
      <c r="W151" s="602"/>
      <c r="X151" s="603"/>
      <c r="Y151" s="4"/>
      <c r="Z151" s="4"/>
      <c r="AA151" s="4"/>
      <c r="AB151" s="4"/>
      <c r="AU151" s="4"/>
    </row>
    <row r="152" spans="1:47" ht="15" customHeight="1">
      <c r="A152" s="553"/>
      <c r="B152" s="554"/>
      <c r="C152" s="593"/>
      <c r="D152" s="594"/>
      <c r="E152" s="595"/>
      <c r="F152" s="596"/>
      <c r="G152" s="597"/>
      <c r="H152" s="597"/>
      <c r="I152" s="597"/>
      <c r="J152" s="598"/>
      <c r="K152" s="596"/>
      <c r="L152" s="597"/>
      <c r="M152" s="597"/>
      <c r="N152" s="597"/>
      <c r="O152" s="598"/>
      <c r="P152" s="596"/>
      <c r="Q152" s="598"/>
      <c r="R152" s="599"/>
      <c r="S152" s="600"/>
      <c r="T152" s="601"/>
      <c r="U152" s="600"/>
      <c r="V152" s="600"/>
      <c r="W152" s="602"/>
      <c r="X152" s="603"/>
      <c r="Y152" s="4"/>
      <c r="Z152" s="4"/>
      <c r="AA152" s="4"/>
      <c r="AB152" s="4"/>
      <c r="AU152" s="4"/>
    </row>
    <row r="153" spans="1:47" ht="15" customHeight="1">
      <c r="A153" s="553"/>
      <c r="B153" s="554"/>
      <c r="C153" s="593"/>
      <c r="D153" s="594"/>
      <c r="E153" s="595"/>
      <c r="F153" s="596"/>
      <c r="G153" s="597"/>
      <c r="H153" s="597"/>
      <c r="I153" s="597"/>
      <c r="J153" s="598"/>
      <c r="K153" s="596"/>
      <c r="L153" s="597"/>
      <c r="M153" s="597"/>
      <c r="N153" s="597"/>
      <c r="O153" s="598"/>
      <c r="P153" s="596"/>
      <c r="Q153" s="598"/>
      <c r="R153" s="599"/>
      <c r="S153" s="600"/>
      <c r="T153" s="601"/>
      <c r="U153" s="600"/>
      <c r="V153" s="600"/>
      <c r="W153" s="602"/>
      <c r="X153" s="603"/>
      <c r="Y153" s="4"/>
      <c r="Z153" s="4"/>
      <c r="AA153" s="4"/>
      <c r="AB153" s="4"/>
      <c r="AU153" s="4"/>
    </row>
    <row r="154" spans="1:47" ht="15" customHeight="1">
      <c r="A154" s="553"/>
      <c r="B154" s="554"/>
      <c r="C154" s="593"/>
      <c r="D154" s="594"/>
      <c r="E154" s="595"/>
      <c r="F154" s="596"/>
      <c r="G154" s="597"/>
      <c r="H154" s="597"/>
      <c r="I154" s="597"/>
      <c r="J154" s="598"/>
      <c r="K154" s="596"/>
      <c r="L154" s="597"/>
      <c r="M154" s="597"/>
      <c r="N154" s="597"/>
      <c r="O154" s="598"/>
      <c r="P154" s="596"/>
      <c r="Q154" s="598"/>
      <c r="R154" s="599"/>
      <c r="S154" s="600"/>
      <c r="T154" s="601"/>
      <c r="U154" s="600"/>
      <c r="V154" s="600"/>
      <c r="W154" s="602"/>
      <c r="X154" s="603"/>
      <c r="Y154" s="4"/>
      <c r="Z154" s="4"/>
      <c r="AA154" s="4"/>
      <c r="AB154" s="4"/>
      <c r="AU154" s="4"/>
    </row>
    <row r="155" spans="1:47" ht="15" customHeight="1">
      <c r="A155" s="553"/>
      <c r="B155" s="554"/>
      <c r="C155" s="593"/>
      <c r="D155" s="594"/>
      <c r="E155" s="595"/>
      <c r="F155" s="596"/>
      <c r="G155" s="597"/>
      <c r="H155" s="597"/>
      <c r="I155" s="597"/>
      <c r="J155" s="598"/>
      <c r="K155" s="596"/>
      <c r="L155" s="597"/>
      <c r="M155" s="597"/>
      <c r="N155" s="597"/>
      <c r="O155" s="598"/>
      <c r="P155" s="596"/>
      <c r="Q155" s="598"/>
      <c r="R155" s="599"/>
      <c r="S155" s="600"/>
      <c r="T155" s="601"/>
      <c r="U155" s="600"/>
      <c r="V155" s="600"/>
      <c r="W155" s="602"/>
      <c r="X155" s="603"/>
      <c r="Y155" s="4"/>
      <c r="Z155" s="4"/>
      <c r="AA155" s="4"/>
      <c r="AB155" s="4"/>
      <c r="AU155" s="4"/>
    </row>
    <row r="156" spans="1:47" ht="15" customHeight="1">
      <c r="A156" s="553"/>
      <c r="B156" s="554"/>
      <c r="C156" s="593"/>
      <c r="D156" s="594"/>
      <c r="E156" s="595"/>
      <c r="F156" s="596"/>
      <c r="G156" s="597"/>
      <c r="H156" s="597"/>
      <c r="I156" s="597"/>
      <c r="J156" s="598"/>
      <c r="K156" s="596"/>
      <c r="L156" s="597"/>
      <c r="M156" s="597"/>
      <c r="N156" s="597"/>
      <c r="O156" s="598"/>
      <c r="P156" s="596"/>
      <c r="Q156" s="598"/>
      <c r="R156" s="599"/>
      <c r="S156" s="600"/>
      <c r="T156" s="601"/>
      <c r="U156" s="600"/>
      <c r="V156" s="600"/>
      <c r="W156" s="602"/>
      <c r="X156" s="603"/>
      <c r="Y156" s="4"/>
      <c r="Z156" s="4"/>
      <c r="AA156" s="4"/>
      <c r="AB156" s="4"/>
      <c r="AU156" s="4"/>
    </row>
    <row r="157" spans="1:47" ht="15" customHeight="1">
      <c r="A157" s="553"/>
      <c r="B157" s="554"/>
      <c r="C157" s="593"/>
      <c r="D157" s="594"/>
      <c r="E157" s="595"/>
      <c r="F157" s="596"/>
      <c r="G157" s="597"/>
      <c r="H157" s="597"/>
      <c r="I157" s="597"/>
      <c r="J157" s="598"/>
      <c r="K157" s="596"/>
      <c r="L157" s="597"/>
      <c r="M157" s="597"/>
      <c r="N157" s="597"/>
      <c r="O157" s="598"/>
      <c r="P157" s="596"/>
      <c r="Q157" s="598"/>
      <c r="R157" s="599"/>
      <c r="S157" s="600"/>
      <c r="T157" s="601"/>
      <c r="U157" s="600"/>
      <c r="V157" s="600"/>
      <c r="W157" s="602"/>
      <c r="X157" s="603"/>
      <c r="Y157" s="4"/>
      <c r="Z157" s="4"/>
      <c r="AA157" s="4"/>
      <c r="AB157" s="4"/>
      <c r="AU157" s="4"/>
    </row>
    <row r="158" spans="1:47" ht="15" customHeight="1">
      <c r="A158" s="553"/>
      <c r="B158" s="554"/>
      <c r="C158" s="593"/>
      <c r="D158" s="594"/>
      <c r="E158" s="595"/>
      <c r="F158" s="596"/>
      <c r="G158" s="597"/>
      <c r="H158" s="597"/>
      <c r="I158" s="597"/>
      <c r="J158" s="598"/>
      <c r="K158" s="596"/>
      <c r="L158" s="597"/>
      <c r="M158" s="597"/>
      <c r="N158" s="597"/>
      <c r="O158" s="598"/>
      <c r="P158" s="596"/>
      <c r="Q158" s="598"/>
      <c r="R158" s="599"/>
      <c r="S158" s="600"/>
      <c r="T158" s="601"/>
      <c r="U158" s="600"/>
      <c r="V158" s="600"/>
      <c r="W158" s="602"/>
      <c r="X158" s="603"/>
      <c r="Y158" s="4"/>
      <c r="Z158" s="4"/>
      <c r="AA158" s="4"/>
      <c r="AB158" s="4"/>
      <c r="AU158" s="4"/>
    </row>
    <row r="159" spans="1:47" ht="15" customHeight="1">
      <c r="A159" s="553"/>
      <c r="B159" s="554"/>
      <c r="C159" s="593"/>
      <c r="D159" s="594"/>
      <c r="E159" s="595"/>
      <c r="F159" s="596"/>
      <c r="G159" s="597"/>
      <c r="H159" s="597"/>
      <c r="I159" s="597"/>
      <c r="J159" s="598"/>
      <c r="K159" s="596"/>
      <c r="L159" s="597"/>
      <c r="M159" s="597"/>
      <c r="N159" s="597"/>
      <c r="O159" s="598"/>
      <c r="P159" s="596"/>
      <c r="Q159" s="598"/>
      <c r="R159" s="599"/>
      <c r="S159" s="600"/>
      <c r="T159" s="601"/>
      <c r="U159" s="600"/>
      <c r="V159" s="600"/>
      <c r="W159" s="602"/>
      <c r="X159" s="603"/>
      <c r="Y159" s="4"/>
      <c r="Z159" s="4"/>
      <c r="AA159" s="4"/>
      <c r="AB159" s="4"/>
      <c r="AU159" s="4"/>
    </row>
    <row r="160" spans="1:47" ht="15" customHeight="1">
      <c r="A160" s="553"/>
      <c r="B160" s="554"/>
      <c r="C160" s="593"/>
      <c r="D160" s="594"/>
      <c r="E160" s="595"/>
      <c r="F160" s="596"/>
      <c r="G160" s="597"/>
      <c r="H160" s="597"/>
      <c r="I160" s="597"/>
      <c r="J160" s="598"/>
      <c r="K160" s="596"/>
      <c r="L160" s="597"/>
      <c r="M160" s="597"/>
      <c r="N160" s="597"/>
      <c r="O160" s="598"/>
      <c r="P160" s="596"/>
      <c r="Q160" s="598"/>
      <c r="R160" s="599"/>
      <c r="S160" s="600"/>
      <c r="T160" s="601"/>
      <c r="U160" s="600"/>
      <c r="V160" s="600"/>
      <c r="W160" s="602"/>
      <c r="X160" s="603"/>
      <c r="Y160" s="4"/>
      <c r="Z160" s="4"/>
      <c r="AA160" s="4"/>
      <c r="AB160" s="4"/>
      <c r="AU160" s="4"/>
    </row>
    <row r="161" spans="1:47" ht="15" customHeight="1">
      <c r="A161" s="553"/>
      <c r="B161" s="554"/>
      <c r="C161" s="593"/>
      <c r="D161" s="594"/>
      <c r="E161" s="595"/>
      <c r="F161" s="596"/>
      <c r="G161" s="597"/>
      <c r="H161" s="597"/>
      <c r="I161" s="597"/>
      <c r="J161" s="598"/>
      <c r="K161" s="596"/>
      <c r="L161" s="597"/>
      <c r="M161" s="597"/>
      <c r="N161" s="597"/>
      <c r="O161" s="598"/>
      <c r="P161" s="596"/>
      <c r="Q161" s="598"/>
      <c r="R161" s="599"/>
      <c r="S161" s="600"/>
      <c r="T161" s="601"/>
      <c r="U161" s="600"/>
      <c r="V161" s="600"/>
      <c r="W161" s="602"/>
      <c r="X161" s="603"/>
      <c r="Y161" s="4"/>
      <c r="Z161" s="4"/>
      <c r="AA161" s="4"/>
      <c r="AB161" s="4"/>
      <c r="AU161" s="4"/>
    </row>
    <row r="162" spans="1:47" ht="15" customHeight="1">
      <c r="A162" s="553"/>
      <c r="B162" s="554"/>
      <c r="C162" s="593"/>
      <c r="D162" s="594"/>
      <c r="E162" s="595"/>
      <c r="F162" s="596"/>
      <c r="G162" s="597"/>
      <c r="H162" s="597"/>
      <c r="I162" s="597"/>
      <c r="J162" s="598"/>
      <c r="K162" s="596"/>
      <c r="L162" s="597"/>
      <c r="M162" s="597"/>
      <c r="N162" s="597"/>
      <c r="O162" s="598"/>
      <c r="P162" s="596"/>
      <c r="Q162" s="598"/>
      <c r="R162" s="599"/>
      <c r="S162" s="600"/>
      <c r="T162" s="601"/>
      <c r="U162" s="600"/>
      <c r="V162" s="600"/>
      <c r="W162" s="602"/>
      <c r="X162" s="603"/>
      <c r="Y162" s="4"/>
      <c r="Z162" s="4"/>
      <c r="AA162" s="4"/>
      <c r="AB162" s="4"/>
      <c r="AU162" s="4"/>
    </row>
    <row r="163" spans="1:47" ht="15" customHeight="1">
      <c r="A163" s="553"/>
      <c r="B163" s="554"/>
      <c r="C163" s="593"/>
      <c r="D163" s="594"/>
      <c r="E163" s="595"/>
      <c r="F163" s="596"/>
      <c r="G163" s="597"/>
      <c r="H163" s="597"/>
      <c r="I163" s="597"/>
      <c r="J163" s="598"/>
      <c r="K163" s="596"/>
      <c r="L163" s="597"/>
      <c r="M163" s="597"/>
      <c r="N163" s="597"/>
      <c r="O163" s="598"/>
      <c r="P163" s="596"/>
      <c r="Q163" s="598"/>
      <c r="R163" s="599"/>
      <c r="S163" s="600"/>
      <c r="T163" s="601"/>
      <c r="U163" s="600"/>
      <c r="V163" s="600"/>
      <c r="W163" s="602"/>
      <c r="X163" s="603"/>
      <c r="Y163" s="4"/>
      <c r="Z163" s="4"/>
      <c r="AA163" s="4"/>
      <c r="AB163" s="4"/>
      <c r="AU163" s="4"/>
    </row>
    <row r="164" spans="1:47" ht="15" customHeight="1">
      <c r="A164" s="553"/>
      <c r="B164" s="554"/>
      <c r="C164" s="593"/>
      <c r="D164" s="594"/>
      <c r="E164" s="595"/>
      <c r="F164" s="596"/>
      <c r="G164" s="597"/>
      <c r="H164" s="597"/>
      <c r="I164" s="597"/>
      <c r="J164" s="598"/>
      <c r="K164" s="596"/>
      <c r="L164" s="597"/>
      <c r="M164" s="597"/>
      <c r="N164" s="597"/>
      <c r="O164" s="598"/>
      <c r="P164" s="596"/>
      <c r="Q164" s="598"/>
      <c r="R164" s="599"/>
      <c r="S164" s="600"/>
      <c r="T164" s="601"/>
      <c r="U164" s="600"/>
      <c r="V164" s="600"/>
      <c r="W164" s="602"/>
      <c r="X164" s="603"/>
      <c r="Y164" s="4"/>
      <c r="Z164" s="4"/>
      <c r="AA164" s="4"/>
      <c r="AB164" s="4"/>
      <c r="AU164" s="4"/>
    </row>
    <row r="165" spans="1:47" ht="15" customHeight="1">
      <c r="A165" s="553"/>
      <c r="B165" s="554"/>
      <c r="C165" s="593"/>
      <c r="D165" s="594"/>
      <c r="E165" s="595"/>
      <c r="F165" s="596"/>
      <c r="G165" s="597"/>
      <c r="H165" s="597"/>
      <c r="I165" s="597"/>
      <c r="J165" s="598"/>
      <c r="K165" s="596"/>
      <c r="L165" s="597"/>
      <c r="M165" s="597"/>
      <c r="N165" s="597"/>
      <c r="O165" s="598"/>
      <c r="P165" s="596"/>
      <c r="Q165" s="598"/>
      <c r="R165" s="599"/>
      <c r="S165" s="600"/>
      <c r="T165" s="601"/>
      <c r="U165" s="600"/>
      <c r="V165" s="600"/>
      <c r="W165" s="602"/>
      <c r="X165" s="603"/>
      <c r="Y165" s="4"/>
      <c r="Z165" s="4"/>
      <c r="AA165" s="4"/>
      <c r="AB165" s="4"/>
      <c r="AU165" s="4"/>
    </row>
    <row r="166" spans="1:47" ht="15" customHeight="1">
      <c r="A166" s="553"/>
      <c r="B166" s="554"/>
      <c r="C166" s="593"/>
      <c r="D166" s="594"/>
      <c r="E166" s="595"/>
      <c r="F166" s="596"/>
      <c r="G166" s="597"/>
      <c r="H166" s="597"/>
      <c r="I166" s="597"/>
      <c r="J166" s="598"/>
      <c r="K166" s="596"/>
      <c r="L166" s="597"/>
      <c r="M166" s="597"/>
      <c r="N166" s="597"/>
      <c r="O166" s="598"/>
      <c r="P166" s="596"/>
      <c r="Q166" s="598"/>
      <c r="R166" s="599"/>
      <c r="S166" s="600"/>
      <c r="T166" s="601"/>
      <c r="U166" s="600"/>
      <c r="V166" s="600"/>
      <c r="W166" s="602"/>
      <c r="X166" s="603"/>
      <c r="Y166" s="4"/>
      <c r="Z166" s="4"/>
      <c r="AA166" s="4"/>
      <c r="AB166" s="4"/>
      <c r="AU166" s="4"/>
    </row>
    <row r="167" spans="1:47" ht="15" customHeight="1">
      <c r="A167" s="553"/>
      <c r="B167" s="554"/>
      <c r="C167" s="593"/>
      <c r="D167" s="594"/>
      <c r="E167" s="595"/>
      <c r="F167" s="596"/>
      <c r="G167" s="597"/>
      <c r="H167" s="597"/>
      <c r="I167" s="597"/>
      <c r="J167" s="598"/>
      <c r="K167" s="596"/>
      <c r="L167" s="597"/>
      <c r="M167" s="597"/>
      <c r="N167" s="597"/>
      <c r="O167" s="598"/>
      <c r="P167" s="596"/>
      <c r="Q167" s="598"/>
      <c r="R167" s="599"/>
      <c r="S167" s="600"/>
      <c r="T167" s="601"/>
      <c r="U167" s="600"/>
      <c r="V167" s="600"/>
      <c r="W167" s="602"/>
      <c r="X167" s="603"/>
      <c r="Y167" s="4"/>
      <c r="Z167" s="4"/>
      <c r="AA167" s="4"/>
      <c r="AB167" s="4"/>
      <c r="AU167" s="4"/>
    </row>
    <row r="168" spans="1:47" ht="15" customHeight="1">
      <c r="A168" s="553"/>
      <c r="B168" s="554"/>
      <c r="C168" s="593"/>
      <c r="D168" s="594"/>
      <c r="E168" s="595"/>
      <c r="F168" s="596"/>
      <c r="G168" s="597"/>
      <c r="H168" s="597"/>
      <c r="I168" s="597"/>
      <c r="J168" s="598"/>
      <c r="K168" s="596"/>
      <c r="L168" s="597"/>
      <c r="M168" s="597"/>
      <c r="N168" s="597"/>
      <c r="O168" s="598"/>
      <c r="P168" s="596"/>
      <c r="Q168" s="598"/>
      <c r="R168" s="599"/>
      <c r="S168" s="600"/>
      <c r="T168" s="601"/>
      <c r="U168" s="600"/>
      <c r="V168" s="600"/>
      <c r="W168" s="602"/>
      <c r="X168" s="603"/>
      <c r="Y168" s="4"/>
      <c r="Z168" s="4"/>
      <c r="AA168" s="4"/>
      <c r="AB168" s="4"/>
      <c r="AU168" s="4"/>
    </row>
    <row r="169" spans="1:47" ht="15" customHeight="1">
      <c r="A169" s="553"/>
      <c r="B169" s="554"/>
      <c r="C169" s="593"/>
      <c r="D169" s="594"/>
      <c r="E169" s="595"/>
      <c r="F169" s="596"/>
      <c r="G169" s="597"/>
      <c r="H169" s="597"/>
      <c r="I169" s="597"/>
      <c r="J169" s="598"/>
      <c r="K169" s="596"/>
      <c r="L169" s="597"/>
      <c r="M169" s="597"/>
      <c r="N169" s="597"/>
      <c r="O169" s="598"/>
      <c r="P169" s="596"/>
      <c r="Q169" s="598"/>
      <c r="R169" s="599"/>
      <c r="S169" s="600"/>
      <c r="T169" s="601"/>
      <c r="U169" s="600"/>
      <c r="V169" s="600"/>
      <c r="W169" s="602"/>
      <c r="X169" s="603"/>
      <c r="Y169" s="4"/>
      <c r="Z169" s="4"/>
      <c r="AA169" s="4"/>
      <c r="AB169" s="4"/>
      <c r="AU169" s="4"/>
    </row>
    <row r="170" spans="1:47" ht="15" customHeight="1">
      <c r="A170" s="553"/>
      <c r="B170" s="554"/>
      <c r="C170" s="593"/>
      <c r="D170" s="594"/>
      <c r="E170" s="595"/>
      <c r="F170" s="596"/>
      <c r="G170" s="597"/>
      <c r="H170" s="597"/>
      <c r="I170" s="597"/>
      <c r="J170" s="598"/>
      <c r="K170" s="596"/>
      <c r="L170" s="597"/>
      <c r="M170" s="597"/>
      <c r="N170" s="597"/>
      <c r="O170" s="598"/>
      <c r="P170" s="596"/>
      <c r="Q170" s="598"/>
      <c r="R170" s="599"/>
      <c r="S170" s="600"/>
      <c r="T170" s="601"/>
      <c r="U170" s="600"/>
      <c r="V170" s="600"/>
      <c r="W170" s="602"/>
      <c r="X170" s="603"/>
      <c r="Y170" s="4"/>
      <c r="Z170" s="4"/>
      <c r="AA170" s="4"/>
      <c r="AB170" s="4"/>
      <c r="AU170" s="4"/>
    </row>
    <row r="171" spans="1:47" ht="15" customHeight="1">
      <c r="A171" s="553"/>
      <c r="B171" s="554"/>
      <c r="C171" s="593"/>
      <c r="D171" s="594"/>
      <c r="E171" s="595"/>
      <c r="F171" s="596"/>
      <c r="G171" s="597"/>
      <c r="H171" s="597"/>
      <c r="I171" s="597"/>
      <c r="J171" s="598"/>
      <c r="K171" s="596"/>
      <c r="L171" s="597"/>
      <c r="M171" s="597"/>
      <c r="N171" s="597"/>
      <c r="O171" s="598"/>
      <c r="P171" s="596"/>
      <c r="Q171" s="598"/>
      <c r="R171" s="599"/>
      <c r="S171" s="600"/>
      <c r="T171" s="601"/>
      <c r="U171" s="600"/>
      <c r="V171" s="600"/>
      <c r="W171" s="602"/>
      <c r="X171" s="603"/>
      <c r="Y171" s="4"/>
      <c r="Z171" s="4"/>
      <c r="AA171" s="4"/>
      <c r="AB171" s="4"/>
      <c r="AU171" s="4"/>
    </row>
    <row r="172" spans="1:47" ht="15" customHeight="1">
      <c r="A172" s="553"/>
      <c r="B172" s="566"/>
      <c r="C172" s="567"/>
      <c r="D172" s="568"/>
      <c r="E172" s="569"/>
      <c r="F172" s="570"/>
      <c r="G172" s="571"/>
      <c r="H172" s="571"/>
      <c r="I172" s="571"/>
      <c r="J172" s="572"/>
      <c r="K172" s="570"/>
      <c r="L172" s="571"/>
      <c r="M172" s="571"/>
      <c r="N172" s="571"/>
      <c r="O172" s="572"/>
      <c r="P172" s="570"/>
      <c r="Q172" s="572"/>
      <c r="R172" s="573"/>
      <c r="S172" s="574"/>
      <c r="T172" s="575"/>
      <c r="U172" s="574"/>
      <c r="V172" s="574"/>
      <c r="W172" s="576"/>
      <c r="X172" s="577"/>
      <c r="Y172" s="4"/>
      <c r="Z172" s="4"/>
      <c r="AA172" s="4"/>
      <c r="AB172" s="4"/>
      <c r="AU172" s="4"/>
    </row>
    <row r="173" spans="1:47" ht="15" customHeight="1">
      <c r="A173" s="553"/>
      <c r="B173" s="566"/>
      <c r="C173" s="567"/>
      <c r="D173" s="568"/>
      <c r="E173" s="569"/>
      <c r="F173" s="570"/>
      <c r="G173" s="571"/>
      <c r="H173" s="571"/>
      <c r="I173" s="571"/>
      <c r="J173" s="572"/>
      <c r="K173" s="570"/>
      <c r="L173" s="571"/>
      <c r="M173" s="571"/>
      <c r="N173" s="571"/>
      <c r="O173" s="572"/>
      <c r="P173" s="570"/>
      <c r="Q173" s="572"/>
      <c r="R173" s="573"/>
      <c r="S173" s="574"/>
      <c r="T173" s="575"/>
      <c r="U173" s="574"/>
      <c r="V173" s="574"/>
      <c r="W173" s="576"/>
      <c r="X173" s="577"/>
      <c r="Y173" s="4"/>
      <c r="Z173" s="4"/>
      <c r="AA173" s="4"/>
      <c r="AB173" s="4"/>
      <c r="AU173" s="4"/>
    </row>
    <row r="174" spans="1:47" ht="15" customHeight="1">
      <c r="A174" s="553"/>
      <c r="B174" s="566"/>
      <c r="C174" s="567"/>
      <c r="D174" s="568"/>
      <c r="E174" s="569"/>
      <c r="F174" s="570"/>
      <c r="G174" s="571"/>
      <c r="H174" s="571"/>
      <c r="I174" s="571"/>
      <c r="J174" s="572"/>
      <c r="K174" s="570"/>
      <c r="L174" s="571"/>
      <c r="M174" s="571"/>
      <c r="N174" s="571"/>
      <c r="O174" s="572"/>
      <c r="P174" s="570"/>
      <c r="Q174" s="572"/>
      <c r="R174" s="573"/>
      <c r="S174" s="574"/>
      <c r="T174" s="575"/>
      <c r="U174" s="574"/>
      <c r="V174" s="574"/>
      <c r="W174" s="576"/>
      <c r="X174" s="577"/>
      <c r="Y174" s="4"/>
      <c r="Z174" s="4"/>
      <c r="AA174" s="4"/>
      <c r="AB174" s="4"/>
      <c r="AU174" s="4"/>
    </row>
    <row r="175" spans="1:47" ht="15" customHeight="1">
      <c r="A175" s="553"/>
      <c r="B175" s="566"/>
      <c r="C175" s="567"/>
      <c r="D175" s="568"/>
      <c r="E175" s="569"/>
      <c r="F175" s="570"/>
      <c r="G175" s="571"/>
      <c r="H175" s="571"/>
      <c r="I175" s="571"/>
      <c r="J175" s="572"/>
      <c r="K175" s="570"/>
      <c r="L175" s="571"/>
      <c r="M175" s="571"/>
      <c r="N175" s="571"/>
      <c r="O175" s="572"/>
      <c r="P175" s="570"/>
      <c r="Q175" s="572"/>
      <c r="R175" s="573"/>
      <c r="S175" s="574"/>
      <c r="T175" s="575"/>
      <c r="U175" s="574"/>
      <c r="V175" s="574"/>
      <c r="W175" s="576"/>
      <c r="X175" s="577"/>
      <c r="Y175" s="4"/>
      <c r="Z175" s="4"/>
      <c r="AA175" s="4"/>
      <c r="AB175" s="4"/>
      <c r="AU175" s="4"/>
    </row>
    <row r="176" spans="1:47" ht="15" customHeight="1">
      <c r="A176" s="553"/>
      <c r="B176" s="566"/>
      <c r="C176" s="567"/>
      <c r="D176" s="568"/>
      <c r="E176" s="569"/>
      <c r="F176" s="570"/>
      <c r="G176" s="571"/>
      <c r="H176" s="571"/>
      <c r="I176" s="571"/>
      <c r="J176" s="572"/>
      <c r="K176" s="570"/>
      <c r="L176" s="571"/>
      <c r="M176" s="571"/>
      <c r="N176" s="571"/>
      <c r="O176" s="572"/>
      <c r="P176" s="570"/>
      <c r="Q176" s="572"/>
      <c r="R176" s="573"/>
      <c r="S176" s="574"/>
      <c r="T176" s="575"/>
      <c r="U176" s="574"/>
      <c r="V176" s="574"/>
      <c r="W176" s="576"/>
      <c r="X176" s="577"/>
      <c r="Y176" s="4"/>
      <c r="Z176" s="4"/>
      <c r="AA176" s="4"/>
      <c r="AB176" s="4"/>
      <c r="AU176" s="4"/>
    </row>
    <row r="177" spans="1:47" ht="15" customHeight="1">
      <c r="A177" s="553"/>
      <c r="B177" s="566"/>
      <c r="C177" s="567"/>
      <c r="D177" s="578"/>
      <c r="E177" s="579"/>
      <c r="F177" s="573"/>
      <c r="G177" s="574"/>
      <c r="H177" s="574"/>
      <c r="I177" s="574"/>
      <c r="J177" s="577"/>
      <c r="K177" s="573"/>
      <c r="L177" s="574"/>
      <c r="M177" s="574"/>
      <c r="N177" s="574"/>
      <c r="O177" s="577"/>
      <c r="P177" s="573"/>
      <c r="Q177" s="577"/>
      <c r="R177" s="573"/>
      <c r="S177" s="574"/>
      <c r="T177" s="575"/>
      <c r="U177" s="574"/>
      <c r="V177" s="574"/>
      <c r="W177" s="576"/>
      <c r="X177" s="577"/>
      <c r="Y177" s="4"/>
      <c r="Z177" s="4"/>
      <c r="AA177" s="4"/>
      <c r="AB177" s="4"/>
      <c r="AU177" s="4"/>
    </row>
    <row r="178" spans="1:47" ht="15" customHeight="1">
      <c r="A178" s="553"/>
      <c r="B178" s="566"/>
      <c r="C178" s="567"/>
      <c r="D178" s="578"/>
      <c r="E178" s="579"/>
      <c r="F178" s="573"/>
      <c r="G178" s="574"/>
      <c r="H178" s="574"/>
      <c r="I178" s="574"/>
      <c r="J178" s="577"/>
      <c r="K178" s="573"/>
      <c r="L178" s="574"/>
      <c r="M178" s="574"/>
      <c r="N178" s="574"/>
      <c r="O178" s="577"/>
      <c r="P178" s="573"/>
      <c r="Q178" s="577"/>
      <c r="R178" s="573"/>
      <c r="S178" s="574"/>
      <c r="T178" s="575"/>
      <c r="U178" s="574"/>
      <c r="V178" s="574"/>
      <c r="W178" s="576"/>
      <c r="X178" s="577"/>
      <c r="Y178" s="4"/>
      <c r="Z178" s="4"/>
      <c r="AA178" s="4"/>
      <c r="AB178" s="4"/>
      <c r="AU178" s="4"/>
    </row>
    <row r="179" spans="1:47" ht="15" customHeight="1">
      <c r="A179" s="553"/>
      <c r="B179" s="566"/>
      <c r="C179" s="567"/>
      <c r="D179" s="578"/>
      <c r="E179" s="579"/>
      <c r="F179" s="573"/>
      <c r="G179" s="574"/>
      <c r="H179" s="574"/>
      <c r="I179" s="574"/>
      <c r="J179" s="577"/>
      <c r="K179" s="573"/>
      <c r="L179" s="574"/>
      <c r="M179" s="574"/>
      <c r="N179" s="574"/>
      <c r="O179" s="577"/>
      <c r="P179" s="573"/>
      <c r="Q179" s="577"/>
      <c r="R179" s="573"/>
      <c r="S179" s="574"/>
      <c r="T179" s="575"/>
      <c r="U179" s="574"/>
      <c r="V179" s="574"/>
      <c r="W179" s="576"/>
      <c r="X179" s="577"/>
      <c r="Y179" s="4"/>
      <c r="Z179" s="4"/>
      <c r="AA179" s="4"/>
      <c r="AB179" s="4"/>
      <c r="AC179" s="4"/>
      <c r="AD179" s="4"/>
      <c r="AS179" s="4"/>
    </row>
    <row r="180" spans="1:47" ht="15" customHeight="1">
      <c r="A180" s="553"/>
      <c r="B180" s="566"/>
      <c r="C180" s="567"/>
      <c r="D180" s="578"/>
      <c r="E180" s="579"/>
      <c r="F180" s="573"/>
      <c r="G180" s="574"/>
      <c r="H180" s="574"/>
      <c r="I180" s="574"/>
      <c r="J180" s="577"/>
      <c r="K180" s="573"/>
      <c r="L180" s="574"/>
      <c r="M180" s="574"/>
      <c r="N180" s="574"/>
      <c r="O180" s="577"/>
      <c r="P180" s="573"/>
      <c r="Q180" s="577"/>
      <c r="R180" s="573"/>
      <c r="S180" s="574"/>
      <c r="T180" s="575"/>
      <c r="U180" s="574"/>
      <c r="V180" s="574"/>
      <c r="W180" s="576"/>
      <c r="X180" s="577"/>
      <c r="Y180" s="4"/>
      <c r="Z180" s="4"/>
      <c r="AA180" s="4"/>
      <c r="AB180" s="4"/>
      <c r="AC180" s="4"/>
      <c r="AD180" s="4"/>
      <c r="AS180" s="4"/>
    </row>
    <row r="181" spans="1:47" ht="15" customHeight="1">
      <c r="A181" s="553"/>
      <c r="B181" s="566"/>
      <c r="C181" s="567"/>
      <c r="D181" s="578"/>
      <c r="E181" s="579"/>
      <c r="F181" s="573"/>
      <c r="G181" s="574"/>
      <c r="H181" s="574"/>
      <c r="I181" s="574"/>
      <c r="J181" s="577"/>
      <c r="K181" s="573"/>
      <c r="L181" s="574"/>
      <c r="M181" s="574"/>
      <c r="N181" s="574"/>
      <c r="O181" s="577"/>
      <c r="P181" s="573"/>
      <c r="Q181" s="577"/>
      <c r="R181" s="573"/>
      <c r="S181" s="574"/>
      <c r="T181" s="575"/>
      <c r="U181" s="574"/>
      <c r="V181" s="574"/>
      <c r="W181" s="576"/>
      <c r="X181" s="577"/>
      <c r="Y181" s="4"/>
      <c r="Z181" s="4"/>
      <c r="AA181" s="4"/>
      <c r="AB181" s="4"/>
      <c r="AC181" s="4"/>
      <c r="AD181" s="4"/>
      <c r="AS181" s="4"/>
    </row>
    <row r="182" spans="1:47" ht="15" customHeight="1">
      <c r="A182" s="553"/>
      <c r="B182" s="566"/>
      <c r="C182" s="567"/>
      <c r="D182" s="578"/>
      <c r="E182" s="579"/>
      <c r="F182" s="573"/>
      <c r="G182" s="574"/>
      <c r="H182" s="574"/>
      <c r="I182" s="574"/>
      <c r="J182" s="577"/>
      <c r="K182" s="573"/>
      <c r="L182" s="574"/>
      <c r="M182" s="574"/>
      <c r="N182" s="574"/>
      <c r="O182" s="577"/>
      <c r="P182" s="573"/>
      <c r="Q182" s="577"/>
      <c r="R182" s="573"/>
      <c r="S182" s="574"/>
      <c r="T182" s="575"/>
      <c r="U182" s="574"/>
      <c r="V182" s="574"/>
      <c r="W182" s="576"/>
      <c r="X182" s="577"/>
      <c r="Y182" s="4"/>
      <c r="Z182" s="4"/>
      <c r="AA182" s="4"/>
      <c r="AB182" s="4"/>
      <c r="AC182" s="4"/>
      <c r="AD182" s="4"/>
      <c r="AS182" s="4"/>
    </row>
    <row r="183" spans="1:47" ht="15" customHeight="1">
      <c r="A183" s="553"/>
      <c r="B183" s="566"/>
      <c r="C183" s="567"/>
      <c r="D183" s="578"/>
      <c r="E183" s="579"/>
      <c r="F183" s="573"/>
      <c r="G183" s="574"/>
      <c r="H183" s="574"/>
      <c r="I183" s="574"/>
      <c r="J183" s="577"/>
      <c r="K183" s="573"/>
      <c r="L183" s="574"/>
      <c r="M183" s="574"/>
      <c r="N183" s="574"/>
      <c r="O183" s="577"/>
      <c r="P183" s="573"/>
      <c r="Q183" s="577"/>
      <c r="R183" s="573"/>
      <c r="S183" s="574"/>
      <c r="T183" s="575"/>
      <c r="U183" s="574"/>
      <c r="V183" s="574"/>
      <c r="W183" s="576"/>
      <c r="X183" s="577"/>
      <c r="Y183" s="4"/>
      <c r="Z183" s="4"/>
      <c r="AA183" s="4"/>
      <c r="AB183" s="4"/>
      <c r="AC183" s="4"/>
      <c r="AD183" s="4"/>
      <c r="AS183" s="4"/>
    </row>
    <row r="184" spans="1:47" ht="15" customHeight="1">
      <c r="A184" s="553"/>
      <c r="B184" s="566"/>
      <c r="C184" s="567"/>
      <c r="D184" s="578"/>
      <c r="E184" s="579"/>
      <c r="F184" s="573"/>
      <c r="G184" s="574"/>
      <c r="H184" s="574"/>
      <c r="I184" s="574"/>
      <c r="J184" s="577"/>
      <c r="K184" s="573"/>
      <c r="L184" s="574"/>
      <c r="M184" s="574"/>
      <c r="N184" s="574"/>
      <c r="O184" s="577"/>
      <c r="P184" s="573"/>
      <c r="Q184" s="577"/>
      <c r="R184" s="573"/>
      <c r="S184" s="574"/>
      <c r="T184" s="575"/>
      <c r="U184" s="574"/>
      <c r="V184" s="574"/>
      <c r="W184" s="576"/>
      <c r="X184" s="577"/>
      <c r="Y184" s="4"/>
      <c r="Z184" s="4"/>
      <c r="AA184" s="4"/>
      <c r="AB184" s="4"/>
      <c r="AC184" s="4"/>
      <c r="AD184" s="4"/>
      <c r="AS184" s="4"/>
    </row>
    <row r="185" spans="1:47" ht="15" customHeight="1">
      <c r="A185" s="553"/>
      <c r="B185" s="566"/>
      <c r="C185" s="567"/>
      <c r="D185" s="578"/>
      <c r="E185" s="579"/>
      <c r="F185" s="573"/>
      <c r="G185" s="574"/>
      <c r="H185" s="574"/>
      <c r="I185" s="574"/>
      <c r="J185" s="577"/>
      <c r="K185" s="573"/>
      <c r="L185" s="574"/>
      <c r="M185" s="574"/>
      <c r="N185" s="574"/>
      <c r="O185" s="577"/>
      <c r="P185" s="573"/>
      <c r="Q185" s="577"/>
      <c r="R185" s="573"/>
      <c r="S185" s="574"/>
      <c r="T185" s="575"/>
      <c r="U185" s="574"/>
      <c r="V185" s="574"/>
      <c r="W185" s="576"/>
      <c r="X185" s="577"/>
      <c r="Y185" s="4"/>
      <c r="Z185" s="4"/>
      <c r="AA185" s="4"/>
      <c r="AB185" s="4"/>
      <c r="AC185" s="4"/>
      <c r="AD185" s="4"/>
      <c r="AS185" s="4"/>
    </row>
    <row r="186" spans="1:47" ht="15" customHeight="1">
      <c r="A186" s="553"/>
      <c r="B186" s="566"/>
      <c r="C186" s="567"/>
      <c r="D186" s="578"/>
      <c r="E186" s="579"/>
      <c r="F186" s="573"/>
      <c r="G186" s="574"/>
      <c r="H186" s="574"/>
      <c r="I186" s="574"/>
      <c r="J186" s="577"/>
      <c r="K186" s="573"/>
      <c r="L186" s="574"/>
      <c r="M186" s="574"/>
      <c r="N186" s="574"/>
      <c r="O186" s="577"/>
      <c r="P186" s="573"/>
      <c r="Q186" s="577"/>
      <c r="R186" s="573"/>
      <c r="S186" s="574"/>
      <c r="T186" s="575"/>
      <c r="U186" s="574"/>
      <c r="V186" s="574"/>
      <c r="W186" s="576"/>
      <c r="X186" s="577"/>
      <c r="Y186" s="4"/>
      <c r="Z186" s="4"/>
      <c r="AA186" s="4"/>
      <c r="AB186" s="4"/>
      <c r="AC186" s="4"/>
      <c r="AD186" s="4"/>
      <c r="AS186" s="4"/>
    </row>
    <row r="187" spans="1:47" ht="15" customHeight="1">
      <c r="A187" s="553"/>
      <c r="B187" s="566"/>
      <c r="C187" s="567"/>
      <c r="D187" s="578"/>
      <c r="E187" s="579"/>
      <c r="F187" s="573"/>
      <c r="G187" s="574"/>
      <c r="H187" s="574"/>
      <c r="I187" s="574"/>
      <c r="J187" s="577"/>
      <c r="K187" s="573"/>
      <c r="L187" s="574"/>
      <c r="M187" s="574"/>
      <c r="N187" s="574"/>
      <c r="O187" s="577"/>
      <c r="P187" s="573"/>
      <c r="Q187" s="577"/>
      <c r="R187" s="573"/>
      <c r="S187" s="574"/>
      <c r="T187" s="575"/>
      <c r="U187" s="574"/>
      <c r="V187" s="574"/>
      <c r="W187" s="576"/>
      <c r="X187" s="577"/>
      <c r="Y187" s="4"/>
      <c r="Z187" s="4"/>
      <c r="AA187" s="4"/>
      <c r="AB187" s="4"/>
      <c r="AC187" s="4"/>
      <c r="AD187" s="4"/>
      <c r="AS187" s="4"/>
    </row>
    <row r="188" spans="1:47" ht="15" customHeight="1">
      <c r="A188" s="553"/>
      <c r="B188" s="566"/>
      <c r="C188" s="567"/>
      <c r="D188" s="578"/>
      <c r="E188" s="579"/>
      <c r="F188" s="573"/>
      <c r="G188" s="574"/>
      <c r="H188" s="574"/>
      <c r="I188" s="574"/>
      <c r="J188" s="577"/>
      <c r="K188" s="573"/>
      <c r="L188" s="574"/>
      <c r="M188" s="574"/>
      <c r="N188" s="574"/>
      <c r="O188" s="577"/>
      <c r="P188" s="573"/>
      <c r="Q188" s="577"/>
      <c r="R188" s="573"/>
      <c r="S188" s="574"/>
      <c r="T188" s="575"/>
      <c r="U188" s="574"/>
      <c r="V188" s="574"/>
      <c r="W188" s="576"/>
      <c r="X188" s="577"/>
      <c r="Y188" s="4"/>
      <c r="Z188" s="4"/>
      <c r="AA188" s="4"/>
      <c r="AB188" s="4"/>
      <c r="AC188" s="4"/>
      <c r="AD188" s="4"/>
      <c r="AS188" s="4"/>
    </row>
    <row r="189" spans="1:47" ht="15" customHeight="1">
      <c r="A189" s="553"/>
      <c r="B189" s="566"/>
      <c r="C189" s="567"/>
      <c r="D189" s="578"/>
      <c r="E189" s="579"/>
      <c r="F189" s="573"/>
      <c r="G189" s="574"/>
      <c r="H189" s="574"/>
      <c r="I189" s="574"/>
      <c r="J189" s="577"/>
      <c r="K189" s="573"/>
      <c r="L189" s="574"/>
      <c r="M189" s="574"/>
      <c r="N189" s="574"/>
      <c r="O189" s="577"/>
      <c r="P189" s="573"/>
      <c r="Q189" s="577"/>
      <c r="R189" s="573"/>
      <c r="S189" s="574"/>
      <c r="T189" s="575"/>
      <c r="U189" s="574"/>
      <c r="V189" s="574"/>
      <c r="W189" s="576"/>
      <c r="X189" s="577"/>
      <c r="Y189" s="4"/>
      <c r="Z189" s="4"/>
      <c r="AA189" s="4"/>
      <c r="AB189" s="4"/>
      <c r="AC189" s="4"/>
      <c r="AD189" s="4"/>
      <c r="AS189" s="4"/>
    </row>
    <row r="190" spans="1:47" ht="15" customHeight="1">
      <c r="A190" s="553"/>
      <c r="B190" s="566"/>
      <c r="C190" s="567"/>
      <c r="D190" s="578"/>
      <c r="E190" s="579"/>
      <c r="F190" s="573"/>
      <c r="G190" s="574"/>
      <c r="H190" s="574"/>
      <c r="I190" s="574"/>
      <c r="J190" s="577"/>
      <c r="K190" s="573"/>
      <c r="L190" s="574"/>
      <c r="M190" s="574"/>
      <c r="N190" s="574"/>
      <c r="O190" s="577"/>
      <c r="P190" s="573"/>
      <c r="Q190" s="577"/>
      <c r="R190" s="573"/>
      <c r="S190" s="574"/>
      <c r="T190" s="575"/>
      <c r="U190" s="574"/>
      <c r="V190" s="574"/>
      <c r="W190" s="576"/>
      <c r="X190" s="577"/>
      <c r="Y190" s="4"/>
      <c r="Z190" s="4"/>
      <c r="AA190" s="4"/>
      <c r="AB190" s="4"/>
      <c r="AC190" s="4"/>
      <c r="AD190" s="4"/>
      <c r="AS190" s="4"/>
    </row>
    <row r="191" spans="1:47" ht="15" customHeight="1">
      <c r="A191" s="553"/>
      <c r="B191" s="566"/>
      <c r="C191" s="567"/>
      <c r="D191" s="578"/>
      <c r="E191" s="579"/>
      <c r="F191" s="573"/>
      <c r="G191" s="574"/>
      <c r="H191" s="574"/>
      <c r="I191" s="574"/>
      <c r="J191" s="577"/>
      <c r="K191" s="573"/>
      <c r="L191" s="574"/>
      <c r="M191" s="574"/>
      <c r="N191" s="574"/>
      <c r="O191" s="577"/>
      <c r="P191" s="573"/>
      <c r="Q191" s="577"/>
      <c r="R191" s="573"/>
      <c r="S191" s="574"/>
      <c r="T191" s="575"/>
      <c r="U191" s="574"/>
      <c r="V191" s="574"/>
      <c r="W191" s="576"/>
      <c r="X191" s="577"/>
      <c r="Y191" s="4"/>
      <c r="Z191" s="4"/>
      <c r="AA191" s="4"/>
      <c r="AB191" s="4"/>
      <c r="AC191" s="4"/>
      <c r="AD191" s="4"/>
      <c r="AS191" s="4"/>
    </row>
    <row r="192" spans="1:47" ht="15" customHeight="1">
      <c r="A192" s="553"/>
      <c r="B192" s="566"/>
      <c r="C192" s="567"/>
      <c r="D192" s="578"/>
      <c r="E192" s="579"/>
      <c r="F192" s="573"/>
      <c r="G192" s="574"/>
      <c r="H192" s="574"/>
      <c r="I192" s="574"/>
      <c r="J192" s="577"/>
      <c r="K192" s="573"/>
      <c r="L192" s="574"/>
      <c r="M192" s="574"/>
      <c r="N192" s="574"/>
      <c r="O192" s="577"/>
      <c r="P192" s="573"/>
      <c r="Q192" s="577"/>
      <c r="R192" s="573"/>
      <c r="S192" s="574"/>
      <c r="T192" s="575"/>
      <c r="U192" s="574"/>
      <c r="V192" s="574"/>
      <c r="W192" s="576"/>
      <c r="X192" s="577"/>
      <c r="Y192" s="4"/>
      <c r="Z192" s="4"/>
      <c r="AA192" s="4"/>
      <c r="AB192" s="4"/>
      <c r="AC192" s="4"/>
      <c r="AD192" s="4"/>
      <c r="AS192" s="4"/>
    </row>
    <row r="193" spans="1:45" ht="15" customHeight="1">
      <c r="A193" s="553"/>
      <c r="B193" s="566"/>
      <c r="C193" s="567"/>
      <c r="D193" s="578"/>
      <c r="E193" s="579"/>
      <c r="F193" s="573"/>
      <c r="G193" s="574"/>
      <c r="H193" s="574"/>
      <c r="I193" s="574"/>
      <c r="J193" s="577"/>
      <c r="K193" s="573"/>
      <c r="L193" s="574"/>
      <c r="M193" s="574"/>
      <c r="N193" s="574"/>
      <c r="O193" s="577"/>
      <c r="P193" s="573"/>
      <c r="Q193" s="577"/>
      <c r="R193" s="573"/>
      <c r="S193" s="574"/>
      <c r="T193" s="575"/>
      <c r="U193" s="574"/>
      <c r="V193" s="574"/>
      <c r="W193" s="576"/>
      <c r="X193" s="577"/>
      <c r="Y193" s="4"/>
      <c r="Z193" s="4"/>
      <c r="AA193" s="4"/>
      <c r="AB193" s="4"/>
      <c r="AC193" s="4"/>
      <c r="AD193" s="4"/>
      <c r="AS193" s="4"/>
    </row>
    <row r="194" spans="1:45" ht="15" customHeight="1">
      <c r="A194" s="553"/>
      <c r="B194" s="566"/>
      <c r="C194" s="567"/>
      <c r="D194" s="578"/>
      <c r="E194" s="579"/>
      <c r="F194" s="573"/>
      <c r="G194" s="574"/>
      <c r="H194" s="574"/>
      <c r="I194" s="574"/>
      <c r="J194" s="577"/>
      <c r="K194" s="573"/>
      <c r="L194" s="574"/>
      <c r="M194" s="574"/>
      <c r="N194" s="574"/>
      <c r="O194" s="577"/>
      <c r="P194" s="573"/>
      <c r="Q194" s="577"/>
      <c r="R194" s="573"/>
      <c r="S194" s="574"/>
      <c r="T194" s="575"/>
      <c r="U194" s="574"/>
      <c r="V194" s="574"/>
      <c r="W194" s="576"/>
      <c r="X194" s="577"/>
      <c r="Y194" s="4"/>
      <c r="Z194" s="4"/>
      <c r="AA194" s="4"/>
      <c r="AB194" s="4"/>
      <c r="AC194" s="4"/>
      <c r="AD194" s="4"/>
      <c r="AS194" s="4"/>
    </row>
    <row r="195" spans="1:45" ht="15" customHeight="1">
      <c r="A195" s="553"/>
      <c r="B195" s="566"/>
      <c r="C195" s="567"/>
      <c r="D195" s="578"/>
      <c r="E195" s="579"/>
      <c r="F195" s="573"/>
      <c r="G195" s="574"/>
      <c r="H195" s="574"/>
      <c r="I195" s="574"/>
      <c r="J195" s="577"/>
      <c r="K195" s="573"/>
      <c r="L195" s="574"/>
      <c r="M195" s="574"/>
      <c r="N195" s="574"/>
      <c r="O195" s="577"/>
      <c r="P195" s="573"/>
      <c r="Q195" s="577"/>
      <c r="R195" s="573"/>
      <c r="S195" s="574"/>
      <c r="T195" s="575"/>
      <c r="U195" s="574"/>
      <c r="V195" s="574"/>
      <c r="W195" s="576"/>
      <c r="X195" s="577"/>
      <c r="Y195" s="4"/>
      <c r="Z195" s="4"/>
      <c r="AA195" s="4"/>
      <c r="AB195" s="4"/>
      <c r="AC195" s="4"/>
      <c r="AD195" s="4"/>
      <c r="AS195" s="4"/>
    </row>
    <row r="196" spans="1:45" ht="15" customHeight="1">
      <c r="A196" s="553"/>
      <c r="B196" s="566"/>
      <c r="C196" s="567"/>
      <c r="D196" s="578"/>
      <c r="E196" s="579"/>
      <c r="F196" s="573"/>
      <c r="G196" s="574"/>
      <c r="H196" s="574"/>
      <c r="I196" s="574"/>
      <c r="J196" s="577"/>
      <c r="K196" s="573"/>
      <c r="L196" s="574"/>
      <c r="M196" s="574"/>
      <c r="N196" s="574"/>
      <c r="O196" s="577"/>
      <c r="P196" s="573"/>
      <c r="Q196" s="577"/>
      <c r="R196" s="573"/>
      <c r="S196" s="574"/>
      <c r="T196" s="575"/>
      <c r="U196" s="574"/>
      <c r="V196" s="574"/>
      <c r="W196" s="576"/>
      <c r="X196" s="577"/>
      <c r="Y196" s="4"/>
      <c r="Z196" s="4"/>
      <c r="AA196" s="4"/>
      <c r="AB196" s="4"/>
      <c r="AC196" s="4"/>
      <c r="AD196" s="4"/>
      <c r="AS196" s="4"/>
    </row>
    <row r="197" spans="1:45" ht="15" customHeight="1">
      <c r="A197" s="553"/>
      <c r="B197" s="566"/>
      <c r="C197" s="567"/>
      <c r="D197" s="578"/>
      <c r="E197" s="579"/>
      <c r="F197" s="573"/>
      <c r="G197" s="574"/>
      <c r="H197" s="574"/>
      <c r="I197" s="574"/>
      <c r="J197" s="577"/>
      <c r="K197" s="573"/>
      <c r="L197" s="574"/>
      <c r="M197" s="574"/>
      <c r="N197" s="574"/>
      <c r="O197" s="577"/>
      <c r="P197" s="573"/>
      <c r="Q197" s="577"/>
      <c r="R197" s="573"/>
      <c r="S197" s="574"/>
      <c r="T197" s="575"/>
      <c r="U197" s="574"/>
      <c r="V197" s="574"/>
      <c r="W197" s="576"/>
      <c r="X197" s="577"/>
      <c r="Y197" s="4"/>
      <c r="Z197" s="4"/>
      <c r="AA197" s="4"/>
      <c r="AB197" s="4"/>
      <c r="AC197" s="4"/>
      <c r="AD197" s="4"/>
      <c r="AS197" s="4"/>
    </row>
    <row r="198" spans="1:45" ht="15" customHeight="1">
      <c r="A198" s="553"/>
      <c r="B198" s="566"/>
      <c r="C198" s="567"/>
      <c r="D198" s="578"/>
      <c r="E198" s="579"/>
      <c r="F198" s="573"/>
      <c r="G198" s="574"/>
      <c r="H198" s="574"/>
      <c r="I198" s="574"/>
      <c r="J198" s="577"/>
      <c r="K198" s="573"/>
      <c r="L198" s="574"/>
      <c r="M198" s="574"/>
      <c r="N198" s="574"/>
      <c r="O198" s="577"/>
      <c r="P198" s="573"/>
      <c r="Q198" s="577"/>
      <c r="R198" s="573"/>
      <c r="S198" s="574"/>
      <c r="T198" s="575"/>
      <c r="U198" s="574"/>
      <c r="V198" s="574"/>
      <c r="W198" s="576"/>
      <c r="X198" s="577"/>
      <c r="Y198" s="4"/>
      <c r="Z198" s="4"/>
      <c r="AA198" s="4"/>
      <c r="AB198" s="4"/>
      <c r="AC198" s="4"/>
      <c r="AD198" s="4"/>
      <c r="AS198" s="4"/>
    </row>
    <row r="199" spans="1:45" ht="15" customHeight="1">
      <c r="A199" s="553"/>
      <c r="B199" s="566"/>
      <c r="C199" s="567"/>
      <c r="D199" s="578"/>
      <c r="E199" s="579"/>
      <c r="F199" s="573"/>
      <c r="G199" s="574"/>
      <c r="H199" s="574"/>
      <c r="I199" s="574"/>
      <c r="J199" s="577"/>
      <c r="K199" s="573"/>
      <c r="L199" s="574"/>
      <c r="M199" s="574"/>
      <c r="N199" s="574"/>
      <c r="O199" s="577"/>
      <c r="P199" s="573"/>
      <c r="Q199" s="577"/>
      <c r="R199" s="573"/>
      <c r="S199" s="574"/>
      <c r="T199" s="575"/>
      <c r="U199" s="574"/>
      <c r="V199" s="574"/>
      <c r="W199" s="576"/>
      <c r="X199" s="577"/>
      <c r="Y199" s="4"/>
      <c r="Z199" s="4"/>
      <c r="AA199" s="4"/>
      <c r="AB199" s="4"/>
      <c r="AC199" s="4"/>
      <c r="AD199" s="4"/>
      <c r="AS199" s="4"/>
    </row>
    <row r="200" spans="1:45" ht="15" customHeight="1">
      <c r="A200" s="553"/>
      <c r="B200" s="566"/>
      <c r="C200" s="567"/>
      <c r="D200" s="578"/>
      <c r="E200" s="579"/>
      <c r="F200" s="573"/>
      <c r="G200" s="574"/>
      <c r="H200" s="574"/>
      <c r="I200" s="574"/>
      <c r="J200" s="577"/>
      <c r="K200" s="573"/>
      <c r="L200" s="574"/>
      <c r="M200" s="574"/>
      <c r="N200" s="574"/>
      <c r="O200" s="577"/>
      <c r="P200" s="573"/>
      <c r="Q200" s="577"/>
      <c r="R200" s="573"/>
      <c r="S200" s="574"/>
      <c r="T200" s="575"/>
      <c r="U200" s="574"/>
      <c r="V200" s="574"/>
      <c r="W200" s="576"/>
      <c r="X200" s="577"/>
      <c r="Y200" s="4"/>
      <c r="Z200" s="4"/>
      <c r="AA200" s="4"/>
      <c r="AB200" s="4"/>
      <c r="AC200" s="4"/>
      <c r="AD200" s="4"/>
      <c r="AS200" s="4"/>
    </row>
    <row r="201" spans="1:45" ht="15" customHeight="1">
      <c r="A201" s="553"/>
      <c r="B201" s="566"/>
      <c r="C201" s="567"/>
      <c r="D201" s="578"/>
      <c r="E201" s="579"/>
      <c r="F201" s="573"/>
      <c r="G201" s="574"/>
      <c r="H201" s="574"/>
      <c r="I201" s="574"/>
      <c r="J201" s="577"/>
      <c r="K201" s="573"/>
      <c r="L201" s="574"/>
      <c r="M201" s="574"/>
      <c r="N201" s="574"/>
      <c r="O201" s="577"/>
      <c r="P201" s="573"/>
      <c r="Q201" s="577"/>
      <c r="R201" s="573"/>
      <c r="S201" s="574"/>
      <c r="T201" s="575"/>
      <c r="U201" s="574"/>
      <c r="V201" s="574"/>
      <c r="W201" s="576"/>
      <c r="X201" s="577"/>
      <c r="Y201" s="4"/>
      <c r="Z201" s="4"/>
      <c r="AA201" s="4"/>
      <c r="AB201" s="4"/>
      <c r="AC201" s="4"/>
      <c r="AD201" s="4"/>
      <c r="AS201" s="4"/>
    </row>
    <row r="202" spans="1:45" ht="15" customHeight="1">
      <c r="A202" s="553"/>
      <c r="B202" s="566"/>
      <c r="C202" s="567"/>
      <c r="D202" s="578"/>
      <c r="E202" s="579"/>
      <c r="F202" s="573"/>
      <c r="G202" s="574"/>
      <c r="H202" s="574"/>
      <c r="I202" s="574"/>
      <c r="J202" s="577"/>
      <c r="K202" s="573"/>
      <c r="L202" s="574"/>
      <c r="M202" s="574"/>
      <c r="N202" s="574"/>
      <c r="O202" s="577"/>
      <c r="P202" s="573"/>
      <c r="Q202" s="577"/>
      <c r="R202" s="573"/>
      <c r="S202" s="574"/>
      <c r="T202" s="575"/>
      <c r="U202" s="574"/>
      <c r="V202" s="574"/>
      <c r="W202" s="576"/>
      <c r="X202" s="577"/>
      <c r="Y202" s="4"/>
      <c r="Z202" s="4"/>
      <c r="AA202" s="4"/>
      <c r="AB202" s="4"/>
      <c r="AC202" s="4"/>
      <c r="AD202" s="4"/>
      <c r="AS202" s="4"/>
    </row>
    <row r="203" spans="1:45" ht="15" customHeight="1">
      <c r="A203" s="553"/>
      <c r="B203" s="566"/>
      <c r="C203" s="567"/>
      <c r="D203" s="578"/>
      <c r="E203" s="579"/>
      <c r="F203" s="573"/>
      <c r="G203" s="574"/>
      <c r="H203" s="574"/>
      <c r="I203" s="574"/>
      <c r="J203" s="577"/>
      <c r="K203" s="573"/>
      <c r="L203" s="574"/>
      <c r="M203" s="574"/>
      <c r="N203" s="574"/>
      <c r="O203" s="577"/>
      <c r="P203" s="573"/>
      <c r="Q203" s="577"/>
      <c r="R203" s="573"/>
      <c r="S203" s="574"/>
      <c r="T203" s="575"/>
      <c r="U203" s="574"/>
      <c r="V203" s="574"/>
      <c r="W203" s="576"/>
      <c r="X203" s="577"/>
      <c r="Y203" s="4"/>
      <c r="Z203" s="4"/>
      <c r="AA203" s="4"/>
      <c r="AB203" s="4"/>
      <c r="AC203" s="4"/>
      <c r="AD203" s="4"/>
      <c r="AS203" s="4"/>
    </row>
    <row r="204" spans="1:45" ht="15" customHeight="1">
      <c r="A204" s="553"/>
      <c r="B204" s="566"/>
      <c r="C204" s="567"/>
      <c r="D204" s="578"/>
      <c r="E204" s="579"/>
      <c r="F204" s="573"/>
      <c r="G204" s="574"/>
      <c r="H204" s="574"/>
      <c r="I204" s="574"/>
      <c r="J204" s="577"/>
      <c r="K204" s="573"/>
      <c r="L204" s="574"/>
      <c r="M204" s="574"/>
      <c r="N204" s="574"/>
      <c r="O204" s="577"/>
      <c r="P204" s="573"/>
      <c r="Q204" s="577"/>
      <c r="R204" s="573"/>
      <c r="S204" s="574"/>
      <c r="T204" s="575"/>
      <c r="U204" s="574"/>
      <c r="V204" s="574"/>
      <c r="W204" s="576"/>
      <c r="X204" s="577"/>
      <c r="Y204" s="4"/>
      <c r="Z204" s="4"/>
      <c r="AA204" s="4"/>
      <c r="AB204" s="4"/>
      <c r="AC204" s="4"/>
      <c r="AD204" s="4"/>
      <c r="AS204" s="4"/>
    </row>
    <row r="205" spans="1:45" ht="15" customHeight="1">
      <c r="A205" s="553"/>
      <c r="B205" s="566"/>
      <c r="C205" s="567"/>
      <c r="D205" s="578"/>
      <c r="E205" s="579"/>
      <c r="F205" s="573"/>
      <c r="G205" s="574"/>
      <c r="H205" s="574"/>
      <c r="I205" s="574"/>
      <c r="J205" s="577"/>
      <c r="K205" s="573"/>
      <c r="L205" s="574"/>
      <c r="M205" s="574"/>
      <c r="N205" s="574"/>
      <c r="O205" s="577"/>
      <c r="P205" s="573"/>
      <c r="Q205" s="577"/>
      <c r="R205" s="573"/>
      <c r="S205" s="574"/>
      <c r="T205" s="575"/>
      <c r="U205" s="574"/>
      <c r="V205" s="574"/>
      <c r="W205" s="576"/>
      <c r="X205" s="577"/>
      <c r="Y205" s="4"/>
      <c r="Z205" s="4"/>
      <c r="AA205" s="4"/>
      <c r="AB205" s="4"/>
      <c r="AC205" s="4"/>
      <c r="AD205" s="4"/>
      <c r="AS205" s="4"/>
    </row>
    <row r="206" spans="1:45" ht="15" customHeight="1">
      <c r="A206" s="553"/>
      <c r="B206" s="566"/>
      <c r="C206" s="567"/>
      <c r="D206" s="578"/>
      <c r="E206" s="579"/>
      <c r="F206" s="573"/>
      <c r="G206" s="574"/>
      <c r="H206" s="574"/>
      <c r="I206" s="574"/>
      <c r="J206" s="577"/>
      <c r="K206" s="573"/>
      <c r="L206" s="574"/>
      <c r="M206" s="574"/>
      <c r="N206" s="574"/>
      <c r="O206" s="577"/>
      <c r="P206" s="573"/>
      <c r="Q206" s="577"/>
      <c r="R206" s="573"/>
      <c r="S206" s="574"/>
      <c r="T206" s="575"/>
      <c r="U206" s="574"/>
      <c r="V206" s="574"/>
      <c r="W206" s="576"/>
      <c r="X206" s="577"/>
      <c r="Y206" s="4"/>
      <c r="Z206" s="4"/>
      <c r="AA206" s="4"/>
      <c r="AB206" s="4"/>
      <c r="AC206" s="4"/>
      <c r="AD206" s="4"/>
      <c r="AS206" s="4"/>
    </row>
    <row r="207" spans="1:45" ht="15" customHeight="1">
      <c r="A207" s="553"/>
      <c r="B207" s="566"/>
      <c r="C207" s="567"/>
      <c r="D207" s="578"/>
      <c r="E207" s="579"/>
      <c r="F207" s="573"/>
      <c r="G207" s="574"/>
      <c r="H207" s="574"/>
      <c r="I207" s="574"/>
      <c r="J207" s="577"/>
      <c r="K207" s="573"/>
      <c r="L207" s="574"/>
      <c r="M207" s="574"/>
      <c r="N207" s="574"/>
      <c r="O207" s="577"/>
      <c r="P207" s="573"/>
      <c r="Q207" s="577"/>
      <c r="R207" s="573"/>
      <c r="S207" s="574"/>
      <c r="T207" s="575"/>
      <c r="U207" s="574"/>
      <c r="V207" s="574"/>
      <c r="W207" s="576"/>
      <c r="X207" s="577"/>
      <c r="Y207" s="4"/>
      <c r="Z207" s="4"/>
      <c r="AA207" s="4"/>
      <c r="AB207" s="4"/>
      <c r="AC207" s="4"/>
      <c r="AD207" s="4"/>
      <c r="AS207" s="4"/>
    </row>
    <row r="208" spans="1:45" ht="15" customHeight="1">
      <c r="A208" s="553"/>
      <c r="B208" s="566"/>
      <c r="C208" s="567"/>
      <c r="D208" s="578"/>
      <c r="E208" s="579"/>
      <c r="F208" s="573"/>
      <c r="G208" s="574"/>
      <c r="H208" s="574"/>
      <c r="I208" s="574"/>
      <c r="J208" s="577"/>
      <c r="K208" s="573"/>
      <c r="L208" s="574"/>
      <c r="M208" s="574"/>
      <c r="N208" s="574"/>
      <c r="O208" s="577"/>
      <c r="P208" s="573"/>
      <c r="Q208" s="577"/>
      <c r="R208" s="573"/>
      <c r="S208" s="574"/>
      <c r="T208" s="575"/>
      <c r="U208" s="574"/>
      <c r="V208" s="574"/>
      <c r="W208" s="576"/>
      <c r="X208" s="577"/>
      <c r="Y208" s="4"/>
      <c r="Z208" s="4"/>
      <c r="AA208" s="4"/>
      <c r="AB208" s="4"/>
      <c r="AC208" s="4"/>
      <c r="AD208" s="4"/>
      <c r="AS208" s="4"/>
    </row>
    <row r="209" spans="1:45" ht="15" customHeight="1">
      <c r="A209" s="553"/>
      <c r="B209" s="566"/>
      <c r="C209" s="567"/>
      <c r="D209" s="578"/>
      <c r="E209" s="579"/>
      <c r="F209" s="573"/>
      <c r="G209" s="574"/>
      <c r="H209" s="574"/>
      <c r="I209" s="574"/>
      <c r="J209" s="577"/>
      <c r="K209" s="573"/>
      <c r="L209" s="574"/>
      <c r="M209" s="574"/>
      <c r="N209" s="574"/>
      <c r="O209" s="577"/>
      <c r="P209" s="573"/>
      <c r="Q209" s="577"/>
      <c r="R209" s="573"/>
      <c r="S209" s="574"/>
      <c r="T209" s="575"/>
      <c r="U209" s="574"/>
      <c r="V209" s="574"/>
      <c r="W209" s="576"/>
      <c r="X209" s="577"/>
      <c r="Y209" s="4"/>
      <c r="Z209" s="4"/>
      <c r="AA209" s="4"/>
      <c r="AB209" s="4"/>
      <c r="AC209" s="4"/>
      <c r="AD209" s="4"/>
      <c r="AS209" s="4"/>
    </row>
    <row r="210" spans="1:45" ht="15" customHeight="1">
      <c r="A210" s="553"/>
      <c r="B210" s="566"/>
      <c r="C210" s="567"/>
      <c r="D210" s="578"/>
      <c r="E210" s="579"/>
      <c r="F210" s="573"/>
      <c r="G210" s="574"/>
      <c r="H210" s="574"/>
      <c r="I210" s="574"/>
      <c r="J210" s="577"/>
      <c r="K210" s="573"/>
      <c r="L210" s="574"/>
      <c r="M210" s="574"/>
      <c r="N210" s="574"/>
      <c r="O210" s="577"/>
      <c r="P210" s="573"/>
      <c r="Q210" s="577"/>
      <c r="R210" s="573"/>
      <c r="S210" s="574"/>
      <c r="T210" s="575"/>
      <c r="U210" s="574"/>
      <c r="V210" s="574"/>
      <c r="W210" s="576"/>
      <c r="X210" s="577"/>
      <c r="Y210" s="4"/>
      <c r="Z210" s="4"/>
      <c r="AA210" s="4"/>
      <c r="AB210" s="4"/>
      <c r="AC210" s="4"/>
      <c r="AD210" s="4"/>
      <c r="AS210" s="4"/>
    </row>
    <row r="211" spans="1:45" ht="15" customHeight="1">
      <c r="A211" s="553"/>
      <c r="B211" s="566"/>
      <c r="C211" s="567"/>
      <c r="D211" s="578"/>
      <c r="E211" s="579"/>
      <c r="F211" s="573"/>
      <c r="G211" s="574"/>
      <c r="H211" s="574"/>
      <c r="I211" s="574"/>
      <c r="J211" s="577"/>
      <c r="K211" s="573"/>
      <c r="L211" s="574"/>
      <c r="M211" s="574"/>
      <c r="N211" s="574"/>
      <c r="O211" s="577"/>
      <c r="P211" s="573"/>
      <c r="Q211" s="577"/>
      <c r="R211" s="573"/>
      <c r="S211" s="574"/>
      <c r="T211" s="575"/>
      <c r="U211" s="574"/>
      <c r="V211" s="574"/>
      <c r="W211" s="576"/>
      <c r="X211" s="577"/>
      <c r="Y211" s="4"/>
      <c r="Z211" s="4"/>
      <c r="AA211" s="4"/>
      <c r="AB211" s="4"/>
      <c r="AC211" s="4"/>
      <c r="AD211" s="4"/>
      <c r="AS211" s="4"/>
    </row>
    <row r="212" spans="1:45" ht="15" customHeight="1">
      <c r="A212" s="553"/>
      <c r="B212" s="566"/>
      <c r="C212" s="567"/>
      <c r="D212" s="578"/>
      <c r="E212" s="579"/>
      <c r="F212" s="573"/>
      <c r="G212" s="574"/>
      <c r="H212" s="574"/>
      <c r="I212" s="574"/>
      <c r="J212" s="577"/>
      <c r="K212" s="573"/>
      <c r="L212" s="574"/>
      <c r="M212" s="574"/>
      <c r="N212" s="574"/>
      <c r="O212" s="577"/>
      <c r="P212" s="573"/>
      <c r="Q212" s="577"/>
      <c r="R212" s="573"/>
      <c r="S212" s="574"/>
      <c r="T212" s="575"/>
      <c r="U212" s="574"/>
      <c r="V212" s="574"/>
      <c r="W212" s="576"/>
      <c r="X212" s="577"/>
      <c r="Y212" s="4"/>
      <c r="Z212" s="4"/>
      <c r="AA212" s="4"/>
      <c r="AB212" s="4"/>
      <c r="AC212" s="4"/>
      <c r="AD212" s="4"/>
      <c r="AS212" s="4"/>
    </row>
    <row r="213" spans="1:45" ht="15" customHeight="1">
      <c r="A213" s="553"/>
      <c r="B213" s="566"/>
      <c r="C213" s="567"/>
      <c r="D213" s="578"/>
      <c r="E213" s="579"/>
      <c r="F213" s="573"/>
      <c r="G213" s="574"/>
      <c r="H213" s="574"/>
      <c r="I213" s="574"/>
      <c r="J213" s="577"/>
      <c r="K213" s="573"/>
      <c r="L213" s="574"/>
      <c r="M213" s="574"/>
      <c r="N213" s="574"/>
      <c r="O213" s="577"/>
      <c r="P213" s="573"/>
      <c r="Q213" s="577"/>
      <c r="R213" s="573"/>
      <c r="S213" s="574"/>
      <c r="T213" s="575"/>
      <c r="U213" s="574"/>
      <c r="V213" s="574"/>
      <c r="W213" s="576"/>
      <c r="X213" s="577"/>
      <c r="Y213" s="4"/>
      <c r="Z213" s="4"/>
      <c r="AA213" s="4"/>
      <c r="AB213" s="4"/>
      <c r="AC213" s="4"/>
      <c r="AD213" s="4"/>
      <c r="AS213" s="4"/>
    </row>
    <row r="214" spans="1:45" ht="15" customHeight="1">
      <c r="A214" s="553"/>
      <c r="B214" s="566"/>
      <c r="C214" s="567"/>
      <c r="D214" s="578"/>
      <c r="E214" s="579"/>
      <c r="F214" s="573"/>
      <c r="G214" s="574"/>
      <c r="H214" s="574"/>
      <c r="I214" s="574"/>
      <c r="J214" s="577"/>
      <c r="K214" s="573"/>
      <c r="L214" s="574"/>
      <c r="M214" s="574"/>
      <c r="N214" s="574"/>
      <c r="O214" s="577"/>
      <c r="P214" s="573"/>
      <c r="Q214" s="577"/>
      <c r="R214" s="573"/>
      <c r="S214" s="574"/>
      <c r="T214" s="575"/>
      <c r="U214" s="574"/>
      <c r="V214" s="574"/>
      <c r="W214" s="576"/>
      <c r="X214" s="577"/>
      <c r="Y214" s="4"/>
      <c r="Z214" s="4"/>
      <c r="AA214" s="4"/>
      <c r="AB214" s="4"/>
      <c r="AC214" s="4"/>
      <c r="AD214" s="4"/>
      <c r="AS214" s="4"/>
    </row>
    <row r="215" spans="1:45" ht="15" customHeight="1">
      <c r="A215" s="553"/>
      <c r="B215" s="566"/>
      <c r="C215" s="567"/>
      <c r="D215" s="578"/>
      <c r="E215" s="579"/>
      <c r="F215" s="573"/>
      <c r="G215" s="574"/>
      <c r="H215" s="574"/>
      <c r="I215" s="574"/>
      <c r="J215" s="577"/>
      <c r="K215" s="573"/>
      <c r="L215" s="574"/>
      <c r="M215" s="574"/>
      <c r="N215" s="574"/>
      <c r="O215" s="577"/>
      <c r="P215" s="573"/>
      <c r="Q215" s="577"/>
      <c r="R215" s="573"/>
      <c r="S215" s="574"/>
      <c r="T215" s="575"/>
      <c r="U215" s="574"/>
      <c r="V215" s="574"/>
      <c r="W215" s="576"/>
      <c r="X215" s="577"/>
      <c r="Y215" s="4"/>
      <c r="Z215" s="4"/>
      <c r="AA215" s="4"/>
      <c r="AB215" s="4"/>
      <c r="AC215" s="4"/>
      <c r="AD215" s="4"/>
      <c r="AS215" s="4"/>
    </row>
    <row r="216" spans="1:45" ht="15" customHeight="1">
      <c r="A216" s="553"/>
      <c r="B216" s="580"/>
      <c r="C216" s="581"/>
      <c r="D216" s="578"/>
      <c r="E216" s="579"/>
      <c r="F216" s="573"/>
      <c r="G216" s="574"/>
      <c r="H216" s="574"/>
      <c r="I216" s="574"/>
      <c r="J216" s="577"/>
      <c r="K216" s="573"/>
      <c r="L216" s="574"/>
      <c r="M216" s="574"/>
      <c r="N216" s="574"/>
      <c r="O216" s="577"/>
      <c r="P216" s="573"/>
      <c r="Q216" s="577"/>
      <c r="R216" s="573"/>
      <c r="S216" s="574"/>
      <c r="T216" s="575"/>
      <c r="U216" s="574"/>
      <c r="V216" s="574"/>
      <c r="W216" s="576"/>
      <c r="X216" s="577"/>
      <c r="Y216" s="4"/>
      <c r="Z216" s="4"/>
      <c r="AA216" s="4"/>
      <c r="AB216" s="4"/>
      <c r="AC216" s="4"/>
      <c r="AD216" s="4"/>
      <c r="AL216" s="76"/>
      <c r="AS216" s="4"/>
    </row>
    <row r="217" spans="1:45" ht="15" customHeight="1">
      <c r="A217" s="553"/>
      <c r="B217" s="580"/>
      <c r="C217" s="581"/>
      <c r="D217" s="578"/>
      <c r="E217" s="579"/>
      <c r="F217" s="573"/>
      <c r="G217" s="574"/>
      <c r="H217" s="582"/>
      <c r="I217" s="574"/>
      <c r="J217" s="577"/>
      <c r="K217" s="573"/>
      <c r="L217" s="574"/>
      <c r="M217" s="574"/>
      <c r="N217" s="574"/>
      <c r="O217" s="577"/>
      <c r="P217" s="573"/>
      <c r="Q217" s="577"/>
      <c r="R217" s="573"/>
      <c r="S217" s="574"/>
      <c r="T217" s="575"/>
      <c r="U217" s="574"/>
      <c r="V217" s="574"/>
      <c r="W217" s="576"/>
      <c r="X217" s="577"/>
      <c r="Y217" s="4"/>
      <c r="Z217" s="4"/>
      <c r="AA217" s="4"/>
      <c r="AB217" s="4"/>
      <c r="AC217" s="4"/>
      <c r="AD217" s="4"/>
      <c r="AS217" s="4"/>
    </row>
    <row r="218" spans="1:45" ht="15" customHeight="1">
      <c r="A218" s="553"/>
      <c r="B218" s="580"/>
      <c r="C218" s="581"/>
      <c r="D218" s="578"/>
      <c r="E218" s="579"/>
      <c r="F218" s="573"/>
      <c r="G218" s="574"/>
      <c r="H218" s="574"/>
      <c r="I218" s="574"/>
      <c r="J218" s="577"/>
      <c r="K218" s="573"/>
      <c r="L218" s="574"/>
      <c r="M218" s="574"/>
      <c r="N218" s="574"/>
      <c r="O218" s="577"/>
      <c r="P218" s="573"/>
      <c r="Q218" s="577"/>
      <c r="R218" s="573"/>
      <c r="S218" s="574"/>
      <c r="T218" s="575"/>
      <c r="U218" s="574"/>
      <c r="V218" s="574"/>
      <c r="W218" s="576"/>
      <c r="X218" s="577"/>
      <c r="Y218" s="4"/>
      <c r="Z218" s="4"/>
      <c r="AA218" s="4"/>
      <c r="AB218" s="4"/>
      <c r="AC218" s="4"/>
      <c r="AD218" s="4"/>
      <c r="AS218" s="4"/>
    </row>
    <row r="219" spans="1:45" ht="15" customHeight="1">
      <c r="A219" s="553"/>
      <c r="B219" s="580"/>
      <c r="C219" s="581"/>
      <c r="D219" s="578"/>
      <c r="E219" s="579"/>
      <c r="F219" s="573"/>
      <c r="G219" s="574"/>
      <c r="H219" s="574"/>
      <c r="I219" s="574"/>
      <c r="J219" s="577"/>
      <c r="K219" s="573"/>
      <c r="L219" s="574"/>
      <c r="M219" s="574"/>
      <c r="N219" s="574"/>
      <c r="O219" s="577"/>
      <c r="P219" s="573"/>
      <c r="Q219" s="577"/>
      <c r="R219" s="573"/>
      <c r="S219" s="574"/>
      <c r="T219" s="575"/>
      <c r="U219" s="574"/>
      <c r="V219" s="574"/>
      <c r="W219" s="576"/>
      <c r="X219" s="577"/>
      <c r="Y219" s="4"/>
      <c r="Z219" s="4"/>
      <c r="AA219" s="4"/>
      <c r="AB219" s="4"/>
      <c r="AC219" s="4"/>
      <c r="AD219" s="4"/>
      <c r="AS219" s="4"/>
    </row>
    <row r="220" spans="1:45" ht="15" customHeight="1">
      <c r="A220" s="553"/>
      <c r="B220" s="580"/>
      <c r="C220" s="581"/>
      <c r="D220" s="578"/>
      <c r="E220" s="579"/>
      <c r="F220" s="573"/>
      <c r="G220" s="574"/>
      <c r="H220" s="574"/>
      <c r="I220" s="574"/>
      <c r="J220" s="577"/>
      <c r="K220" s="573"/>
      <c r="L220" s="574"/>
      <c r="M220" s="574"/>
      <c r="N220" s="574"/>
      <c r="O220" s="577"/>
      <c r="P220" s="573"/>
      <c r="Q220" s="577"/>
      <c r="R220" s="573"/>
      <c r="S220" s="574"/>
      <c r="T220" s="575"/>
      <c r="U220" s="574"/>
      <c r="V220" s="574"/>
      <c r="W220" s="576"/>
      <c r="X220" s="577"/>
      <c r="Y220" s="4"/>
      <c r="Z220" s="4"/>
      <c r="AA220" s="4"/>
      <c r="AB220" s="4"/>
      <c r="AC220" s="4"/>
      <c r="AD220" s="4"/>
      <c r="AS220" s="4"/>
    </row>
    <row r="221" spans="1:45" ht="15" customHeight="1">
      <c r="A221" s="553"/>
      <c r="B221" s="580"/>
      <c r="C221" s="581"/>
      <c r="D221" s="578"/>
      <c r="E221" s="579"/>
      <c r="F221" s="573"/>
      <c r="G221" s="574"/>
      <c r="H221" s="574"/>
      <c r="I221" s="574"/>
      <c r="J221" s="577"/>
      <c r="K221" s="573"/>
      <c r="L221" s="574"/>
      <c r="M221" s="574"/>
      <c r="N221" s="574"/>
      <c r="O221" s="577"/>
      <c r="P221" s="573"/>
      <c r="Q221" s="577"/>
      <c r="R221" s="573"/>
      <c r="S221" s="574"/>
      <c r="T221" s="575"/>
      <c r="U221" s="574"/>
      <c r="V221" s="574"/>
      <c r="W221" s="576"/>
      <c r="X221" s="577"/>
      <c r="Y221" s="4"/>
      <c r="Z221" s="4"/>
      <c r="AA221" s="4"/>
      <c r="AB221" s="4"/>
      <c r="AC221" s="4"/>
      <c r="AD221" s="4"/>
      <c r="AS221" s="4"/>
    </row>
    <row r="222" spans="1:45" ht="15" customHeight="1">
      <c r="A222" s="553"/>
      <c r="B222" s="580"/>
      <c r="C222" s="581"/>
      <c r="D222" s="578"/>
      <c r="E222" s="579"/>
      <c r="F222" s="573"/>
      <c r="G222" s="574"/>
      <c r="H222" s="574"/>
      <c r="I222" s="574"/>
      <c r="J222" s="577"/>
      <c r="K222" s="573"/>
      <c r="L222" s="574"/>
      <c r="M222" s="574"/>
      <c r="N222" s="574"/>
      <c r="O222" s="577"/>
      <c r="P222" s="573"/>
      <c r="Q222" s="577"/>
      <c r="R222" s="573"/>
      <c r="S222" s="574"/>
      <c r="T222" s="575"/>
      <c r="U222" s="574"/>
      <c r="V222" s="574"/>
      <c r="W222" s="576"/>
      <c r="X222" s="577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83"/>
      <c r="B223" s="580"/>
      <c r="C223" s="581"/>
      <c r="D223" s="578"/>
      <c r="E223" s="579"/>
      <c r="F223" s="573"/>
      <c r="G223" s="574"/>
      <c r="H223" s="574"/>
      <c r="I223" s="574"/>
      <c r="J223" s="577"/>
      <c r="K223" s="573"/>
      <c r="L223" s="574"/>
      <c r="M223" s="574"/>
      <c r="N223" s="574"/>
      <c r="O223" s="577"/>
      <c r="P223" s="573"/>
      <c r="Q223" s="577"/>
      <c r="R223" s="573"/>
      <c r="S223" s="574"/>
      <c r="T223" s="575"/>
      <c r="U223" s="574"/>
      <c r="V223" s="574"/>
      <c r="W223" s="576"/>
      <c r="X223" s="577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83"/>
      <c r="B224" s="580"/>
      <c r="C224" s="581"/>
      <c r="D224" s="578"/>
      <c r="E224" s="579"/>
      <c r="F224" s="573"/>
      <c r="G224" s="574"/>
      <c r="H224" s="574"/>
      <c r="I224" s="574"/>
      <c r="J224" s="577"/>
      <c r="K224" s="573"/>
      <c r="L224" s="574"/>
      <c r="M224" s="574"/>
      <c r="N224" s="574"/>
      <c r="O224" s="577"/>
      <c r="P224" s="573"/>
      <c r="Q224" s="577"/>
      <c r="R224" s="573"/>
      <c r="S224" s="574"/>
      <c r="T224" s="575"/>
      <c r="U224" s="574"/>
      <c r="V224" s="574"/>
      <c r="W224" s="576"/>
      <c r="X224" s="577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83"/>
      <c r="B225" s="580"/>
      <c r="C225" s="581"/>
      <c r="D225" s="578"/>
      <c r="E225" s="579"/>
      <c r="F225" s="573"/>
      <c r="G225" s="574"/>
      <c r="H225" s="574"/>
      <c r="I225" s="574"/>
      <c r="J225" s="577"/>
      <c r="K225" s="573"/>
      <c r="L225" s="574"/>
      <c r="M225" s="574"/>
      <c r="N225" s="574"/>
      <c r="O225" s="577"/>
      <c r="P225" s="573"/>
      <c r="Q225" s="577"/>
      <c r="R225" s="573"/>
      <c r="S225" s="574"/>
      <c r="T225" s="575"/>
      <c r="U225" s="574"/>
      <c r="V225" s="574"/>
      <c r="W225" s="576"/>
      <c r="X225" s="577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83"/>
      <c r="B226" s="580"/>
      <c r="C226" s="581"/>
      <c r="D226" s="578"/>
      <c r="E226" s="579"/>
      <c r="F226" s="573"/>
      <c r="G226" s="574"/>
      <c r="H226" s="574"/>
      <c r="I226" s="574"/>
      <c r="J226" s="577"/>
      <c r="K226" s="573"/>
      <c r="L226" s="574"/>
      <c r="M226" s="574"/>
      <c r="N226" s="574"/>
      <c r="O226" s="577"/>
      <c r="P226" s="573"/>
      <c r="Q226" s="577"/>
      <c r="R226" s="573"/>
      <c r="S226" s="574"/>
      <c r="T226" s="575"/>
      <c r="U226" s="574"/>
      <c r="V226" s="574"/>
      <c r="W226" s="576"/>
      <c r="X226" s="577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83"/>
      <c r="B227" s="580"/>
      <c r="C227" s="581"/>
      <c r="D227" s="578"/>
      <c r="E227" s="579"/>
      <c r="F227" s="573"/>
      <c r="G227" s="574"/>
      <c r="H227" s="574"/>
      <c r="I227" s="574"/>
      <c r="J227" s="577"/>
      <c r="K227" s="573"/>
      <c r="L227" s="574"/>
      <c r="M227" s="574"/>
      <c r="N227" s="574"/>
      <c r="O227" s="577"/>
      <c r="P227" s="573"/>
      <c r="Q227" s="577"/>
      <c r="R227" s="573"/>
      <c r="S227" s="574"/>
      <c r="T227" s="575"/>
      <c r="U227" s="574"/>
      <c r="V227" s="574"/>
      <c r="W227" s="576"/>
      <c r="X227" s="577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83"/>
      <c r="B228" s="580"/>
      <c r="C228" s="581"/>
      <c r="D228" s="578"/>
      <c r="E228" s="579"/>
      <c r="F228" s="573"/>
      <c r="G228" s="574"/>
      <c r="H228" s="574"/>
      <c r="I228" s="574"/>
      <c r="J228" s="577"/>
      <c r="K228" s="573"/>
      <c r="L228" s="574"/>
      <c r="M228" s="574"/>
      <c r="N228" s="574"/>
      <c r="O228" s="577"/>
      <c r="P228" s="573"/>
      <c r="Q228" s="577"/>
      <c r="R228" s="573"/>
      <c r="S228" s="574"/>
      <c r="T228" s="575"/>
      <c r="U228" s="574"/>
      <c r="V228" s="574"/>
      <c r="W228" s="576"/>
      <c r="X228" s="577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83"/>
      <c r="B229" s="584"/>
      <c r="C229" s="225"/>
      <c r="D229" s="227"/>
      <c r="E229" s="585"/>
      <c r="F229" s="149"/>
      <c r="G229" s="193"/>
      <c r="H229" s="193"/>
      <c r="I229" s="193"/>
      <c r="J229" s="194"/>
      <c r="K229" s="149"/>
      <c r="L229" s="193"/>
      <c r="M229" s="193"/>
      <c r="N229" s="193"/>
      <c r="O229" s="194"/>
      <c r="P229" s="149"/>
      <c r="Q229" s="194"/>
      <c r="R229" s="149"/>
      <c r="S229" s="193"/>
      <c r="T229" s="207"/>
      <c r="U229" s="193"/>
      <c r="V229" s="193"/>
      <c r="W229" s="208"/>
      <c r="X229" s="194"/>
      <c r="Y229" s="4"/>
      <c r="Z229" s="4"/>
      <c r="AA229" s="4"/>
      <c r="AB229" s="4"/>
      <c r="AC229" s="4"/>
      <c r="AD229" s="4"/>
      <c r="AS229" s="4"/>
    </row>
    <row r="230" spans="1:45">
      <c r="A230" s="89"/>
      <c r="B230" s="89"/>
      <c r="C230" s="89"/>
      <c r="D230" s="89"/>
      <c r="E230" s="8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89"/>
      <c r="B231" s="89"/>
      <c r="C231" s="89"/>
      <c r="E231" s="586" t="s">
        <v>67</v>
      </c>
      <c r="F231" s="39">
        <f>SUM(F70:F229)</f>
        <v>0</v>
      </c>
      <c r="G231" s="39">
        <f t="shared" ref="G231:W231" si="7">SUM(G70:G229)</f>
        <v>0</v>
      </c>
      <c r="H231" s="39">
        <f t="shared" si="7"/>
        <v>0</v>
      </c>
      <c r="I231" s="39">
        <f t="shared" si="7"/>
        <v>0</v>
      </c>
      <c r="J231" s="39">
        <f t="shared" si="7"/>
        <v>0</v>
      </c>
      <c r="K231" s="39">
        <f t="shared" si="7"/>
        <v>91</v>
      </c>
      <c r="L231" s="39">
        <f t="shared" si="7"/>
        <v>897</v>
      </c>
      <c r="M231" s="39">
        <f t="shared" si="7"/>
        <v>786</v>
      </c>
      <c r="N231" s="39">
        <f t="shared" si="7"/>
        <v>62</v>
      </c>
      <c r="O231" s="39">
        <f t="shared" si="7"/>
        <v>39</v>
      </c>
      <c r="P231" s="39">
        <f t="shared" si="7"/>
        <v>285</v>
      </c>
      <c r="Q231" s="39">
        <f t="shared" si="7"/>
        <v>612</v>
      </c>
      <c r="R231" s="39">
        <f t="shared" si="7"/>
        <v>75</v>
      </c>
      <c r="S231" s="39">
        <f t="shared" si="7"/>
        <v>109</v>
      </c>
      <c r="T231" s="39">
        <f t="shared" si="7"/>
        <v>177</v>
      </c>
      <c r="U231" s="39">
        <f t="shared" si="7"/>
        <v>245</v>
      </c>
      <c r="V231" s="39">
        <f t="shared" si="7"/>
        <v>151</v>
      </c>
      <c r="W231" s="39">
        <f t="shared" si="7"/>
        <v>100</v>
      </c>
      <c r="X231" s="39">
        <f>SUM(X70:X229)</f>
        <v>40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76" t="s">
        <v>80</v>
      </c>
      <c r="F233" s="587" t="s">
        <v>81</v>
      </c>
      <c r="G233" s="587" t="s">
        <v>65</v>
      </c>
      <c r="H233" s="587" t="s">
        <v>82</v>
      </c>
      <c r="I233" s="587" t="s">
        <v>63</v>
      </c>
      <c r="J233" s="587" t="s">
        <v>64</v>
      </c>
      <c r="K233" s="588" t="s">
        <v>83</v>
      </c>
      <c r="L233" s="587" t="s">
        <v>84</v>
      </c>
      <c r="M233" s="589" t="s">
        <v>152</v>
      </c>
      <c r="N233" s="589" t="s">
        <v>153</v>
      </c>
      <c r="O233" s="589" t="s">
        <v>154</v>
      </c>
      <c r="P233" s="589" t="s">
        <v>155</v>
      </c>
      <c r="Q233" s="589" t="s">
        <v>156</v>
      </c>
      <c r="R233" s="590" t="s">
        <v>157</v>
      </c>
      <c r="S233" s="590" t="s">
        <v>158</v>
      </c>
      <c r="T233" s="4"/>
      <c r="U233" s="4"/>
      <c r="V233" s="4"/>
      <c r="W233" s="4"/>
      <c r="AJ233" s="4"/>
    </row>
    <row r="234" spans="1:45" ht="22.5" customHeight="1">
      <c r="E234" s="964"/>
      <c r="F234" s="591">
        <f>SUM(F65+F231+K231)</f>
        <v>91</v>
      </c>
      <c r="G234" s="591">
        <f>SUM(G65+K65+G231+L231+X65)</f>
        <v>897</v>
      </c>
      <c r="H234" s="591">
        <f>SUM(H65+L65+H231+M231+Y65)</f>
        <v>786</v>
      </c>
      <c r="I234" s="591">
        <f>SUM(I65+M65+I231+N231+Z65)</f>
        <v>62</v>
      </c>
      <c r="J234" s="591">
        <f>SUM(J65+N65+J231+O231+AA65)</f>
        <v>39</v>
      </c>
      <c r="K234" s="591">
        <f t="shared" ref="K234:S234" si="8">SUM(O65+P231+AB65)</f>
        <v>285</v>
      </c>
      <c r="L234" s="591">
        <f t="shared" si="8"/>
        <v>612</v>
      </c>
      <c r="M234" s="591">
        <f t="shared" si="8"/>
        <v>75</v>
      </c>
      <c r="N234" s="591">
        <f t="shared" si="8"/>
        <v>109</v>
      </c>
      <c r="O234" s="591">
        <f t="shared" si="8"/>
        <v>177</v>
      </c>
      <c r="P234" s="591">
        <f t="shared" si="8"/>
        <v>245</v>
      </c>
      <c r="Q234" s="591">
        <f t="shared" si="8"/>
        <v>151</v>
      </c>
      <c r="R234" s="591">
        <f t="shared" si="8"/>
        <v>100</v>
      </c>
      <c r="S234" s="591">
        <f t="shared" si="8"/>
        <v>40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1584</v>
      </c>
      <c r="AK237" s="4"/>
    </row>
    <row r="239" spans="1:45">
      <c r="A239" s="1" t="s">
        <v>86</v>
      </c>
    </row>
    <row r="240" spans="1:45" ht="15.75">
      <c r="AG240" s="7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Vd4FuM/mT4kXgWit1R/lfe0+F0/d900xrj4XchiGwMkE5MWmchWixcD6OtL1KmVBfDOEUiGixf6oO8CxOpS0Ow==" saltValue="56H8q7yanyE0nus9yyyFYw==" spinCount="100000" sheet="1" objects="1" scenarios="1" selectLockedCells="1"/>
  <mergeCells count="78">
    <mergeCell ref="E233:E234"/>
    <mergeCell ref="AH49:AH62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I33:AI46"/>
    <mergeCell ref="AJ33:AJ46"/>
    <mergeCell ref="A47:D47"/>
    <mergeCell ref="A49:A62"/>
    <mergeCell ref="B49:B62"/>
    <mergeCell ref="C49:C62"/>
    <mergeCell ref="X49:X62"/>
    <mergeCell ref="Y49:Y62"/>
    <mergeCell ref="Z49:Z62"/>
    <mergeCell ref="AA49:AA62"/>
    <mergeCell ref="AB49:AB62"/>
    <mergeCell ref="AC49:AC62"/>
    <mergeCell ref="AD49:AD62"/>
    <mergeCell ref="AE49:AE62"/>
    <mergeCell ref="AF49:AF62"/>
    <mergeCell ref="AG49:AG62"/>
    <mergeCell ref="AJ11:AJ30"/>
    <mergeCell ref="A31:D31"/>
    <mergeCell ref="A33:A46"/>
    <mergeCell ref="B33:B46"/>
    <mergeCell ref="C33:C46"/>
    <mergeCell ref="X33:X46"/>
    <mergeCell ref="Y33:Y46"/>
    <mergeCell ref="Z33:Z46"/>
    <mergeCell ref="AA33:AA46"/>
    <mergeCell ref="AB33:AB46"/>
    <mergeCell ref="AC33:AC46"/>
    <mergeCell ref="AD33:AD46"/>
    <mergeCell ref="AE33:AE46"/>
    <mergeCell ref="AF33:AF46"/>
    <mergeCell ref="AG33:AG46"/>
    <mergeCell ref="AH33:AH46"/>
    <mergeCell ref="AD8:AJ8"/>
    <mergeCell ref="E7:E9"/>
    <mergeCell ref="A11:A30"/>
    <mergeCell ref="B11:B30"/>
    <mergeCell ref="C11:C30"/>
    <mergeCell ref="X11:X30"/>
    <mergeCell ref="Y11:Y30"/>
    <mergeCell ref="Z11:Z30"/>
    <mergeCell ref="AA11:AA30"/>
    <mergeCell ref="AB11:AB30"/>
    <mergeCell ref="AC11:AC30"/>
    <mergeCell ref="AE11:AE30"/>
    <mergeCell ref="AF11:AF30"/>
    <mergeCell ref="AG11:AG30"/>
    <mergeCell ref="AH11:AH30"/>
    <mergeCell ref="AI11:AI30"/>
    <mergeCell ref="AB8:AC8"/>
    <mergeCell ref="AD11:AD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FF9900"/>
  </sheetPr>
  <dimension ref="A1:AU301"/>
  <sheetViews>
    <sheetView showGridLines="0" topLeftCell="A53" zoomScale="60" zoomScaleNormal="60" workbookViewId="0">
      <selection activeCell="C80" sqref="C8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147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1564</v>
      </c>
      <c r="C11" s="1025" t="s">
        <v>196</v>
      </c>
      <c r="D11" s="605" t="s">
        <v>252</v>
      </c>
      <c r="E11" s="606" t="s">
        <v>433</v>
      </c>
      <c r="F11" s="607"/>
      <c r="G11" s="608"/>
      <c r="H11" s="608"/>
      <c r="I11" s="608"/>
      <c r="J11" s="609"/>
      <c r="K11" s="607"/>
      <c r="L11" s="608"/>
      <c r="M11" s="608"/>
      <c r="N11" s="609"/>
      <c r="O11" s="607"/>
      <c r="P11" s="609"/>
      <c r="Q11" s="607"/>
      <c r="R11" s="608"/>
      <c r="S11" s="608"/>
      <c r="T11" s="608"/>
      <c r="U11" s="608"/>
      <c r="V11" s="608"/>
      <c r="W11" s="609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4" t="s">
        <v>1152</v>
      </c>
      <c r="E12" s="610" t="s">
        <v>1153</v>
      </c>
      <c r="F12" s="228"/>
      <c r="G12" s="611"/>
      <c r="H12" s="611"/>
      <c r="I12" s="611"/>
      <c r="J12" s="612"/>
      <c r="K12" s="228"/>
      <c r="L12" s="611"/>
      <c r="M12" s="611"/>
      <c r="N12" s="612"/>
      <c r="O12" s="228"/>
      <c r="P12" s="612"/>
      <c r="Q12" s="228"/>
      <c r="R12" s="611"/>
      <c r="S12" s="611"/>
      <c r="T12" s="611"/>
      <c r="U12" s="611"/>
      <c r="V12" s="611"/>
      <c r="W12" s="612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4" t="s">
        <v>1154</v>
      </c>
      <c r="E13" s="610" t="s">
        <v>1155</v>
      </c>
      <c r="F13" s="228"/>
      <c r="G13" s="611"/>
      <c r="H13" s="611"/>
      <c r="I13" s="611"/>
      <c r="J13" s="612"/>
      <c r="K13" s="228"/>
      <c r="L13" s="611"/>
      <c r="M13" s="611"/>
      <c r="N13" s="612"/>
      <c r="O13" s="228"/>
      <c r="P13" s="612"/>
      <c r="Q13" s="228"/>
      <c r="R13" s="611"/>
      <c r="S13" s="611"/>
      <c r="T13" s="611"/>
      <c r="U13" s="611"/>
      <c r="V13" s="611"/>
      <c r="W13" s="612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4" t="s">
        <v>1156</v>
      </c>
      <c r="E14" s="610" t="s">
        <v>1157</v>
      </c>
      <c r="F14" s="228"/>
      <c r="G14" s="611"/>
      <c r="H14" s="611"/>
      <c r="I14" s="611"/>
      <c r="J14" s="612"/>
      <c r="K14" s="228"/>
      <c r="L14" s="611"/>
      <c r="M14" s="611"/>
      <c r="N14" s="612"/>
      <c r="O14" s="228"/>
      <c r="P14" s="612"/>
      <c r="Q14" s="228"/>
      <c r="R14" s="611"/>
      <c r="S14" s="611"/>
      <c r="T14" s="611"/>
      <c r="U14" s="611"/>
      <c r="V14" s="611"/>
      <c r="W14" s="612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4" t="s">
        <v>254</v>
      </c>
      <c r="E15" s="610" t="s">
        <v>434</v>
      </c>
      <c r="F15" s="228"/>
      <c r="G15" s="611"/>
      <c r="H15" s="611"/>
      <c r="I15" s="611"/>
      <c r="J15" s="612"/>
      <c r="K15" s="228"/>
      <c r="L15" s="611"/>
      <c r="M15" s="611"/>
      <c r="N15" s="612"/>
      <c r="O15" s="228"/>
      <c r="P15" s="612"/>
      <c r="Q15" s="228"/>
      <c r="R15" s="611"/>
      <c r="S15" s="611"/>
      <c r="T15" s="611"/>
      <c r="U15" s="611"/>
      <c r="V15" s="611"/>
      <c r="W15" s="612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4" t="s">
        <v>256</v>
      </c>
      <c r="E16" s="610" t="s">
        <v>435</v>
      </c>
      <c r="F16" s="228"/>
      <c r="G16" s="611"/>
      <c r="H16" s="611"/>
      <c r="I16" s="611"/>
      <c r="J16" s="612"/>
      <c r="K16" s="228"/>
      <c r="L16" s="611"/>
      <c r="M16" s="611"/>
      <c r="N16" s="612"/>
      <c r="O16" s="228"/>
      <c r="P16" s="612"/>
      <c r="Q16" s="228"/>
      <c r="R16" s="611"/>
      <c r="S16" s="611"/>
      <c r="T16" s="611"/>
      <c r="U16" s="611"/>
      <c r="V16" s="611"/>
      <c r="W16" s="612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4" t="s">
        <v>258</v>
      </c>
      <c r="E17" s="610" t="s">
        <v>436</v>
      </c>
      <c r="F17" s="228"/>
      <c r="G17" s="611"/>
      <c r="H17" s="611"/>
      <c r="I17" s="611"/>
      <c r="J17" s="612"/>
      <c r="K17" s="228"/>
      <c r="L17" s="611"/>
      <c r="M17" s="611"/>
      <c r="N17" s="612"/>
      <c r="O17" s="228"/>
      <c r="P17" s="612"/>
      <c r="Q17" s="228"/>
      <c r="R17" s="611"/>
      <c r="S17" s="611"/>
      <c r="T17" s="611"/>
      <c r="U17" s="611"/>
      <c r="V17" s="611"/>
      <c r="W17" s="612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4" t="s">
        <v>1158</v>
      </c>
      <c r="E18" s="610" t="s">
        <v>1159</v>
      </c>
      <c r="F18" s="228"/>
      <c r="G18" s="611"/>
      <c r="H18" s="611"/>
      <c r="I18" s="611"/>
      <c r="J18" s="612"/>
      <c r="K18" s="228"/>
      <c r="L18" s="611"/>
      <c r="M18" s="611"/>
      <c r="N18" s="612"/>
      <c r="O18" s="228"/>
      <c r="P18" s="612"/>
      <c r="Q18" s="228"/>
      <c r="R18" s="611"/>
      <c r="S18" s="611"/>
      <c r="T18" s="611"/>
      <c r="U18" s="611"/>
      <c r="V18" s="611"/>
      <c r="W18" s="612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4" t="s">
        <v>1160</v>
      </c>
      <c r="E19" s="610" t="s">
        <v>1161</v>
      </c>
      <c r="F19" s="228"/>
      <c r="G19" s="611"/>
      <c r="H19" s="611"/>
      <c r="I19" s="611"/>
      <c r="J19" s="612"/>
      <c r="K19" s="228"/>
      <c r="L19" s="611"/>
      <c r="M19" s="611"/>
      <c r="N19" s="612"/>
      <c r="O19" s="228"/>
      <c r="P19" s="612"/>
      <c r="Q19" s="228"/>
      <c r="R19" s="611"/>
      <c r="S19" s="611"/>
      <c r="T19" s="611"/>
      <c r="U19" s="611"/>
      <c r="V19" s="611"/>
      <c r="W19" s="612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4" t="s">
        <v>176</v>
      </c>
      <c r="E20" s="610" t="s">
        <v>1162</v>
      </c>
      <c r="F20" s="228"/>
      <c r="G20" s="611"/>
      <c r="H20" s="611"/>
      <c r="I20" s="611"/>
      <c r="J20" s="612"/>
      <c r="K20" s="228"/>
      <c r="L20" s="611"/>
      <c r="M20" s="611"/>
      <c r="N20" s="612"/>
      <c r="O20" s="228"/>
      <c r="P20" s="612"/>
      <c r="Q20" s="228"/>
      <c r="R20" s="611"/>
      <c r="S20" s="611"/>
      <c r="T20" s="611"/>
      <c r="U20" s="611"/>
      <c r="V20" s="611"/>
      <c r="W20" s="612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4" t="s">
        <v>1163</v>
      </c>
      <c r="E21" s="610" t="s">
        <v>1164</v>
      </c>
      <c r="F21" s="228"/>
      <c r="G21" s="611"/>
      <c r="H21" s="611"/>
      <c r="I21" s="611"/>
      <c r="J21" s="612"/>
      <c r="K21" s="228"/>
      <c r="L21" s="611"/>
      <c r="M21" s="611"/>
      <c r="N21" s="612"/>
      <c r="O21" s="228"/>
      <c r="P21" s="612"/>
      <c r="Q21" s="228"/>
      <c r="R21" s="611"/>
      <c r="S21" s="611"/>
      <c r="T21" s="611"/>
      <c r="U21" s="611"/>
      <c r="V21" s="611"/>
      <c r="W21" s="612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4" t="s">
        <v>259</v>
      </c>
      <c r="E22" s="610" t="s">
        <v>437</v>
      </c>
      <c r="F22" s="228"/>
      <c r="G22" s="611"/>
      <c r="H22" s="611"/>
      <c r="I22" s="611"/>
      <c r="J22" s="612"/>
      <c r="K22" s="228"/>
      <c r="L22" s="611"/>
      <c r="M22" s="611"/>
      <c r="N22" s="612"/>
      <c r="O22" s="228"/>
      <c r="P22" s="612"/>
      <c r="Q22" s="228"/>
      <c r="R22" s="611"/>
      <c r="S22" s="611"/>
      <c r="T22" s="611"/>
      <c r="U22" s="611"/>
      <c r="V22" s="611"/>
      <c r="W22" s="612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4" t="s">
        <v>260</v>
      </c>
      <c r="E23" s="610" t="s">
        <v>438</v>
      </c>
      <c r="F23" s="228"/>
      <c r="G23" s="611"/>
      <c r="H23" s="611"/>
      <c r="I23" s="611"/>
      <c r="J23" s="612"/>
      <c r="K23" s="228"/>
      <c r="L23" s="611"/>
      <c r="M23" s="611"/>
      <c r="N23" s="612"/>
      <c r="O23" s="228"/>
      <c r="P23" s="612"/>
      <c r="Q23" s="228"/>
      <c r="R23" s="611"/>
      <c r="S23" s="611"/>
      <c r="T23" s="611"/>
      <c r="U23" s="611"/>
      <c r="V23" s="611"/>
      <c r="W23" s="612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4" t="s">
        <v>261</v>
      </c>
      <c r="E24" s="610" t="s">
        <v>439</v>
      </c>
      <c r="F24" s="228"/>
      <c r="G24" s="611"/>
      <c r="H24" s="611"/>
      <c r="I24" s="611"/>
      <c r="J24" s="612"/>
      <c r="K24" s="228"/>
      <c r="L24" s="611"/>
      <c r="M24" s="611"/>
      <c r="N24" s="612"/>
      <c r="O24" s="228"/>
      <c r="P24" s="612"/>
      <c r="Q24" s="228"/>
      <c r="R24" s="611"/>
      <c r="S24" s="611"/>
      <c r="T24" s="611"/>
      <c r="U24" s="611"/>
      <c r="V24" s="611"/>
      <c r="W24" s="612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4" t="s">
        <v>262</v>
      </c>
      <c r="E25" s="610" t="s">
        <v>440</v>
      </c>
      <c r="F25" s="228"/>
      <c r="G25" s="611"/>
      <c r="H25" s="611"/>
      <c r="I25" s="611"/>
      <c r="J25" s="612"/>
      <c r="K25" s="228"/>
      <c r="L25" s="611"/>
      <c r="M25" s="611"/>
      <c r="N25" s="612"/>
      <c r="O25" s="228"/>
      <c r="P25" s="612"/>
      <c r="Q25" s="228"/>
      <c r="R25" s="611"/>
      <c r="S25" s="611"/>
      <c r="T25" s="611"/>
      <c r="U25" s="611"/>
      <c r="V25" s="611"/>
      <c r="W25" s="612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4" t="s">
        <v>1165</v>
      </c>
      <c r="E26" s="610" t="s">
        <v>1166</v>
      </c>
      <c r="F26" s="228"/>
      <c r="G26" s="611"/>
      <c r="H26" s="611"/>
      <c r="I26" s="611"/>
      <c r="J26" s="612"/>
      <c r="K26" s="228"/>
      <c r="L26" s="611"/>
      <c r="M26" s="611"/>
      <c r="N26" s="612"/>
      <c r="O26" s="228"/>
      <c r="P26" s="612"/>
      <c r="Q26" s="228"/>
      <c r="R26" s="611"/>
      <c r="S26" s="611"/>
      <c r="T26" s="611"/>
      <c r="U26" s="611"/>
      <c r="V26" s="611"/>
      <c r="W26" s="612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4" t="s">
        <v>1167</v>
      </c>
      <c r="E27" s="610" t="s">
        <v>1168</v>
      </c>
      <c r="F27" s="228"/>
      <c r="G27" s="611"/>
      <c r="H27" s="611"/>
      <c r="I27" s="611"/>
      <c r="J27" s="612"/>
      <c r="K27" s="228"/>
      <c r="L27" s="611"/>
      <c r="M27" s="611"/>
      <c r="N27" s="612"/>
      <c r="O27" s="228"/>
      <c r="P27" s="612"/>
      <c r="Q27" s="228"/>
      <c r="R27" s="611"/>
      <c r="S27" s="611"/>
      <c r="T27" s="611"/>
      <c r="U27" s="611"/>
      <c r="V27" s="611"/>
      <c r="W27" s="612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4" t="s">
        <v>1169</v>
      </c>
      <c r="E28" s="610" t="s">
        <v>1170</v>
      </c>
      <c r="F28" s="228"/>
      <c r="G28" s="611"/>
      <c r="H28" s="611"/>
      <c r="I28" s="611"/>
      <c r="J28" s="612"/>
      <c r="K28" s="228"/>
      <c r="L28" s="611"/>
      <c r="M28" s="611"/>
      <c r="N28" s="612"/>
      <c r="O28" s="228"/>
      <c r="P28" s="612"/>
      <c r="Q28" s="228"/>
      <c r="R28" s="611"/>
      <c r="S28" s="611"/>
      <c r="T28" s="611"/>
      <c r="U28" s="611"/>
      <c r="V28" s="611"/>
      <c r="W28" s="612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4" t="s">
        <v>1171</v>
      </c>
      <c r="E29" s="610" t="s">
        <v>1172</v>
      </c>
      <c r="F29" s="228"/>
      <c r="G29" s="611"/>
      <c r="H29" s="611"/>
      <c r="I29" s="611"/>
      <c r="J29" s="612"/>
      <c r="K29" s="228"/>
      <c r="L29" s="611"/>
      <c r="M29" s="611"/>
      <c r="N29" s="612"/>
      <c r="O29" s="228"/>
      <c r="P29" s="612"/>
      <c r="Q29" s="228"/>
      <c r="R29" s="611"/>
      <c r="S29" s="611"/>
      <c r="T29" s="611"/>
      <c r="U29" s="611"/>
      <c r="V29" s="611"/>
      <c r="W29" s="612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5" t="s">
        <v>264</v>
      </c>
      <c r="E30" s="232" t="s">
        <v>445</v>
      </c>
      <c r="F30" s="613"/>
      <c r="G30" s="614"/>
      <c r="H30" s="614"/>
      <c r="I30" s="614"/>
      <c r="J30" s="615"/>
      <c r="K30" s="613"/>
      <c r="L30" s="614"/>
      <c r="M30" s="614"/>
      <c r="N30" s="615"/>
      <c r="O30" s="613"/>
      <c r="P30" s="615"/>
      <c r="Q30" s="613"/>
      <c r="R30" s="614"/>
      <c r="S30" s="614"/>
      <c r="T30" s="614"/>
      <c r="U30" s="614"/>
      <c r="V30" s="614"/>
      <c r="W30" s="615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6"/>
      <c r="E32" s="216"/>
    </row>
    <row r="33" spans="1:36" customFormat="1" ht="30">
      <c r="A33" s="1019" t="s">
        <v>177</v>
      </c>
      <c r="B33" s="1022" t="s">
        <v>1566</v>
      </c>
      <c r="C33" s="1025" t="s">
        <v>197</v>
      </c>
      <c r="D33" s="605" t="s">
        <v>252</v>
      </c>
      <c r="E33" s="606" t="s">
        <v>433</v>
      </c>
      <c r="F33" s="607"/>
      <c r="G33" s="608"/>
      <c r="H33" s="608"/>
      <c r="I33" s="608"/>
      <c r="J33" s="609"/>
      <c r="K33" s="607"/>
      <c r="L33" s="608"/>
      <c r="M33" s="608"/>
      <c r="N33" s="609"/>
      <c r="O33" s="607"/>
      <c r="P33" s="609"/>
      <c r="Q33" s="607"/>
      <c r="R33" s="608"/>
      <c r="S33" s="608"/>
      <c r="T33" s="608"/>
      <c r="U33" s="608"/>
      <c r="V33" s="608"/>
      <c r="W33" s="609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4" t="s">
        <v>1242</v>
      </c>
      <c r="E34" s="610" t="s">
        <v>1243</v>
      </c>
      <c r="F34" s="228"/>
      <c r="G34" s="611"/>
      <c r="H34" s="611"/>
      <c r="I34" s="611"/>
      <c r="J34" s="612"/>
      <c r="K34" s="228"/>
      <c r="L34" s="611"/>
      <c r="M34" s="611"/>
      <c r="N34" s="612"/>
      <c r="O34" s="228"/>
      <c r="P34" s="612"/>
      <c r="Q34" s="228"/>
      <c r="R34" s="611"/>
      <c r="S34" s="611"/>
      <c r="T34" s="611"/>
      <c r="U34" s="611"/>
      <c r="V34" s="611"/>
      <c r="W34" s="612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4" t="s">
        <v>1244</v>
      </c>
      <c r="E35" s="610" t="s">
        <v>1245</v>
      </c>
      <c r="F35" s="228"/>
      <c r="G35" s="611"/>
      <c r="H35" s="611"/>
      <c r="I35" s="611"/>
      <c r="J35" s="612"/>
      <c r="K35" s="228"/>
      <c r="L35" s="611"/>
      <c r="M35" s="611"/>
      <c r="N35" s="612"/>
      <c r="O35" s="228"/>
      <c r="P35" s="612"/>
      <c r="Q35" s="228"/>
      <c r="R35" s="611"/>
      <c r="S35" s="611"/>
      <c r="T35" s="611"/>
      <c r="U35" s="611"/>
      <c r="V35" s="611"/>
      <c r="W35" s="612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4" t="s">
        <v>254</v>
      </c>
      <c r="E36" s="610" t="s">
        <v>434</v>
      </c>
      <c r="F36" s="228"/>
      <c r="G36" s="611"/>
      <c r="H36" s="611"/>
      <c r="I36" s="611"/>
      <c r="J36" s="612"/>
      <c r="K36" s="228"/>
      <c r="L36" s="611"/>
      <c r="M36" s="611"/>
      <c r="N36" s="612"/>
      <c r="O36" s="228"/>
      <c r="P36" s="612"/>
      <c r="Q36" s="228"/>
      <c r="R36" s="611"/>
      <c r="S36" s="611"/>
      <c r="T36" s="611"/>
      <c r="U36" s="611"/>
      <c r="V36" s="611"/>
      <c r="W36" s="612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4" t="s">
        <v>256</v>
      </c>
      <c r="E37" s="610" t="s">
        <v>435</v>
      </c>
      <c r="F37" s="228"/>
      <c r="G37" s="611"/>
      <c r="H37" s="611"/>
      <c r="I37" s="611"/>
      <c r="J37" s="612"/>
      <c r="K37" s="228"/>
      <c r="L37" s="611"/>
      <c r="M37" s="611"/>
      <c r="N37" s="612"/>
      <c r="O37" s="228"/>
      <c r="P37" s="612"/>
      <c r="Q37" s="228"/>
      <c r="R37" s="611"/>
      <c r="S37" s="611"/>
      <c r="T37" s="611"/>
      <c r="U37" s="611"/>
      <c r="V37" s="611"/>
      <c r="W37" s="612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4" t="s">
        <v>258</v>
      </c>
      <c r="E38" s="610" t="s">
        <v>436</v>
      </c>
      <c r="F38" s="228"/>
      <c r="G38" s="611"/>
      <c r="H38" s="611"/>
      <c r="I38" s="611"/>
      <c r="J38" s="612"/>
      <c r="K38" s="228"/>
      <c r="L38" s="611"/>
      <c r="M38" s="611"/>
      <c r="N38" s="612"/>
      <c r="O38" s="228"/>
      <c r="P38" s="612"/>
      <c r="Q38" s="228"/>
      <c r="R38" s="611"/>
      <c r="S38" s="611"/>
      <c r="T38" s="611"/>
      <c r="U38" s="611"/>
      <c r="V38" s="611"/>
      <c r="W38" s="612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4" t="s">
        <v>1246</v>
      </c>
      <c r="E39" s="610" t="s">
        <v>1247</v>
      </c>
      <c r="F39" s="228"/>
      <c r="G39" s="611"/>
      <c r="H39" s="611"/>
      <c r="I39" s="611"/>
      <c r="J39" s="612"/>
      <c r="K39" s="228"/>
      <c r="L39" s="611"/>
      <c r="M39" s="611"/>
      <c r="N39" s="612"/>
      <c r="O39" s="228"/>
      <c r="P39" s="612"/>
      <c r="Q39" s="228"/>
      <c r="R39" s="611"/>
      <c r="S39" s="611"/>
      <c r="T39" s="611"/>
      <c r="U39" s="611"/>
      <c r="V39" s="611"/>
      <c r="W39" s="612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4" t="s">
        <v>1248</v>
      </c>
      <c r="E40" s="610" t="s">
        <v>1249</v>
      </c>
      <c r="F40" s="228"/>
      <c r="G40" s="611"/>
      <c r="H40" s="611"/>
      <c r="I40" s="611"/>
      <c r="J40" s="612"/>
      <c r="K40" s="228"/>
      <c r="L40" s="611"/>
      <c r="M40" s="611"/>
      <c r="N40" s="612"/>
      <c r="O40" s="228"/>
      <c r="P40" s="612"/>
      <c r="Q40" s="228"/>
      <c r="R40" s="611"/>
      <c r="S40" s="611"/>
      <c r="T40" s="611"/>
      <c r="U40" s="611"/>
      <c r="V40" s="611"/>
      <c r="W40" s="612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4" t="s">
        <v>259</v>
      </c>
      <c r="E41" s="610" t="s">
        <v>437</v>
      </c>
      <c r="F41" s="228"/>
      <c r="G41" s="611"/>
      <c r="H41" s="611"/>
      <c r="I41" s="611"/>
      <c r="J41" s="612"/>
      <c r="K41" s="228"/>
      <c r="L41" s="611"/>
      <c r="M41" s="611"/>
      <c r="N41" s="612"/>
      <c r="O41" s="228"/>
      <c r="P41" s="612"/>
      <c r="Q41" s="228"/>
      <c r="R41" s="611"/>
      <c r="S41" s="611"/>
      <c r="T41" s="611"/>
      <c r="U41" s="611"/>
      <c r="V41" s="611"/>
      <c r="W41" s="612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4" t="s">
        <v>260</v>
      </c>
      <c r="E42" s="610" t="s">
        <v>438</v>
      </c>
      <c r="F42" s="228"/>
      <c r="G42" s="611"/>
      <c r="H42" s="611"/>
      <c r="I42" s="611"/>
      <c r="J42" s="612"/>
      <c r="K42" s="228"/>
      <c r="L42" s="611"/>
      <c r="M42" s="611"/>
      <c r="N42" s="612"/>
      <c r="O42" s="228"/>
      <c r="P42" s="612"/>
      <c r="Q42" s="228"/>
      <c r="R42" s="611"/>
      <c r="S42" s="611"/>
      <c r="T42" s="611"/>
      <c r="U42" s="611"/>
      <c r="V42" s="611"/>
      <c r="W42" s="612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4" t="s">
        <v>261</v>
      </c>
      <c r="E43" s="610" t="s">
        <v>439</v>
      </c>
      <c r="F43" s="228"/>
      <c r="G43" s="611"/>
      <c r="H43" s="611"/>
      <c r="I43" s="611"/>
      <c r="J43" s="612"/>
      <c r="K43" s="228"/>
      <c r="L43" s="611"/>
      <c r="M43" s="611"/>
      <c r="N43" s="612"/>
      <c r="O43" s="228"/>
      <c r="P43" s="612"/>
      <c r="Q43" s="228"/>
      <c r="R43" s="611"/>
      <c r="S43" s="611"/>
      <c r="T43" s="611"/>
      <c r="U43" s="611"/>
      <c r="V43" s="611"/>
      <c r="W43" s="612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4" t="s">
        <v>262</v>
      </c>
      <c r="E44" s="610" t="s">
        <v>440</v>
      </c>
      <c r="F44" s="228"/>
      <c r="G44" s="611"/>
      <c r="H44" s="611"/>
      <c r="I44" s="611"/>
      <c r="J44" s="612"/>
      <c r="K44" s="228"/>
      <c r="L44" s="611"/>
      <c r="M44" s="611"/>
      <c r="N44" s="612"/>
      <c r="O44" s="228"/>
      <c r="P44" s="612"/>
      <c r="Q44" s="228"/>
      <c r="R44" s="611"/>
      <c r="S44" s="611"/>
      <c r="T44" s="611"/>
      <c r="U44" s="611"/>
      <c r="V44" s="611"/>
      <c r="W44" s="612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4" t="s">
        <v>1250</v>
      </c>
      <c r="E45" s="610" t="s">
        <v>1251</v>
      </c>
      <c r="F45" s="228"/>
      <c r="G45" s="611"/>
      <c r="H45" s="611"/>
      <c r="I45" s="611"/>
      <c r="J45" s="612"/>
      <c r="K45" s="228"/>
      <c r="L45" s="611"/>
      <c r="M45" s="611"/>
      <c r="N45" s="612"/>
      <c r="O45" s="228"/>
      <c r="P45" s="612"/>
      <c r="Q45" s="228"/>
      <c r="R45" s="611"/>
      <c r="S45" s="611"/>
      <c r="T45" s="611"/>
      <c r="U45" s="611"/>
      <c r="V45" s="611"/>
      <c r="W45" s="612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5" t="s">
        <v>264</v>
      </c>
      <c r="E46" s="232" t="s">
        <v>445</v>
      </c>
      <c r="F46" s="613"/>
      <c r="G46" s="614"/>
      <c r="H46" s="614"/>
      <c r="I46" s="614"/>
      <c r="J46" s="615"/>
      <c r="K46" s="613"/>
      <c r="L46" s="614"/>
      <c r="M46" s="614"/>
      <c r="N46" s="615"/>
      <c r="O46" s="613"/>
      <c r="P46" s="615"/>
      <c r="Q46" s="613"/>
      <c r="R46" s="614"/>
      <c r="S46" s="614"/>
      <c r="T46" s="614"/>
      <c r="U46" s="614"/>
      <c r="V46" s="614"/>
      <c r="W46" s="615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6"/>
      <c r="E48" s="216"/>
    </row>
    <row r="49" spans="1:36" customFormat="1" ht="30">
      <c r="A49" s="1019" t="s">
        <v>46</v>
      </c>
      <c r="B49" s="1022" t="s">
        <v>1565</v>
      </c>
      <c r="C49" s="1025" t="s">
        <v>198</v>
      </c>
      <c r="D49" s="605" t="s">
        <v>252</v>
      </c>
      <c r="E49" s="606" t="s">
        <v>433</v>
      </c>
      <c r="F49" s="607"/>
      <c r="G49" s="608"/>
      <c r="H49" s="608"/>
      <c r="I49" s="608"/>
      <c r="J49" s="609"/>
      <c r="K49" s="607"/>
      <c r="L49" s="608"/>
      <c r="M49" s="608"/>
      <c r="N49" s="609"/>
      <c r="O49" s="607"/>
      <c r="P49" s="609"/>
      <c r="Q49" s="607"/>
      <c r="R49" s="608"/>
      <c r="S49" s="608"/>
      <c r="T49" s="608"/>
      <c r="U49" s="608"/>
      <c r="V49" s="608"/>
      <c r="W49" s="609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4" t="s">
        <v>254</v>
      </c>
      <c r="E50" s="610" t="s">
        <v>434</v>
      </c>
      <c r="F50" s="228"/>
      <c r="G50" s="611"/>
      <c r="H50" s="611"/>
      <c r="I50" s="611"/>
      <c r="J50" s="612"/>
      <c r="K50" s="228"/>
      <c r="L50" s="611"/>
      <c r="M50" s="611"/>
      <c r="N50" s="612"/>
      <c r="O50" s="228"/>
      <c r="P50" s="612"/>
      <c r="Q50" s="228"/>
      <c r="R50" s="611"/>
      <c r="S50" s="611"/>
      <c r="T50" s="611"/>
      <c r="U50" s="611"/>
      <c r="V50" s="611"/>
      <c r="W50" s="612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4" t="s">
        <v>256</v>
      </c>
      <c r="E51" s="610" t="s">
        <v>435</v>
      </c>
      <c r="F51" s="228"/>
      <c r="G51" s="611"/>
      <c r="H51" s="611"/>
      <c r="I51" s="611"/>
      <c r="J51" s="612"/>
      <c r="K51" s="228"/>
      <c r="L51" s="611"/>
      <c r="M51" s="611"/>
      <c r="N51" s="612"/>
      <c r="O51" s="228"/>
      <c r="P51" s="612"/>
      <c r="Q51" s="228"/>
      <c r="R51" s="611"/>
      <c r="S51" s="611"/>
      <c r="T51" s="611"/>
      <c r="U51" s="611"/>
      <c r="V51" s="611"/>
      <c r="W51" s="612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4" t="s">
        <v>258</v>
      </c>
      <c r="E52" s="610" t="s">
        <v>436</v>
      </c>
      <c r="F52" s="228"/>
      <c r="G52" s="611"/>
      <c r="H52" s="611"/>
      <c r="I52" s="611"/>
      <c r="J52" s="612"/>
      <c r="K52" s="228"/>
      <c r="L52" s="611"/>
      <c r="M52" s="611"/>
      <c r="N52" s="612"/>
      <c r="O52" s="228"/>
      <c r="P52" s="612"/>
      <c r="Q52" s="228"/>
      <c r="R52" s="611"/>
      <c r="S52" s="611"/>
      <c r="T52" s="611"/>
      <c r="U52" s="611"/>
      <c r="V52" s="611"/>
      <c r="W52" s="612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4" t="s">
        <v>1285</v>
      </c>
      <c r="E53" s="610" t="s">
        <v>1286</v>
      </c>
      <c r="F53" s="228"/>
      <c r="G53" s="611"/>
      <c r="H53" s="611"/>
      <c r="I53" s="611"/>
      <c r="J53" s="612"/>
      <c r="K53" s="228"/>
      <c r="L53" s="611"/>
      <c r="M53" s="611"/>
      <c r="N53" s="612"/>
      <c r="O53" s="228"/>
      <c r="P53" s="612"/>
      <c r="Q53" s="228"/>
      <c r="R53" s="611"/>
      <c r="S53" s="611"/>
      <c r="T53" s="611"/>
      <c r="U53" s="611"/>
      <c r="V53" s="611"/>
      <c r="W53" s="612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4" t="s">
        <v>1287</v>
      </c>
      <c r="E54" s="610" t="s">
        <v>1288</v>
      </c>
      <c r="F54" s="228"/>
      <c r="G54" s="611"/>
      <c r="H54" s="611"/>
      <c r="I54" s="611"/>
      <c r="J54" s="612"/>
      <c r="K54" s="228"/>
      <c r="L54" s="611"/>
      <c r="M54" s="611"/>
      <c r="N54" s="612"/>
      <c r="O54" s="228"/>
      <c r="P54" s="612"/>
      <c r="Q54" s="228"/>
      <c r="R54" s="611"/>
      <c r="S54" s="611"/>
      <c r="T54" s="611"/>
      <c r="U54" s="611"/>
      <c r="V54" s="611"/>
      <c r="W54" s="612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4" t="s">
        <v>1289</v>
      </c>
      <c r="E55" s="610" t="s">
        <v>1290</v>
      </c>
      <c r="F55" s="228"/>
      <c r="G55" s="611"/>
      <c r="H55" s="611"/>
      <c r="I55" s="611"/>
      <c r="J55" s="612"/>
      <c r="K55" s="228"/>
      <c r="L55" s="611"/>
      <c r="M55" s="611"/>
      <c r="N55" s="612"/>
      <c r="O55" s="228"/>
      <c r="P55" s="612"/>
      <c r="Q55" s="228"/>
      <c r="R55" s="611"/>
      <c r="S55" s="611"/>
      <c r="T55" s="611"/>
      <c r="U55" s="611"/>
      <c r="V55" s="611"/>
      <c r="W55" s="612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4" t="s">
        <v>1291</v>
      </c>
      <c r="E56" s="610" t="s">
        <v>1292</v>
      </c>
      <c r="F56" s="228"/>
      <c r="G56" s="611"/>
      <c r="H56" s="611"/>
      <c r="I56" s="611"/>
      <c r="J56" s="612"/>
      <c r="K56" s="228"/>
      <c r="L56" s="611"/>
      <c r="M56" s="611"/>
      <c r="N56" s="612"/>
      <c r="O56" s="228"/>
      <c r="P56" s="612"/>
      <c r="Q56" s="228"/>
      <c r="R56" s="611"/>
      <c r="S56" s="611"/>
      <c r="T56" s="611"/>
      <c r="U56" s="611"/>
      <c r="V56" s="611"/>
      <c r="W56" s="612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4" t="s">
        <v>1293</v>
      </c>
      <c r="E57" s="610" t="s">
        <v>1294</v>
      </c>
      <c r="F57" s="228"/>
      <c r="G57" s="611"/>
      <c r="H57" s="611"/>
      <c r="I57" s="611"/>
      <c r="J57" s="612"/>
      <c r="K57" s="228"/>
      <c r="L57" s="611"/>
      <c r="M57" s="611"/>
      <c r="N57" s="612"/>
      <c r="O57" s="228"/>
      <c r="P57" s="612"/>
      <c r="Q57" s="228"/>
      <c r="R57" s="611"/>
      <c r="S57" s="611"/>
      <c r="T57" s="611"/>
      <c r="U57" s="611"/>
      <c r="V57" s="611"/>
      <c r="W57" s="612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4" t="s">
        <v>259</v>
      </c>
      <c r="E58" s="610" t="s">
        <v>437</v>
      </c>
      <c r="F58" s="228"/>
      <c r="G58" s="611"/>
      <c r="H58" s="611"/>
      <c r="I58" s="611"/>
      <c r="J58" s="612"/>
      <c r="K58" s="228"/>
      <c r="L58" s="611"/>
      <c r="M58" s="611"/>
      <c r="N58" s="612"/>
      <c r="O58" s="228"/>
      <c r="P58" s="612"/>
      <c r="Q58" s="228"/>
      <c r="R58" s="611"/>
      <c r="S58" s="611"/>
      <c r="T58" s="611"/>
      <c r="U58" s="611"/>
      <c r="V58" s="611"/>
      <c r="W58" s="612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4" t="s">
        <v>260</v>
      </c>
      <c r="E59" s="610" t="s">
        <v>438</v>
      </c>
      <c r="F59" s="228"/>
      <c r="G59" s="611"/>
      <c r="H59" s="611"/>
      <c r="I59" s="611"/>
      <c r="J59" s="612"/>
      <c r="K59" s="228"/>
      <c r="L59" s="611"/>
      <c r="M59" s="611"/>
      <c r="N59" s="612"/>
      <c r="O59" s="228"/>
      <c r="P59" s="612"/>
      <c r="Q59" s="228"/>
      <c r="R59" s="611"/>
      <c r="S59" s="611"/>
      <c r="T59" s="611"/>
      <c r="U59" s="611"/>
      <c r="V59" s="611"/>
      <c r="W59" s="612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4" t="s">
        <v>261</v>
      </c>
      <c r="E60" s="610" t="s">
        <v>439</v>
      </c>
      <c r="F60" s="228"/>
      <c r="G60" s="611"/>
      <c r="H60" s="611"/>
      <c r="I60" s="611"/>
      <c r="J60" s="612"/>
      <c r="K60" s="228"/>
      <c r="L60" s="611"/>
      <c r="M60" s="611"/>
      <c r="N60" s="612"/>
      <c r="O60" s="228"/>
      <c r="P60" s="612"/>
      <c r="Q60" s="228"/>
      <c r="R60" s="611"/>
      <c r="S60" s="611"/>
      <c r="T60" s="611"/>
      <c r="U60" s="611"/>
      <c r="V60" s="611"/>
      <c r="W60" s="612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4" t="s">
        <v>262</v>
      </c>
      <c r="E61" s="610" t="s">
        <v>440</v>
      </c>
      <c r="F61" s="228"/>
      <c r="G61" s="611"/>
      <c r="H61" s="611"/>
      <c r="I61" s="611"/>
      <c r="J61" s="612"/>
      <c r="K61" s="228"/>
      <c r="L61" s="611"/>
      <c r="M61" s="611"/>
      <c r="N61" s="612"/>
      <c r="O61" s="228"/>
      <c r="P61" s="612"/>
      <c r="Q61" s="228"/>
      <c r="R61" s="611"/>
      <c r="S61" s="611"/>
      <c r="T61" s="611"/>
      <c r="U61" s="611"/>
      <c r="V61" s="611"/>
      <c r="W61" s="612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5" t="s">
        <v>264</v>
      </c>
      <c r="E62" s="232" t="s">
        <v>445</v>
      </c>
      <c r="F62" s="613"/>
      <c r="G62" s="614"/>
      <c r="H62" s="614"/>
      <c r="I62" s="614"/>
      <c r="J62" s="615"/>
      <c r="K62" s="613"/>
      <c r="L62" s="614"/>
      <c r="M62" s="614"/>
      <c r="N62" s="615"/>
      <c r="O62" s="613"/>
      <c r="P62" s="615"/>
      <c r="Q62" s="613"/>
      <c r="R62" s="614"/>
      <c r="S62" s="614"/>
      <c r="T62" s="614"/>
      <c r="U62" s="614"/>
      <c r="V62" s="614"/>
      <c r="W62" s="615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6"/>
      <c r="E64" s="216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2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2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2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3"/>
      <c r="B70" s="554"/>
      <c r="C70" s="555" t="s">
        <v>1635</v>
      </c>
      <c r="D70" s="642" t="s">
        <v>1862</v>
      </c>
      <c r="E70" s="557">
        <v>93</v>
      </c>
      <c r="F70" s="558"/>
      <c r="G70" s="559"/>
      <c r="H70" s="559"/>
      <c r="I70" s="559"/>
      <c r="J70" s="560"/>
      <c r="K70" s="558">
        <v>1</v>
      </c>
      <c r="L70" s="559"/>
      <c r="M70" s="559">
        <v>9</v>
      </c>
      <c r="N70" s="559">
        <v>0</v>
      </c>
      <c r="O70" s="560">
        <v>4</v>
      </c>
      <c r="P70" s="558"/>
      <c r="Q70" s="560"/>
      <c r="R70" s="561"/>
      <c r="S70" s="562"/>
      <c r="T70" s="563"/>
      <c r="U70" s="562"/>
      <c r="V70" s="562"/>
      <c r="W70" s="564"/>
      <c r="X70" s="565"/>
      <c r="Y70" s="4"/>
      <c r="Z70" s="4"/>
      <c r="AA70" s="4"/>
      <c r="AB70" s="4"/>
      <c r="AU70" s="4"/>
    </row>
    <row r="71" spans="1:47" ht="15" customHeight="1">
      <c r="A71" s="553"/>
      <c r="B71" s="566"/>
      <c r="C71" s="567" t="s">
        <v>1635</v>
      </c>
      <c r="D71" s="642" t="s">
        <v>1884</v>
      </c>
      <c r="E71" s="569">
        <v>60</v>
      </c>
      <c r="F71" s="570"/>
      <c r="G71" s="571"/>
      <c r="H71" s="571"/>
      <c r="I71" s="571"/>
      <c r="J71" s="572"/>
      <c r="K71" s="570">
        <v>1</v>
      </c>
      <c r="L71" s="571">
        <v>11</v>
      </c>
      <c r="M71" s="571"/>
      <c r="N71" s="571"/>
      <c r="O71" s="572"/>
      <c r="P71" s="570">
        <v>4</v>
      </c>
      <c r="Q71" s="572">
        <v>7</v>
      </c>
      <c r="R71" s="573">
        <v>4</v>
      </c>
      <c r="S71" s="574">
        <v>2</v>
      </c>
      <c r="T71" s="575">
        <v>0</v>
      </c>
      <c r="U71" s="574">
        <v>2</v>
      </c>
      <c r="V71" s="574">
        <v>2</v>
      </c>
      <c r="W71" s="576">
        <v>1</v>
      </c>
      <c r="X71" s="577">
        <v>0</v>
      </c>
      <c r="Y71" s="4"/>
      <c r="Z71" s="4"/>
      <c r="AA71" s="4"/>
      <c r="AB71" s="4"/>
      <c r="AU71" s="4"/>
    </row>
    <row r="72" spans="1:47" ht="15" customHeight="1">
      <c r="A72" s="553"/>
      <c r="B72" s="554"/>
      <c r="C72" s="593" t="s">
        <v>1615</v>
      </c>
      <c r="D72" s="642" t="s">
        <v>1783</v>
      </c>
      <c r="E72" s="595">
        <v>72</v>
      </c>
      <c r="F72" s="596"/>
      <c r="G72" s="597"/>
      <c r="H72" s="597"/>
      <c r="I72" s="597"/>
      <c r="J72" s="598"/>
      <c r="K72" s="596">
        <v>3</v>
      </c>
      <c r="L72" s="597">
        <v>33</v>
      </c>
      <c r="M72" s="597">
        <v>33</v>
      </c>
      <c r="N72" s="597">
        <v>0</v>
      </c>
      <c r="O72" s="598">
        <v>0</v>
      </c>
      <c r="P72" s="596">
        <v>16</v>
      </c>
      <c r="Q72" s="598">
        <v>17</v>
      </c>
      <c r="R72" s="599">
        <v>29</v>
      </c>
      <c r="S72" s="600">
        <v>2</v>
      </c>
      <c r="T72" s="601">
        <v>0</v>
      </c>
      <c r="U72" s="600">
        <v>0</v>
      </c>
      <c r="V72" s="600">
        <v>0</v>
      </c>
      <c r="W72" s="602">
        <v>0</v>
      </c>
      <c r="X72" s="603">
        <v>2</v>
      </c>
      <c r="Y72" s="4"/>
      <c r="Z72" s="4"/>
      <c r="AA72" s="4"/>
      <c r="AB72" s="4"/>
      <c r="AU72" s="4"/>
    </row>
    <row r="73" spans="1:47" ht="15" customHeight="1">
      <c r="A73" s="553"/>
      <c r="B73" s="554"/>
      <c r="C73" s="593" t="s">
        <v>1619</v>
      </c>
      <c r="D73" s="642" t="s">
        <v>1618</v>
      </c>
      <c r="E73" s="595">
        <v>108</v>
      </c>
      <c r="F73" s="596"/>
      <c r="G73" s="597"/>
      <c r="H73" s="597"/>
      <c r="I73" s="597"/>
      <c r="J73" s="598"/>
      <c r="K73" s="596">
        <v>3</v>
      </c>
      <c r="L73" s="597">
        <v>30</v>
      </c>
      <c r="M73" s="597">
        <v>30</v>
      </c>
      <c r="N73" s="597">
        <v>0</v>
      </c>
      <c r="O73" s="598">
        <v>0</v>
      </c>
      <c r="P73" s="596">
        <v>24</v>
      </c>
      <c r="Q73" s="598">
        <v>6</v>
      </c>
      <c r="R73" s="599">
        <v>9</v>
      </c>
      <c r="S73" s="600">
        <v>3</v>
      </c>
      <c r="T73" s="601">
        <v>3</v>
      </c>
      <c r="U73" s="600">
        <v>3</v>
      </c>
      <c r="V73" s="600">
        <v>9</v>
      </c>
      <c r="W73" s="602">
        <v>3</v>
      </c>
      <c r="X73" s="603">
        <v>0</v>
      </c>
      <c r="Y73" s="4"/>
      <c r="Z73" s="4"/>
      <c r="AA73" s="4"/>
      <c r="AB73" s="4"/>
      <c r="AU73" s="4"/>
    </row>
    <row r="74" spans="1:47" ht="15" customHeight="1">
      <c r="A74" s="553"/>
      <c r="B74" s="554"/>
      <c r="C74" s="593" t="s">
        <v>1620</v>
      </c>
      <c r="D74" s="642" t="s">
        <v>1885</v>
      </c>
      <c r="E74" s="595">
        <v>102</v>
      </c>
      <c r="F74" s="596"/>
      <c r="G74" s="597"/>
      <c r="H74" s="597"/>
      <c r="I74" s="597"/>
      <c r="J74" s="598"/>
      <c r="K74" s="596">
        <v>3</v>
      </c>
      <c r="L74" s="597">
        <v>31</v>
      </c>
      <c r="M74" s="597">
        <v>31</v>
      </c>
      <c r="N74" s="597">
        <v>0</v>
      </c>
      <c r="O74" s="598">
        <v>0</v>
      </c>
      <c r="P74" s="596">
        <v>28</v>
      </c>
      <c r="Q74" s="598">
        <v>3</v>
      </c>
      <c r="R74" s="599">
        <v>4</v>
      </c>
      <c r="S74" s="600">
        <v>9</v>
      </c>
      <c r="T74" s="601">
        <v>3</v>
      </c>
      <c r="U74" s="600">
        <v>3</v>
      </c>
      <c r="V74" s="600">
        <v>6</v>
      </c>
      <c r="W74" s="602">
        <v>3</v>
      </c>
      <c r="X74" s="603">
        <v>3</v>
      </c>
      <c r="Y74" s="4"/>
      <c r="Z74" s="4"/>
      <c r="AA74" s="4"/>
      <c r="AB74" s="4"/>
      <c r="AU74" s="4"/>
    </row>
    <row r="75" spans="1:47" ht="15" customHeight="1">
      <c r="A75" s="553"/>
      <c r="B75" s="554"/>
      <c r="C75" s="593" t="s">
        <v>1588</v>
      </c>
      <c r="D75" s="642" t="s">
        <v>1625</v>
      </c>
      <c r="E75" s="595">
        <v>36</v>
      </c>
      <c r="F75" s="596"/>
      <c r="G75" s="597"/>
      <c r="H75" s="597"/>
      <c r="I75" s="597"/>
      <c r="J75" s="598"/>
      <c r="K75" s="596">
        <v>1</v>
      </c>
      <c r="L75" s="597">
        <v>12</v>
      </c>
      <c r="M75" s="597">
        <v>9</v>
      </c>
      <c r="N75" s="597">
        <v>0</v>
      </c>
      <c r="O75" s="598">
        <v>3</v>
      </c>
      <c r="P75" s="596">
        <v>0</v>
      </c>
      <c r="Q75" s="598">
        <v>12</v>
      </c>
      <c r="R75" s="599">
        <v>2</v>
      </c>
      <c r="S75" s="600">
        <v>2</v>
      </c>
      <c r="T75" s="601">
        <v>4</v>
      </c>
      <c r="U75" s="600">
        <v>2</v>
      </c>
      <c r="V75" s="600">
        <v>1</v>
      </c>
      <c r="W75" s="602">
        <v>1</v>
      </c>
      <c r="X75" s="603">
        <v>0</v>
      </c>
      <c r="Y75" s="4"/>
      <c r="Z75" s="4"/>
      <c r="AA75" s="4"/>
      <c r="AB75" s="4"/>
      <c r="AU75" s="4"/>
    </row>
    <row r="76" spans="1:47" ht="15" customHeight="1">
      <c r="A76" s="553"/>
      <c r="B76" s="554"/>
      <c r="C76" s="593" t="s">
        <v>1588</v>
      </c>
      <c r="D76" s="642" t="s">
        <v>1624</v>
      </c>
      <c r="E76" s="595">
        <v>33</v>
      </c>
      <c r="F76" s="596"/>
      <c r="G76" s="597"/>
      <c r="H76" s="597"/>
      <c r="I76" s="597"/>
      <c r="J76" s="598"/>
      <c r="K76" s="596">
        <v>1</v>
      </c>
      <c r="L76" s="597">
        <v>11</v>
      </c>
      <c r="M76" s="597">
        <v>9</v>
      </c>
      <c r="N76" s="597">
        <v>0</v>
      </c>
      <c r="O76" s="598">
        <v>2</v>
      </c>
      <c r="P76" s="596">
        <v>1</v>
      </c>
      <c r="Q76" s="598">
        <v>10</v>
      </c>
      <c r="R76" s="599">
        <v>1</v>
      </c>
      <c r="S76" s="600">
        <v>0</v>
      </c>
      <c r="T76" s="601">
        <v>4</v>
      </c>
      <c r="U76" s="600">
        <v>3</v>
      </c>
      <c r="V76" s="600">
        <v>2</v>
      </c>
      <c r="W76" s="602">
        <v>1</v>
      </c>
      <c r="X76" s="603">
        <v>0</v>
      </c>
      <c r="Y76" s="4"/>
      <c r="Z76" s="4"/>
      <c r="AA76" s="4"/>
      <c r="AB76" s="4"/>
      <c r="AU76" s="4"/>
    </row>
    <row r="77" spans="1:47" ht="15" customHeight="1">
      <c r="A77" s="553"/>
      <c r="B77" s="554"/>
      <c r="C77" s="593" t="s">
        <v>1588</v>
      </c>
      <c r="D77" s="642" t="s">
        <v>1627</v>
      </c>
      <c r="E77" s="595">
        <v>33</v>
      </c>
      <c r="F77" s="596"/>
      <c r="G77" s="597"/>
      <c r="H77" s="597"/>
      <c r="I77" s="597"/>
      <c r="J77" s="598"/>
      <c r="K77" s="596">
        <v>1</v>
      </c>
      <c r="L77" s="597">
        <v>11</v>
      </c>
      <c r="M77" s="597">
        <v>8</v>
      </c>
      <c r="N77" s="597">
        <v>0</v>
      </c>
      <c r="O77" s="598">
        <v>3</v>
      </c>
      <c r="P77" s="596">
        <v>0</v>
      </c>
      <c r="Q77" s="598">
        <v>11</v>
      </c>
      <c r="R77" s="599">
        <v>2</v>
      </c>
      <c r="S77" s="600">
        <v>1</v>
      </c>
      <c r="T77" s="601">
        <v>3</v>
      </c>
      <c r="U77" s="600">
        <v>3</v>
      </c>
      <c r="V77" s="600">
        <v>2</v>
      </c>
      <c r="W77" s="602">
        <v>0</v>
      </c>
      <c r="X77" s="603">
        <v>0</v>
      </c>
      <c r="Y77" s="4"/>
      <c r="Z77" s="4"/>
      <c r="AA77" s="4"/>
      <c r="AB77" s="4"/>
      <c r="AU77" s="4"/>
    </row>
    <row r="78" spans="1:47" ht="15" customHeight="1">
      <c r="A78" s="553"/>
      <c r="B78" s="554"/>
      <c r="C78" s="593" t="s">
        <v>1588</v>
      </c>
      <c r="D78" s="642" t="s">
        <v>1744</v>
      </c>
      <c r="E78" s="595">
        <v>36</v>
      </c>
      <c r="F78" s="596"/>
      <c r="G78" s="597"/>
      <c r="H78" s="597"/>
      <c r="I78" s="597"/>
      <c r="J78" s="598"/>
      <c r="K78" s="596">
        <v>1</v>
      </c>
      <c r="L78" s="597">
        <v>12</v>
      </c>
      <c r="M78" s="597">
        <v>11</v>
      </c>
      <c r="N78" s="597">
        <v>0</v>
      </c>
      <c r="O78" s="598">
        <v>1</v>
      </c>
      <c r="P78" s="596">
        <v>1</v>
      </c>
      <c r="Q78" s="598">
        <v>11</v>
      </c>
      <c r="R78" s="599">
        <v>1</v>
      </c>
      <c r="S78" s="600">
        <v>0</v>
      </c>
      <c r="T78" s="601">
        <v>5</v>
      </c>
      <c r="U78" s="600">
        <v>2</v>
      </c>
      <c r="V78" s="600">
        <v>3</v>
      </c>
      <c r="W78" s="602">
        <v>1</v>
      </c>
      <c r="X78" s="603">
        <v>0</v>
      </c>
      <c r="Y78" s="4"/>
      <c r="Z78" s="4"/>
      <c r="AA78" s="4"/>
      <c r="AB78" s="4"/>
      <c r="AU78" s="4"/>
    </row>
    <row r="79" spans="1:47" ht="15" customHeight="1">
      <c r="A79" s="553"/>
      <c r="B79" s="554"/>
      <c r="C79" s="593" t="s">
        <v>1588</v>
      </c>
      <c r="D79" s="642" t="s">
        <v>1664</v>
      </c>
      <c r="E79" s="595">
        <v>33</v>
      </c>
      <c r="F79" s="596"/>
      <c r="G79" s="597"/>
      <c r="H79" s="597"/>
      <c r="I79" s="597"/>
      <c r="J79" s="598"/>
      <c r="K79" s="596">
        <v>1</v>
      </c>
      <c r="L79" s="597">
        <v>10</v>
      </c>
      <c r="M79" s="597">
        <v>8</v>
      </c>
      <c r="N79" s="597">
        <v>2</v>
      </c>
      <c r="O79" s="598">
        <v>0</v>
      </c>
      <c r="P79" s="596">
        <v>0</v>
      </c>
      <c r="Q79" s="598">
        <v>10</v>
      </c>
      <c r="R79" s="599">
        <v>1</v>
      </c>
      <c r="S79" s="600">
        <v>0</v>
      </c>
      <c r="T79" s="601">
        <v>5</v>
      </c>
      <c r="U79" s="600">
        <v>1</v>
      </c>
      <c r="V79" s="600">
        <v>2</v>
      </c>
      <c r="W79" s="602">
        <v>1</v>
      </c>
      <c r="X79" s="603">
        <v>0</v>
      </c>
      <c r="Y79" s="4"/>
      <c r="Z79" s="4"/>
      <c r="AA79" s="4"/>
      <c r="AB79" s="4"/>
      <c r="AU79" s="4"/>
    </row>
    <row r="80" spans="1:47" ht="15" customHeight="1">
      <c r="A80" s="553"/>
      <c r="B80" s="554"/>
      <c r="C80" s="593" t="s">
        <v>1588</v>
      </c>
      <c r="D80" s="642" t="s">
        <v>1630</v>
      </c>
      <c r="E80" s="595">
        <v>39</v>
      </c>
      <c r="F80" s="596"/>
      <c r="G80" s="597"/>
      <c r="H80" s="597"/>
      <c r="I80" s="597"/>
      <c r="J80" s="598"/>
      <c r="K80" s="596">
        <v>1</v>
      </c>
      <c r="L80" s="597">
        <v>10</v>
      </c>
      <c r="M80" s="597">
        <v>6</v>
      </c>
      <c r="N80" s="597">
        <v>4</v>
      </c>
      <c r="O80" s="598">
        <v>0</v>
      </c>
      <c r="P80" s="596">
        <v>0</v>
      </c>
      <c r="Q80" s="598">
        <v>10</v>
      </c>
      <c r="R80" s="599">
        <v>1</v>
      </c>
      <c r="S80" s="600">
        <v>0</v>
      </c>
      <c r="T80" s="601">
        <v>3</v>
      </c>
      <c r="U80" s="600">
        <v>2</v>
      </c>
      <c r="V80" s="600">
        <v>4</v>
      </c>
      <c r="W80" s="602">
        <v>0</v>
      </c>
      <c r="X80" s="603">
        <v>0</v>
      </c>
      <c r="Y80" s="4"/>
      <c r="Z80" s="4"/>
      <c r="AA80" s="4"/>
      <c r="AB80" s="4"/>
      <c r="AU80" s="4"/>
    </row>
    <row r="81" spans="1:47" ht="15" customHeight="1">
      <c r="A81" s="553"/>
      <c r="B81" s="554"/>
      <c r="C81" s="593" t="s">
        <v>1632</v>
      </c>
      <c r="D81" s="642" t="s">
        <v>1886</v>
      </c>
      <c r="E81" s="595">
        <v>210</v>
      </c>
      <c r="F81" s="596"/>
      <c r="G81" s="597"/>
      <c r="H81" s="597"/>
      <c r="I81" s="597"/>
      <c r="J81" s="598"/>
      <c r="K81" s="596">
        <v>6</v>
      </c>
      <c r="L81" s="597">
        <v>61</v>
      </c>
      <c r="M81" s="597">
        <v>61</v>
      </c>
      <c r="N81" s="597">
        <v>0</v>
      </c>
      <c r="O81" s="598">
        <v>0</v>
      </c>
      <c r="P81" s="596">
        <v>48</v>
      </c>
      <c r="Q81" s="598">
        <v>13</v>
      </c>
      <c r="R81" s="599">
        <v>1</v>
      </c>
      <c r="S81" s="600">
        <v>9</v>
      </c>
      <c r="T81" s="601">
        <v>25</v>
      </c>
      <c r="U81" s="600">
        <v>14</v>
      </c>
      <c r="V81" s="600">
        <v>9</v>
      </c>
      <c r="W81" s="602">
        <v>3</v>
      </c>
      <c r="X81" s="603">
        <v>0</v>
      </c>
      <c r="Y81" s="4"/>
      <c r="Z81" s="4"/>
      <c r="AA81" s="4"/>
      <c r="AB81" s="4"/>
      <c r="AU81" s="4"/>
    </row>
    <row r="82" spans="1:47" ht="15" customHeight="1">
      <c r="A82" s="553"/>
      <c r="B82" s="554"/>
      <c r="C82" s="593" t="s">
        <v>1635</v>
      </c>
      <c r="D82" s="642" t="s">
        <v>1887</v>
      </c>
      <c r="E82" s="595">
        <v>15</v>
      </c>
      <c r="F82" s="596"/>
      <c r="G82" s="597"/>
      <c r="H82" s="597"/>
      <c r="I82" s="597"/>
      <c r="J82" s="598"/>
      <c r="K82" s="596">
        <v>1</v>
      </c>
      <c r="L82" s="597">
        <v>10</v>
      </c>
      <c r="M82" s="597">
        <v>10</v>
      </c>
      <c r="N82" s="597">
        <v>0</v>
      </c>
      <c r="O82" s="598">
        <v>0</v>
      </c>
      <c r="P82" s="596">
        <v>5</v>
      </c>
      <c r="Q82" s="598">
        <v>5</v>
      </c>
      <c r="R82" s="599">
        <v>4</v>
      </c>
      <c r="S82" s="600">
        <v>0</v>
      </c>
      <c r="T82" s="601">
        <v>2</v>
      </c>
      <c r="U82" s="600">
        <v>0</v>
      </c>
      <c r="V82" s="600">
        <v>2</v>
      </c>
      <c r="W82" s="602">
        <v>2</v>
      </c>
      <c r="X82" s="603">
        <v>0</v>
      </c>
      <c r="Y82" s="4"/>
      <c r="Z82" s="4"/>
      <c r="AA82" s="4"/>
      <c r="AB82" s="4"/>
      <c r="AU82" s="4"/>
    </row>
    <row r="83" spans="1:47" ht="15" customHeight="1">
      <c r="A83" s="553"/>
      <c r="B83" s="554"/>
      <c r="C83" s="593" t="s">
        <v>1635</v>
      </c>
      <c r="D83" s="642" t="s">
        <v>1888</v>
      </c>
      <c r="E83" s="595">
        <v>72</v>
      </c>
      <c r="F83" s="596"/>
      <c r="G83" s="597"/>
      <c r="H83" s="597"/>
      <c r="I83" s="597"/>
      <c r="J83" s="598"/>
      <c r="K83" s="596">
        <v>1</v>
      </c>
      <c r="L83" s="597">
        <v>11</v>
      </c>
      <c r="M83" s="597">
        <v>8</v>
      </c>
      <c r="N83" s="597">
        <v>0</v>
      </c>
      <c r="O83" s="598">
        <v>3</v>
      </c>
      <c r="P83" s="596">
        <v>6</v>
      </c>
      <c r="Q83" s="598">
        <v>5</v>
      </c>
      <c r="R83" s="599">
        <v>1</v>
      </c>
      <c r="S83" s="600">
        <v>3</v>
      </c>
      <c r="T83" s="601">
        <v>3</v>
      </c>
      <c r="U83" s="600">
        <v>1</v>
      </c>
      <c r="V83" s="600">
        <v>1</v>
      </c>
      <c r="W83" s="602">
        <v>2</v>
      </c>
      <c r="X83" s="603">
        <v>0</v>
      </c>
      <c r="Y83" s="4"/>
      <c r="Z83" s="4"/>
      <c r="AA83" s="4"/>
      <c r="AB83" s="4"/>
      <c r="AU83" s="4"/>
    </row>
    <row r="84" spans="1:47" ht="15" customHeight="1">
      <c r="A84" s="553"/>
      <c r="B84" s="554"/>
      <c r="C84" s="593" t="s">
        <v>1635</v>
      </c>
      <c r="D84" s="642" t="s">
        <v>1688</v>
      </c>
      <c r="E84" s="595">
        <v>20</v>
      </c>
      <c r="F84" s="596"/>
      <c r="G84" s="597"/>
      <c r="H84" s="597"/>
      <c r="I84" s="597"/>
      <c r="J84" s="598"/>
      <c r="K84" s="596">
        <v>1</v>
      </c>
      <c r="L84" s="597">
        <v>12</v>
      </c>
      <c r="M84" s="597">
        <v>12</v>
      </c>
      <c r="N84" s="597">
        <v>0</v>
      </c>
      <c r="O84" s="598">
        <v>0</v>
      </c>
      <c r="P84" s="596">
        <v>5</v>
      </c>
      <c r="Q84" s="598">
        <v>7</v>
      </c>
      <c r="R84" s="599">
        <v>5</v>
      </c>
      <c r="S84" s="600">
        <v>2</v>
      </c>
      <c r="T84" s="601">
        <v>1</v>
      </c>
      <c r="U84" s="600">
        <v>2</v>
      </c>
      <c r="V84" s="600">
        <v>1</v>
      </c>
      <c r="W84" s="602">
        <v>1</v>
      </c>
      <c r="X84" s="603">
        <v>0</v>
      </c>
      <c r="Y84" s="4"/>
      <c r="Z84" s="4"/>
      <c r="AA84" s="4"/>
      <c r="AB84" s="4"/>
      <c r="AU84" s="4"/>
    </row>
    <row r="85" spans="1:47" ht="15" customHeight="1">
      <c r="A85" s="553"/>
      <c r="B85" s="554"/>
      <c r="C85" s="593" t="s">
        <v>1635</v>
      </c>
      <c r="D85" s="642" t="s">
        <v>1877</v>
      </c>
      <c r="E85" s="595">
        <v>25</v>
      </c>
      <c r="F85" s="596"/>
      <c r="G85" s="597"/>
      <c r="H85" s="597"/>
      <c r="I85" s="597"/>
      <c r="J85" s="598"/>
      <c r="K85" s="596">
        <v>1</v>
      </c>
      <c r="L85" s="597">
        <v>11</v>
      </c>
      <c r="M85" s="597">
        <v>11</v>
      </c>
      <c r="N85" s="597">
        <v>0</v>
      </c>
      <c r="O85" s="598">
        <v>0</v>
      </c>
      <c r="P85" s="596">
        <v>4</v>
      </c>
      <c r="Q85" s="598">
        <v>7</v>
      </c>
      <c r="R85" s="599">
        <v>5</v>
      </c>
      <c r="S85" s="600">
        <v>0</v>
      </c>
      <c r="T85" s="601">
        <v>1</v>
      </c>
      <c r="U85" s="600">
        <v>4</v>
      </c>
      <c r="V85" s="600">
        <v>1</v>
      </c>
      <c r="W85" s="602">
        <v>0</v>
      </c>
      <c r="X85" s="603">
        <v>0</v>
      </c>
      <c r="Y85" s="4"/>
      <c r="Z85" s="4"/>
      <c r="AA85" s="4"/>
      <c r="AB85" s="4"/>
      <c r="AU85" s="4"/>
    </row>
    <row r="86" spans="1:47" ht="15" customHeight="1">
      <c r="A86" s="553"/>
      <c r="B86" s="554"/>
      <c r="C86" s="593" t="s">
        <v>1591</v>
      </c>
      <c r="D86" s="642" t="s">
        <v>1889</v>
      </c>
      <c r="E86" s="595">
        <v>84</v>
      </c>
      <c r="F86" s="596"/>
      <c r="G86" s="597"/>
      <c r="H86" s="597"/>
      <c r="I86" s="597"/>
      <c r="J86" s="598"/>
      <c r="K86" s="596">
        <v>3</v>
      </c>
      <c r="L86" s="597">
        <v>30</v>
      </c>
      <c r="M86" s="597">
        <v>30</v>
      </c>
      <c r="N86" s="597">
        <v>0</v>
      </c>
      <c r="O86" s="598">
        <v>0</v>
      </c>
      <c r="P86" s="596">
        <v>3</v>
      </c>
      <c r="Q86" s="598">
        <v>27</v>
      </c>
      <c r="R86" s="599">
        <v>2</v>
      </c>
      <c r="S86" s="600">
        <v>3</v>
      </c>
      <c r="T86" s="601">
        <v>8</v>
      </c>
      <c r="U86" s="600">
        <v>3</v>
      </c>
      <c r="V86" s="600">
        <v>2</v>
      </c>
      <c r="W86" s="602">
        <v>10</v>
      </c>
      <c r="X86" s="603">
        <v>2</v>
      </c>
      <c r="Y86" s="4"/>
      <c r="Z86" s="4"/>
      <c r="AA86" s="4"/>
      <c r="AB86" s="4"/>
      <c r="AU86" s="4"/>
    </row>
    <row r="87" spans="1:47" ht="15" customHeight="1">
      <c r="A87" s="553"/>
      <c r="B87" s="554"/>
      <c r="C87" s="593" t="s">
        <v>1591</v>
      </c>
      <c r="D87" s="642" t="s">
        <v>1890</v>
      </c>
      <c r="E87" s="595">
        <v>109</v>
      </c>
      <c r="F87" s="596"/>
      <c r="G87" s="597"/>
      <c r="H87" s="597"/>
      <c r="I87" s="597"/>
      <c r="J87" s="598"/>
      <c r="K87" s="596">
        <v>4</v>
      </c>
      <c r="L87" s="597">
        <v>41</v>
      </c>
      <c r="M87" s="597">
        <v>41</v>
      </c>
      <c r="N87" s="597">
        <v>0</v>
      </c>
      <c r="O87" s="598">
        <v>0</v>
      </c>
      <c r="P87" s="596">
        <v>2</v>
      </c>
      <c r="Q87" s="598">
        <v>39</v>
      </c>
      <c r="R87" s="599">
        <v>6</v>
      </c>
      <c r="S87" s="600">
        <v>2</v>
      </c>
      <c r="T87" s="601">
        <v>7</v>
      </c>
      <c r="U87" s="600">
        <v>3</v>
      </c>
      <c r="V87" s="600">
        <v>5</v>
      </c>
      <c r="W87" s="602">
        <v>15</v>
      </c>
      <c r="X87" s="603">
        <v>3</v>
      </c>
      <c r="Y87" s="4"/>
      <c r="Z87" s="4"/>
      <c r="AA87" s="4"/>
      <c r="AB87" s="4"/>
      <c r="AU87" s="4"/>
    </row>
    <row r="88" spans="1:47" ht="15" customHeight="1">
      <c r="A88" s="553"/>
      <c r="B88" s="554"/>
      <c r="C88" s="593" t="s">
        <v>1591</v>
      </c>
      <c r="D88" s="642" t="s">
        <v>1891</v>
      </c>
      <c r="E88" s="595">
        <v>57</v>
      </c>
      <c r="F88" s="596"/>
      <c r="G88" s="597"/>
      <c r="H88" s="597"/>
      <c r="I88" s="597"/>
      <c r="J88" s="598"/>
      <c r="K88" s="596">
        <v>2</v>
      </c>
      <c r="L88" s="597">
        <v>20</v>
      </c>
      <c r="M88" s="597">
        <v>20</v>
      </c>
      <c r="N88" s="597">
        <v>0</v>
      </c>
      <c r="O88" s="598">
        <v>0</v>
      </c>
      <c r="P88" s="596">
        <v>2</v>
      </c>
      <c r="Q88" s="598">
        <v>18</v>
      </c>
      <c r="R88" s="599">
        <v>1</v>
      </c>
      <c r="S88" s="600">
        <v>1</v>
      </c>
      <c r="T88" s="601">
        <v>6</v>
      </c>
      <c r="U88" s="600">
        <v>3</v>
      </c>
      <c r="V88" s="600">
        <v>3</v>
      </c>
      <c r="W88" s="602">
        <v>5</v>
      </c>
      <c r="X88" s="603">
        <v>1</v>
      </c>
      <c r="Y88" s="4"/>
      <c r="Z88" s="4"/>
      <c r="AA88" s="4"/>
      <c r="AB88" s="4"/>
      <c r="AU88" s="4"/>
    </row>
    <row r="89" spans="1:47" ht="15" customHeight="1">
      <c r="A89" s="553"/>
      <c r="B89" s="554"/>
      <c r="C89" s="593" t="s">
        <v>1591</v>
      </c>
      <c r="D89" s="642" t="s">
        <v>1730</v>
      </c>
      <c r="E89" s="595">
        <v>89</v>
      </c>
      <c r="F89" s="596"/>
      <c r="G89" s="597"/>
      <c r="H89" s="597"/>
      <c r="I89" s="597"/>
      <c r="J89" s="598"/>
      <c r="K89" s="596">
        <v>3</v>
      </c>
      <c r="L89" s="597">
        <v>33</v>
      </c>
      <c r="M89" s="597">
        <v>33</v>
      </c>
      <c r="N89" s="597">
        <v>0</v>
      </c>
      <c r="O89" s="598">
        <v>0</v>
      </c>
      <c r="P89" s="596">
        <v>3</v>
      </c>
      <c r="Q89" s="598">
        <v>30</v>
      </c>
      <c r="R89" s="599">
        <v>4</v>
      </c>
      <c r="S89" s="600">
        <v>2</v>
      </c>
      <c r="T89" s="601">
        <v>3</v>
      </c>
      <c r="U89" s="600">
        <v>4</v>
      </c>
      <c r="V89" s="600">
        <v>6</v>
      </c>
      <c r="W89" s="602">
        <v>13</v>
      </c>
      <c r="X89" s="603">
        <v>1</v>
      </c>
      <c r="Y89" s="4"/>
      <c r="Z89" s="4"/>
      <c r="AA89" s="4"/>
      <c r="AB89" s="4"/>
      <c r="AU89" s="4"/>
    </row>
    <row r="90" spans="1:47" ht="15" customHeight="1">
      <c r="A90" s="553"/>
      <c r="B90" s="554"/>
      <c r="C90" s="593"/>
      <c r="D90" s="642"/>
      <c r="E90" s="595"/>
      <c r="F90" s="596"/>
      <c r="G90" s="597"/>
      <c r="H90" s="597"/>
      <c r="I90" s="597"/>
      <c r="J90" s="598"/>
      <c r="K90" s="596"/>
      <c r="L90" s="597"/>
      <c r="M90" s="597"/>
      <c r="N90" s="597"/>
      <c r="O90" s="598"/>
      <c r="P90" s="596"/>
      <c r="Q90" s="598"/>
      <c r="R90" s="599"/>
      <c r="S90" s="600"/>
      <c r="T90" s="601"/>
      <c r="U90" s="600"/>
      <c r="V90" s="600"/>
      <c r="W90" s="602"/>
      <c r="X90" s="603"/>
      <c r="Y90" s="4"/>
      <c r="Z90" s="4"/>
      <c r="AA90" s="4"/>
      <c r="AB90" s="4"/>
      <c r="AU90" s="4"/>
    </row>
    <row r="91" spans="1:47" ht="15" customHeight="1">
      <c r="A91" s="553"/>
      <c r="B91" s="554"/>
      <c r="C91" s="593"/>
      <c r="D91" s="642"/>
      <c r="E91" s="595"/>
      <c r="F91" s="596"/>
      <c r="G91" s="597"/>
      <c r="H91" s="597"/>
      <c r="I91" s="597"/>
      <c r="J91" s="598"/>
      <c r="K91" s="596"/>
      <c r="L91" s="597"/>
      <c r="M91" s="597"/>
      <c r="N91" s="597"/>
      <c r="O91" s="598"/>
      <c r="P91" s="596"/>
      <c r="Q91" s="598"/>
      <c r="R91" s="599"/>
      <c r="S91" s="600"/>
      <c r="T91" s="601"/>
      <c r="U91" s="600"/>
      <c r="V91" s="600"/>
      <c r="W91" s="602"/>
      <c r="X91" s="603"/>
      <c r="Y91" s="4"/>
      <c r="Z91" s="4"/>
      <c r="AA91" s="4"/>
      <c r="AB91" s="4"/>
      <c r="AU91" s="4"/>
    </row>
    <row r="92" spans="1:47" ht="15" customHeight="1">
      <c r="A92" s="553"/>
      <c r="B92" s="554"/>
      <c r="C92" s="593"/>
      <c r="D92" s="642"/>
      <c r="E92" s="595"/>
      <c r="F92" s="596"/>
      <c r="G92" s="597"/>
      <c r="H92" s="597"/>
      <c r="I92" s="597"/>
      <c r="J92" s="598"/>
      <c r="K92" s="596"/>
      <c r="L92" s="597"/>
      <c r="M92" s="597"/>
      <c r="N92" s="597"/>
      <c r="O92" s="598"/>
      <c r="P92" s="596"/>
      <c r="Q92" s="598"/>
      <c r="R92" s="599"/>
      <c r="S92" s="600"/>
      <c r="T92" s="601"/>
      <c r="U92" s="600"/>
      <c r="V92" s="600"/>
      <c r="W92" s="602"/>
      <c r="X92" s="603"/>
      <c r="Y92" s="4"/>
      <c r="Z92" s="4"/>
      <c r="AA92" s="4"/>
      <c r="AB92" s="4"/>
      <c r="AU92" s="4"/>
    </row>
    <row r="93" spans="1:47" ht="15" customHeight="1">
      <c r="A93" s="553"/>
      <c r="B93" s="554"/>
      <c r="C93" s="593"/>
      <c r="D93" s="642"/>
      <c r="E93" s="595"/>
      <c r="F93" s="596"/>
      <c r="G93" s="597"/>
      <c r="H93" s="597"/>
      <c r="I93" s="597"/>
      <c r="J93" s="598"/>
      <c r="K93" s="596"/>
      <c r="L93" s="597"/>
      <c r="M93" s="597"/>
      <c r="N93" s="597"/>
      <c r="O93" s="598"/>
      <c r="P93" s="596"/>
      <c r="Q93" s="598"/>
      <c r="R93" s="599"/>
      <c r="S93" s="600"/>
      <c r="T93" s="601"/>
      <c r="U93" s="600"/>
      <c r="V93" s="600"/>
      <c r="W93" s="602"/>
      <c r="X93" s="603"/>
      <c r="Y93" s="4"/>
      <c r="Z93" s="4"/>
      <c r="AA93" s="4"/>
      <c r="AB93" s="4"/>
      <c r="AU93" s="4"/>
    </row>
    <row r="94" spans="1:47" ht="15" customHeight="1">
      <c r="A94" s="553"/>
      <c r="B94" s="554"/>
      <c r="C94" s="593"/>
      <c r="D94" s="642"/>
      <c r="E94" s="595"/>
      <c r="F94" s="596"/>
      <c r="G94" s="597"/>
      <c r="H94" s="597"/>
      <c r="I94" s="597"/>
      <c r="J94" s="598"/>
      <c r="K94" s="596"/>
      <c r="L94" s="597"/>
      <c r="M94" s="597"/>
      <c r="N94" s="597"/>
      <c r="O94" s="598"/>
      <c r="P94" s="596"/>
      <c r="Q94" s="598"/>
      <c r="R94" s="599"/>
      <c r="S94" s="600"/>
      <c r="T94" s="601"/>
      <c r="U94" s="600"/>
      <c r="V94" s="600"/>
      <c r="W94" s="602"/>
      <c r="X94" s="603"/>
      <c r="Y94" s="4"/>
      <c r="Z94" s="4"/>
      <c r="AA94" s="4"/>
      <c r="AB94" s="4"/>
      <c r="AU94" s="4"/>
    </row>
    <row r="95" spans="1:47" ht="15" customHeight="1">
      <c r="A95" s="553"/>
      <c r="B95" s="554"/>
      <c r="C95" s="593"/>
      <c r="D95" s="642"/>
      <c r="E95" s="595"/>
      <c r="F95" s="596"/>
      <c r="G95" s="597"/>
      <c r="H95" s="597"/>
      <c r="I95" s="597"/>
      <c r="J95" s="598"/>
      <c r="K95" s="596"/>
      <c r="L95" s="597"/>
      <c r="M95" s="597"/>
      <c r="N95" s="597"/>
      <c r="O95" s="598"/>
      <c r="P95" s="596"/>
      <c r="Q95" s="598"/>
      <c r="R95" s="599"/>
      <c r="S95" s="600"/>
      <c r="T95" s="601"/>
      <c r="U95" s="600"/>
      <c r="V95" s="600"/>
      <c r="W95" s="602"/>
      <c r="X95" s="603"/>
      <c r="Y95" s="4"/>
      <c r="Z95" s="4"/>
      <c r="AA95" s="4"/>
      <c r="AB95" s="4"/>
      <c r="AU95" s="4"/>
    </row>
    <row r="96" spans="1:47" ht="15" customHeight="1">
      <c r="A96" s="553"/>
      <c r="B96" s="554"/>
      <c r="C96" s="593"/>
      <c r="D96" s="642"/>
      <c r="E96" s="595"/>
      <c r="F96" s="596"/>
      <c r="G96" s="597"/>
      <c r="H96" s="597"/>
      <c r="I96" s="597"/>
      <c r="J96" s="598"/>
      <c r="K96" s="596"/>
      <c r="L96" s="597"/>
      <c r="M96" s="597"/>
      <c r="N96" s="597"/>
      <c r="O96" s="598"/>
      <c r="P96" s="596"/>
      <c r="Q96" s="598"/>
      <c r="R96" s="599"/>
      <c r="S96" s="600"/>
      <c r="T96" s="601"/>
      <c r="U96" s="600"/>
      <c r="V96" s="600"/>
      <c r="W96" s="602"/>
      <c r="X96" s="603"/>
      <c r="Y96" s="4"/>
      <c r="Z96" s="4"/>
      <c r="AA96" s="4"/>
      <c r="AB96" s="4"/>
      <c r="AU96" s="4"/>
    </row>
    <row r="97" spans="1:47" ht="15" customHeight="1">
      <c r="A97" s="553"/>
      <c r="B97" s="554"/>
      <c r="C97" s="593"/>
      <c r="D97" s="642"/>
      <c r="E97" s="595"/>
      <c r="F97" s="596"/>
      <c r="G97" s="597"/>
      <c r="H97" s="597"/>
      <c r="I97" s="597"/>
      <c r="J97" s="598"/>
      <c r="K97" s="596"/>
      <c r="L97" s="597"/>
      <c r="M97" s="597"/>
      <c r="N97" s="597"/>
      <c r="O97" s="598"/>
      <c r="P97" s="596"/>
      <c r="Q97" s="598"/>
      <c r="R97" s="599"/>
      <c r="S97" s="600"/>
      <c r="T97" s="601"/>
      <c r="U97" s="600"/>
      <c r="V97" s="600"/>
      <c r="W97" s="602"/>
      <c r="X97" s="603"/>
      <c r="Y97" s="4"/>
      <c r="Z97" s="4"/>
      <c r="AA97" s="4"/>
      <c r="AB97" s="4"/>
      <c r="AU97" s="4"/>
    </row>
    <row r="98" spans="1:47" ht="15" customHeight="1">
      <c r="A98" s="553"/>
      <c r="B98" s="554"/>
      <c r="C98" s="593"/>
      <c r="D98" s="642"/>
      <c r="E98" s="595"/>
      <c r="F98" s="596"/>
      <c r="G98" s="597"/>
      <c r="H98" s="597"/>
      <c r="I98" s="597"/>
      <c r="J98" s="598"/>
      <c r="K98" s="596"/>
      <c r="L98" s="597"/>
      <c r="M98" s="597"/>
      <c r="N98" s="597"/>
      <c r="O98" s="598"/>
      <c r="P98" s="596"/>
      <c r="Q98" s="598"/>
      <c r="R98" s="599"/>
      <c r="S98" s="600"/>
      <c r="T98" s="601"/>
      <c r="U98" s="600"/>
      <c r="V98" s="600"/>
      <c r="W98" s="602"/>
      <c r="X98" s="603"/>
      <c r="Y98" s="4"/>
      <c r="Z98" s="4"/>
      <c r="AA98" s="4"/>
      <c r="AB98" s="4"/>
      <c r="AU98" s="4"/>
    </row>
    <row r="99" spans="1:47" ht="15" customHeight="1">
      <c r="A99" s="553"/>
      <c r="B99" s="554"/>
      <c r="C99" s="593"/>
      <c r="D99" s="642"/>
      <c r="E99" s="595"/>
      <c r="F99" s="596"/>
      <c r="G99" s="597"/>
      <c r="H99" s="597"/>
      <c r="I99" s="597"/>
      <c r="J99" s="598"/>
      <c r="K99" s="596"/>
      <c r="L99" s="597"/>
      <c r="M99" s="597"/>
      <c r="N99" s="597"/>
      <c r="O99" s="598"/>
      <c r="P99" s="596"/>
      <c r="Q99" s="598"/>
      <c r="R99" s="599"/>
      <c r="S99" s="600"/>
      <c r="T99" s="601"/>
      <c r="U99" s="600"/>
      <c r="V99" s="600"/>
      <c r="W99" s="602"/>
      <c r="X99" s="603"/>
      <c r="Y99" s="4"/>
      <c r="Z99" s="4"/>
      <c r="AA99" s="4"/>
      <c r="AB99" s="4"/>
      <c r="AU99" s="4"/>
    </row>
    <row r="100" spans="1:47" ht="15" customHeight="1">
      <c r="A100" s="553"/>
      <c r="B100" s="554"/>
      <c r="C100" s="593"/>
      <c r="D100" s="642"/>
      <c r="E100" s="595"/>
      <c r="F100" s="596"/>
      <c r="G100" s="597"/>
      <c r="H100" s="597"/>
      <c r="I100" s="597"/>
      <c r="J100" s="598"/>
      <c r="K100" s="596"/>
      <c r="L100" s="597"/>
      <c r="M100" s="597"/>
      <c r="N100" s="597"/>
      <c r="O100" s="598"/>
      <c r="P100" s="596"/>
      <c r="Q100" s="598"/>
      <c r="R100" s="599"/>
      <c r="S100" s="600"/>
      <c r="T100" s="601"/>
      <c r="U100" s="600"/>
      <c r="V100" s="600"/>
      <c r="W100" s="602"/>
      <c r="X100" s="603"/>
      <c r="Y100" s="4"/>
      <c r="Z100" s="4"/>
      <c r="AA100" s="4"/>
      <c r="AB100" s="4"/>
      <c r="AU100" s="4"/>
    </row>
    <row r="101" spans="1:47" ht="15" customHeight="1">
      <c r="A101" s="553"/>
      <c r="B101" s="554"/>
      <c r="C101" s="593"/>
      <c r="D101" s="642"/>
      <c r="E101" s="595"/>
      <c r="F101" s="596"/>
      <c r="G101" s="597"/>
      <c r="H101" s="597"/>
      <c r="I101" s="597"/>
      <c r="J101" s="598"/>
      <c r="K101" s="596"/>
      <c r="L101" s="597"/>
      <c r="M101" s="597"/>
      <c r="N101" s="597"/>
      <c r="O101" s="598"/>
      <c r="P101" s="596"/>
      <c r="Q101" s="598"/>
      <c r="R101" s="599"/>
      <c r="S101" s="600"/>
      <c r="T101" s="601"/>
      <c r="U101" s="600"/>
      <c r="V101" s="600"/>
      <c r="W101" s="602"/>
      <c r="X101" s="603"/>
      <c r="Y101" s="4"/>
      <c r="Z101" s="4"/>
      <c r="AA101" s="4"/>
      <c r="AB101" s="4"/>
      <c r="AU101" s="4"/>
    </row>
    <row r="102" spans="1:47" ht="15" customHeight="1">
      <c r="A102" s="553"/>
      <c r="B102" s="554"/>
      <c r="C102" s="593"/>
      <c r="D102" s="642"/>
      <c r="E102" s="595"/>
      <c r="F102" s="596"/>
      <c r="G102" s="597"/>
      <c r="H102" s="597"/>
      <c r="I102" s="597"/>
      <c r="J102" s="598"/>
      <c r="K102" s="596"/>
      <c r="L102" s="597"/>
      <c r="M102" s="597"/>
      <c r="N102" s="597"/>
      <c r="O102" s="598"/>
      <c r="P102" s="596"/>
      <c r="Q102" s="598"/>
      <c r="R102" s="599"/>
      <c r="S102" s="600"/>
      <c r="T102" s="601"/>
      <c r="U102" s="600"/>
      <c r="V102" s="600"/>
      <c r="W102" s="602"/>
      <c r="X102" s="603"/>
      <c r="Y102" s="4"/>
      <c r="Z102" s="4"/>
      <c r="AA102" s="4"/>
      <c r="AB102" s="4"/>
      <c r="AU102" s="4"/>
    </row>
    <row r="103" spans="1:47" ht="15" customHeight="1">
      <c r="A103" s="553"/>
      <c r="B103" s="554"/>
      <c r="C103" s="593"/>
      <c r="D103" s="642"/>
      <c r="E103" s="595"/>
      <c r="F103" s="596"/>
      <c r="G103" s="597"/>
      <c r="H103" s="597"/>
      <c r="I103" s="597"/>
      <c r="J103" s="598"/>
      <c r="K103" s="596"/>
      <c r="L103" s="597"/>
      <c r="M103" s="597"/>
      <c r="N103" s="597"/>
      <c r="O103" s="598"/>
      <c r="P103" s="596"/>
      <c r="Q103" s="598"/>
      <c r="R103" s="599"/>
      <c r="S103" s="600"/>
      <c r="T103" s="601"/>
      <c r="U103" s="600"/>
      <c r="V103" s="600"/>
      <c r="W103" s="602"/>
      <c r="X103" s="603"/>
      <c r="Y103" s="4"/>
      <c r="Z103" s="4"/>
      <c r="AA103" s="4"/>
      <c r="AB103" s="4"/>
      <c r="AU103" s="4"/>
    </row>
    <row r="104" spans="1:47" ht="15" customHeight="1">
      <c r="A104" s="553"/>
      <c r="B104" s="554"/>
      <c r="C104" s="593"/>
      <c r="D104" s="642"/>
      <c r="E104" s="595"/>
      <c r="F104" s="596"/>
      <c r="G104" s="597"/>
      <c r="H104" s="597"/>
      <c r="I104" s="597"/>
      <c r="J104" s="598"/>
      <c r="K104" s="596"/>
      <c r="L104" s="597"/>
      <c r="M104" s="597"/>
      <c r="N104" s="597"/>
      <c r="O104" s="598"/>
      <c r="P104" s="596"/>
      <c r="Q104" s="598"/>
      <c r="R104" s="599"/>
      <c r="S104" s="600"/>
      <c r="T104" s="601"/>
      <c r="U104" s="600"/>
      <c r="V104" s="600"/>
      <c r="W104" s="602"/>
      <c r="X104" s="603"/>
      <c r="Y104" s="4"/>
      <c r="Z104" s="4"/>
      <c r="AA104" s="4"/>
      <c r="AB104" s="4"/>
      <c r="AU104" s="4"/>
    </row>
    <row r="105" spans="1:47" ht="15" customHeight="1">
      <c r="A105" s="553"/>
      <c r="B105" s="554"/>
      <c r="C105" s="593"/>
      <c r="D105" s="642"/>
      <c r="E105" s="595"/>
      <c r="F105" s="596"/>
      <c r="G105" s="597"/>
      <c r="H105" s="597"/>
      <c r="I105" s="597"/>
      <c r="J105" s="598"/>
      <c r="K105" s="596"/>
      <c r="L105" s="597"/>
      <c r="M105" s="597"/>
      <c r="N105" s="597"/>
      <c r="O105" s="598"/>
      <c r="P105" s="596"/>
      <c r="Q105" s="598"/>
      <c r="R105" s="599"/>
      <c r="S105" s="600"/>
      <c r="T105" s="601"/>
      <c r="U105" s="600"/>
      <c r="V105" s="600"/>
      <c r="W105" s="602"/>
      <c r="X105" s="603"/>
      <c r="Y105" s="4"/>
      <c r="Z105" s="4"/>
      <c r="AA105" s="4"/>
      <c r="AB105" s="4"/>
      <c r="AU105" s="4"/>
    </row>
    <row r="106" spans="1:47" ht="15" customHeight="1">
      <c r="A106" s="553"/>
      <c r="B106" s="554"/>
      <c r="C106" s="593"/>
      <c r="D106" s="642"/>
      <c r="E106" s="595"/>
      <c r="F106" s="596"/>
      <c r="G106" s="597"/>
      <c r="H106" s="597"/>
      <c r="I106" s="597"/>
      <c r="J106" s="598"/>
      <c r="K106" s="596"/>
      <c r="L106" s="597"/>
      <c r="M106" s="597"/>
      <c r="N106" s="597"/>
      <c r="O106" s="598"/>
      <c r="P106" s="596"/>
      <c r="Q106" s="598"/>
      <c r="R106" s="599"/>
      <c r="S106" s="600"/>
      <c r="T106" s="601"/>
      <c r="U106" s="600"/>
      <c r="V106" s="600"/>
      <c r="W106" s="602"/>
      <c r="X106" s="603"/>
      <c r="Y106" s="4"/>
      <c r="Z106" s="4"/>
      <c r="AA106" s="4"/>
      <c r="AB106" s="4"/>
      <c r="AU106" s="4"/>
    </row>
    <row r="107" spans="1:47" ht="15" customHeight="1">
      <c r="A107" s="553"/>
      <c r="B107" s="554"/>
      <c r="C107" s="593"/>
      <c r="D107" s="642"/>
      <c r="E107" s="595"/>
      <c r="F107" s="596"/>
      <c r="G107" s="597"/>
      <c r="H107" s="597"/>
      <c r="I107" s="597"/>
      <c r="J107" s="598"/>
      <c r="K107" s="596"/>
      <c r="L107" s="597"/>
      <c r="M107" s="597"/>
      <c r="N107" s="597"/>
      <c r="O107" s="598"/>
      <c r="P107" s="596"/>
      <c r="Q107" s="598"/>
      <c r="R107" s="599"/>
      <c r="S107" s="600"/>
      <c r="T107" s="601"/>
      <c r="U107" s="600"/>
      <c r="V107" s="600"/>
      <c r="W107" s="602"/>
      <c r="X107" s="603"/>
      <c r="Y107" s="4"/>
      <c r="Z107" s="4"/>
      <c r="AA107" s="4"/>
      <c r="AB107" s="4"/>
      <c r="AU107" s="4"/>
    </row>
    <row r="108" spans="1:47" ht="15" customHeight="1">
      <c r="A108" s="553"/>
      <c r="B108" s="554"/>
      <c r="C108" s="593"/>
      <c r="D108" s="642"/>
      <c r="E108" s="595"/>
      <c r="F108" s="596"/>
      <c r="G108" s="597"/>
      <c r="H108" s="597"/>
      <c r="I108" s="597"/>
      <c r="J108" s="598"/>
      <c r="K108" s="596"/>
      <c r="L108" s="597"/>
      <c r="M108" s="597"/>
      <c r="N108" s="597"/>
      <c r="O108" s="598"/>
      <c r="P108" s="596"/>
      <c r="Q108" s="598"/>
      <c r="R108" s="599"/>
      <c r="S108" s="600"/>
      <c r="T108" s="601"/>
      <c r="U108" s="600"/>
      <c r="V108" s="600"/>
      <c r="W108" s="602"/>
      <c r="X108" s="603"/>
      <c r="Y108" s="4"/>
      <c r="Z108" s="4"/>
      <c r="AA108" s="4"/>
      <c r="AB108" s="4"/>
      <c r="AU108" s="4"/>
    </row>
    <row r="109" spans="1:47" ht="15" customHeight="1">
      <c r="A109" s="553"/>
      <c r="B109" s="554"/>
      <c r="C109" s="593"/>
      <c r="D109" s="642"/>
      <c r="E109" s="595"/>
      <c r="F109" s="596"/>
      <c r="G109" s="597"/>
      <c r="H109" s="597"/>
      <c r="I109" s="597"/>
      <c r="J109" s="598"/>
      <c r="K109" s="596"/>
      <c r="L109" s="597"/>
      <c r="M109" s="597"/>
      <c r="N109" s="597"/>
      <c r="O109" s="598"/>
      <c r="P109" s="596"/>
      <c r="Q109" s="598"/>
      <c r="R109" s="599"/>
      <c r="S109" s="600"/>
      <c r="T109" s="601"/>
      <c r="U109" s="600"/>
      <c r="V109" s="600"/>
      <c r="W109" s="602"/>
      <c r="X109" s="603"/>
      <c r="Y109" s="4"/>
      <c r="Z109" s="4"/>
      <c r="AA109" s="4"/>
      <c r="AB109" s="4"/>
      <c r="AU109" s="4"/>
    </row>
    <row r="110" spans="1:47" ht="15" customHeight="1">
      <c r="A110" s="553"/>
      <c r="B110" s="554"/>
      <c r="C110" s="593"/>
      <c r="D110" s="642"/>
      <c r="E110" s="595"/>
      <c r="F110" s="596"/>
      <c r="G110" s="597"/>
      <c r="H110" s="597"/>
      <c r="I110" s="597"/>
      <c r="J110" s="598"/>
      <c r="K110" s="596"/>
      <c r="L110" s="597"/>
      <c r="M110" s="597"/>
      <c r="N110" s="597"/>
      <c r="O110" s="598"/>
      <c r="P110" s="596"/>
      <c r="Q110" s="598"/>
      <c r="R110" s="599"/>
      <c r="S110" s="600"/>
      <c r="T110" s="601"/>
      <c r="U110" s="600"/>
      <c r="V110" s="600"/>
      <c r="W110" s="602"/>
      <c r="X110" s="603"/>
      <c r="Y110" s="4"/>
      <c r="Z110" s="4"/>
      <c r="AA110" s="4"/>
      <c r="AB110" s="4"/>
      <c r="AU110" s="4"/>
    </row>
    <row r="111" spans="1:47" ht="15" customHeight="1">
      <c r="A111" s="553"/>
      <c r="B111" s="554"/>
      <c r="C111" s="593"/>
      <c r="D111" s="642"/>
      <c r="E111" s="595"/>
      <c r="F111" s="596"/>
      <c r="G111" s="597"/>
      <c r="H111" s="597"/>
      <c r="I111" s="597"/>
      <c r="J111" s="598"/>
      <c r="K111" s="596"/>
      <c r="L111" s="597"/>
      <c r="M111" s="597"/>
      <c r="N111" s="597"/>
      <c r="O111" s="598"/>
      <c r="P111" s="596"/>
      <c r="Q111" s="598"/>
      <c r="R111" s="599"/>
      <c r="S111" s="600"/>
      <c r="T111" s="601"/>
      <c r="U111" s="600"/>
      <c r="V111" s="600"/>
      <c r="W111" s="602"/>
      <c r="X111" s="603"/>
      <c r="Y111" s="4"/>
      <c r="Z111" s="4"/>
      <c r="AA111" s="4"/>
      <c r="AB111" s="4"/>
      <c r="AU111" s="4"/>
    </row>
    <row r="112" spans="1:47" ht="15" customHeight="1">
      <c r="A112" s="553"/>
      <c r="B112" s="554"/>
      <c r="C112" s="593"/>
      <c r="D112" s="642"/>
      <c r="E112" s="595"/>
      <c r="F112" s="596"/>
      <c r="G112" s="597"/>
      <c r="H112" s="597"/>
      <c r="I112" s="597"/>
      <c r="J112" s="598"/>
      <c r="K112" s="596"/>
      <c r="L112" s="597"/>
      <c r="M112" s="597"/>
      <c r="N112" s="597"/>
      <c r="O112" s="598"/>
      <c r="P112" s="596"/>
      <c r="Q112" s="598"/>
      <c r="R112" s="599"/>
      <c r="S112" s="600"/>
      <c r="T112" s="601"/>
      <c r="U112" s="600"/>
      <c r="V112" s="600"/>
      <c r="W112" s="602"/>
      <c r="X112" s="603"/>
      <c r="Y112" s="4"/>
      <c r="Z112" s="4"/>
      <c r="AA112" s="4"/>
      <c r="AB112" s="4"/>
      <c r="AU112" s="4"/>
    </row>
    <row r="113" spans="1:47" ht="15" customHeight="1">
      <c r="A113" s="553"/>
      <c r="B113" s="554"/>
      <c r="C113" s="593"/>
      <c r="D113" s="642"/>
      <c r="E113" s="595"/>
      <c r="F113" s="596"/>
      <c r="G113" s="597"/>
      <c r="H113" s="597"/>
      <c r="I113" s="597"/>
      <c r="J113" s="598"/>
      <c r="K113" s="596"/>
      <c r="L113" s="597"/>
      <c r="M113" s="597"/>
      <c r="N113" s="597"/>
      <c r="O113" s="598"/>
      <c r="P113" s="596"/>
      <c r="Q113" s="598"/>
      <c r="R113" s="599"/>
      <c r="S113" s="600"/>
      <c r="T113" s="601"/>
      <c r="U113" s="600"/>
      <c r="V113" s="600"/>
      <c r="W113" s="602"/>
      <c r="X113" s="603"/>
      <c r="Y113" s="4"/>
      <c r="Z113" s="4"/>
      <c r="AA113" s="4"/>
      <c r="AB113" s="4"/>
      <c r="AU113" s="4"/>
    </row>
    <row r="114" spans="1:47" ht="15" customHeight="1">
      <c r="A114" s="553"/>
      <c r="B114" s="554"/>
      <c r="C114" s="593"/>
      <c r="D114" s="642"/>
      <c r="E114" s="595"/>
      <c r="F114" s="596"/>
      <c r="G114" s="597"/>
      <c r="H114" s="597"/>
      <c r="I114" s="597"/>
      <c r="J114" s="598"/>
      <c r="K114" s="596"/>
      <c r="L114" s="597"/>
      <c r="M114" s="597"/>
      <c r="N114" s="597"/>
      <c r="O114" s="598"/>
      <c r="P114" s="596"/>
      <c r="Q114" s="598"/>
      <c r="R114" s="599"/>
      <c r="S114" s="600"/>
      <c r="T114" s="601"/>
      <c r="U114" s="600"/>
      <c r="V114" s="600"/>
      <c r="W114" s="602"/>
      <c r="X114" s="603"/>
      <c r="Y114" s="4"/>
      <c r="Z114" s="4"/>
      <c r="AA114" s="4"/>
      <c r="AB114" s="4"/>
      <c r="AU114" s="4"/>
    </row>
    <row r="115" spans="1:47" ht="15" customHeight="1">
      <c r="A115" s="553"/>
      <c r="B115" s="554"/>
      <c r="C115" s="593"/>
      <c r="D115" s="642"/>
      <c r="E115" s="595"/>
      <c r="F115" s="596"/>
      <c r="G115" s="597"/>
      <c r="H115" s="597"/>
      <c r="I115" s="597"/>
      <c r="J115" s="598"/>
      <c r="K115" s="596"/>
      <c r="L115" s="597"/>
      <c r="M115" s="597"/>
      <c r="N115" s="597"/>
      <c r="O115" s="598"/>
      <c r="P115" s="596"/>
      <c r="Q115" s="598"/>
      <c r="R115" s="599"/>
      <c r="S115" s="600"/>
      <c r="T115" s="601"/>
      <c r="U115" s="600"/>
      <c r="V115" s="600"/>
      <c r="W115" s="602"/>
      <c r="X115" s="603"/>
      <c r="Y115" s="4"/>
      <c r="Z115" s="4"/>
      <c r="AA115" s="4"/>
      <c r="AB115" s="4"/>
      <c r="AU115" s="4"/>
    </row>
    <row r="116" spans="1:47" ht="15" customHeight="1">
      <c r="A116" s="553"/>
      <c r="B116" s="554"/>
      <c r="C116" s="593"/>
      <c r="D116" s="642"/>
      <c r="E116" s="595"/>
      <c r="F116" s="596"/>
      <c r="G116" s="597"/>
      <c r="H116" s="597"/>
      <c r="I116" s="597"/>
      <c r="J116" s="598"/>
      <c r="K116" s="596"/>
      <c r="L116" s="597"/>
      <c r="M116" s="597"/>
      <c r="N116" s="597"/>
      <c r="O116" s="598"/>
      <c r="P116" s="596"/>
      <c r="Q116" s="598"/>
      <c r="R116" s="599"/>
      <c r="S116" s="600"/>
      <c r="T116" s="601"/>
      <c r="U116" s="600"/>
      <c r="V116" s="600"/>
      <c r="W116" s="602"/>
      <c r="X116" s="603"/>
      <c r="Y116" s="4"/>
      <c r="Z116" s="4"/>
      <c r="AA116" s="4"/>
      <c r="AB116" s="4"/>
      <c r="AU116" s="4"/>
    </row>
    <row r="117" spans="1:47" ht="15" customHeight="1">
      <c r="A117" s="553"/>
      <c r="B117" s="554"/>
      <c r="C117" s="593"/>
      <c r="D117" s="642"/>
      <c r="E117" s="595"/>
      <c r="F117" s="596"/>
      <c r="G117" s="597"/>
      <c r="H117" s="597"/>
      <c r="I117" s="597"/>
      <c r="J117" s="598"/>
      <c r="K117" s="596"/>
      <c r="L117" s="597"/>
      <c r="M117" s="597"/>
      <c r="N117" s="597"/>
      <c r="O117" s="598"/>
      <c r="P117" s="596"/>
      <c r="Q117" s="598"/>
      <c r="R117" s="599"/>
      <c r="S117" s="600"/>
      <c r="T117" s="601"/>
      <c r="U117" s="600"/>
      <c r="V117" s="600"/>
      <c r="W117" s="602"/>
      <c r="X117" s="603"/>
      <c r="Y117" s="4"/>
      <c r="Z117" s="4"/>
      <c r="AA117" s="4"/>
      <c r="AB117" s="4"/>
      <c r="AU117" s="4"/>
    </row>
    <row r="118" spans="1:47" ht="15" customHeight="1">
      <c r="A118" s="553"/>
      <c r="B118" s="554"/>
      <c r="C118" s="593"/>
      <c r="D118" s="642"/>
      <c r="E118" s="595"/>
      <c r="F118" s="596"/>
      <c r="G118" s="597"/>
      <c r="H118" s="597"/>
      <c r="I118" s="597"/>
      <c r="J118" s="598"/>
      <c r="K118" s="596"/>
      <c r="L118" s="597"/>
      <c r="M118" s="597"/>
      <c r="N118" s="597"/>
      <c r="O118" s="598"/>
      <c r="P118" s="596"/>
      <c r="Q118" s="598"/>
      <c r="R118" s="599"/>
      <c r="S118" s="600"/>
      <c r="T118" s="601"/>
      <c r="U118" s="600"/>
      <c r="V118" s="600"/>
      <c r="W118" s="602"/>
      <c r="X118" s="603"/>
      <c r="Y118" s="4"/>
      <c r="Z118" s="4"/>
      <c r="AA118" s="4"/>
      <c r="AB118" s="4"/>
      <c r="AU118" s="4"/>
    </row>
    <row r="119" spans="1:47" ht="15" customHeight="1">
      <c r="A119" s="553"/>
      <c r="B119" s="554"/>
      <c r="C119" s="593"/>
      <c r="D119" s="642"/>
      <c r="E119" s="595"/>
      <c r="F119" s="596"/>
      <c r="G119" s="597"/>
      <c r="H119" s="597"/>
      <c r="I119" s="597"/>
      <c r="J119" s="598"/>
      <c r="K119" s="596"/>
      <c r="L119" s="597"/>
      <c r="M119" s="597"/>
      <c r="N119" s="597"/>
      <c r="O119" s="598"/>
      <c r="P119" s="596"/>
      <c r="Q119" s="598"/>
      <c r="R119" s="599"/>
      <c r="S119" s="600"/>
      <c r="T119" s="601"/>
      <c r="U119" s="600"/>
      <c r="V119" s="600"/>
      <c r="W119" s="602"/>
      <c r="X119" s="603"/>
      <c r="Y119" s="4"/>
      <c r="Z119" s="4"/>
      <c r="AA119" s="4"/>
      <c r="AB119" s="4"/>
      <c r="AU119" s="4"/>
    </row>
    <row r="120" spans="1:47" ht="15" customHeight="1">
      <c r="A120" s="553"/>
      <c r="B120" s="554"/>
      <c r="C120" s="593"/>
      <c r="D120" s="642"/>
      <c r="E120" s="595"/>
      <c r="F120" s="596"/>
      <c r="G120" s="597"/>
      <c r="H120" s="597"/>
      <c r="I120" s="597"/>
      <c r="J120" s="598"/>
      <c r="K120" s="596"/>
      <c r="L120" s="597"/>
      <c r="M120" s="597"/>
      <c r="N120" s="597"/>
      <c r="O120" s="598"/>
      <c r="P120" s="596"/>
      <c r="Q120" s="598"/>
      <c r="R120" s="599"/>
      <c r="S120" s="600"/>
      <c r="T120" s="601"/>
      <c r="U120" s="600"/>
      <c r="V120" s="600"/>
      <c r="W120" s="602"/>
      <c r="X120" s="603"/>
      <c r="Y120" s="4"/>
      <c r="Z120" s="4"/>
      <c r="AA120" s="4"/>
      <c r="AB120" s="4"/>
      <c r="AU120" s="4"/>
    </row>
    <row r="121" spans="1:47" ht="15" customHeight="1">
      <c r="A121" s="553"/>
      <c r="B121" s="554"/>
      <c r="C121" s="593"/>
      <c r="D121" s="642"/>
      <c r="E121" s="595"/>
      <c r="F121" s="596"/>
      <c r="G121" s="597"/>
      <c r="H121" s="597"/>
      <c r="I121" s="597"/>
      <c r="J121" s="598"/>
      <c r="K121" s="596"/>
      <c r="L121" s="597"/>
      <c r="M121" s="597"/>
      <c r="N121" s="597"/>
      <c r="O121" s="598"/>
      <c r="P121" s="596"/>
      <c r="Q121" s="598"/>
      <c r="R121" s="599"/>
      <c r="S121" s="600"/>
      <c r="T121" s="601"/>
      <c r="U121" s="600"/>
      <c r="V121" s="600"/>
      <c r="W121" s="602"/>
      <c r="X121" s="603"/>
      <c r="Y121" s="4"/>
      <c r="Z121" s="4"/>
      <c r="AA121" s="4"/>
      <c r="AB121" s="4"/>
      <c r="AU121" s="4"/>
    </row>
    <row r="122" spans="1:47" ht="15" customHeight="1">
      <c r="A122" s="553"/>
      <c r="B122" s="554"/>
      <c r="C122" s="593"/>
      <c r="D122" s="642"/>
      <c r="E122" s="595"/>
      <c r="F122" s="596"/>
      <c r="G122" s="597"/>
      <c r="H122" s="597"/>
      <c r="I122" s="597"/>
      <c r="J122" s="598"/>
      <c r="K122" s="596"/>
      <c r="L122" s="597"/>
      <c r="M122" s="597"/>
      <c r="N122" s="597"/>
      <c r="O122" s="598"/>
      <c r="P122" s="596"/>
      <c r="Q122" s="598"/>
      <c r="R122" s="599"/>
      <c r="S122" s="600"/>
      <c r="T122" s="601"/>
      <c r="U122" s="600"/>
      <c r="V122" s="600"/>
      <c r="W122" s="602"/>
      <c r="X122" s="603"/>
      <c r="Y122" s="4"/>
      <c r="Z122" s="4"/>
      <c r="AA122" s="4"/>
      <c r="AB122" s="4"/>
      <c r="AU122" s="4"/>
    </row>
    <row r="123" spans="1:47" ht="15" customHeight="1">
      <c r="A123" s="553"/>
      <c r="B123" s="554"/>
      <c r="C123" s="593"/>
      <c r="D123" s="642"/>
      <c r="E123" s="595"/>
      <c r="F123" s="596"/>
      <c r="G123" s="597"/>
      <c r="H123" s="597"/>
      <c r="I123" s="597"/>
      <c r="J123" s="598"/>
      <c r="K123" s="596"/>
      <c r="L123" s="597"/>
      <c r="M123" s="597"/>
      <c r="N123" s="597"/>
      <c r="O123" s="598"/>
      <c r="P123" s="596"/>
      <c r="Q123" s="598"/>
      <c r="R123" s="599"/>
      <c r="S123" s="600"/>
      <c r="T123" s="601"/>
      <c r="U123" s="600"/>
      <c r="V123" s="600"/>
      <c r="W123" s="602"/>
      <c r="X123" s="603"/>
      <c r="Y123" s="4"/>
      <c r="Z123" s="4"/>
      <c r="AA123" s="4"/>
      <c r="AB123" s="4"/>
      <c r="AU123" s="4"/>
    </row>
    <row r="124" spans="1:47" ht="15" customHeight="1">
      <c r="A124" s="553"/>
      <c r="B124" s="554"/>
      <c r="C124" s="593"/>
      <c r="D124" s="642"/>
      <c r="E124" s="595"/>
      <c r="F124" s="596"/>
      <c r="G124" s="597"/>
      <c r="H124" s="597"/>
      <c r="I124" s="597"/>
      <c r="J124" s="598"/>
      <c r="K124" s="596"/>
      <c r="L124" s="597"/>
      <c r="M124" s="597"/>
      <c r="N124" s="597"/>
      <c r="O124" s="598"/>
      <c r="P124" s="596"/>
      <c r="Q124" s="598"/>
      <c r="R124" s="599"/>
      <c r="S124" s="600"/>
      <c r="T124" s="601"/>
      <c r="U124" s="600"/>
      <c r="V124" s="600"/>
      <c r="W124" s="602"/>
      <c r="X124" s="603"/>
      <c r="Y124" s="4"/>
      <c r="Z124" s="4"/>
      <c r="AA124" s="4"/>
      <c r="AB124" s="4"/>
      <c r="AU124" s="4"/>
    </row>
    <row r="125" spans="1:47" ht="15" customHeight="1">
      <c r="A125" s="553"/>
      <c r="B125" s="554"/>
      <c r="C125" s="593"/>
      <c r="D125" s="642"/>
      <c r="E125" s="595"/>
      <c r="F125" s="596"/>
      <c r="G125" s="597"/>
      <c r="H125" s="597"/>
      <c r="I125" s="597"/>
      <c r="J125" s="598"/>
      <c r="K125" s="596"/>
      <c r="L125" s="597"/>
      <c r="M125" s="597"/>
      <c r="N125" s="597"/>
      <c r="O125" s="598"/>
      <c r="P125" s="596"/>
      <c r="Q125" s="598"/>
      <c r="R125" s="599"/>
      <c r="S125" s="600"/>
      <c r="T125" s="601"/>
      <c r="U125" s="600"/>
      <c r="V125" s="600"/>
      <c r="W125" s="602"/>
      <c r="X125" s="603"/>
      <c r="Y125" s="4"/>
      <c r="Z125" s="4"/>
      <c r="AA125" s="4"/>
      <c r="AB125" s="4"/>
      <c r="AU125" s="4"/>
    </row>
    <row r="126" spans="1:47" ht="15" customHeight="1">
      <c r="A126" s="553"/>
      <c r="B126" s="554"/>
      <c r="C126" s="593"/>
      <c r="D126" s="642"/>
      <c r="E126" s="595"/>
      <c r="F126" s="596"/>
      <c r="G126" s="597"/>
      <c r="H126" s="597"/>
      <c r="I126" s="597"/>
      <c r="J126" s="598"/>
      <c r="K126" s="596"/>
      <c r="L126" s="597"/>
      <c r="M126" s="597"/>
      <c r="N126" s="597"/>
      <c r="O126" s="598"/>
      <c r="P126" s="596"/>
      <c r="Q126" s="598"/>
      <c r="R126" s="599"/>
      <c r="S126" s="600"/>
      <c r="T126" s="601"/>
      <c r="U126" s="600"/>
      <c r="V126" s="600"/>
      <c r="W126" s="602"/>
      <c r="X126" s="603"/>
      <c r="Y126" s="4"/>
      <c r="Z126" s="4"/>
      <c r="AA126" s="4"/>
      <c r="AB126" s="4"/>
      <c r="AU126" s="4"/>
    </row>
    <row r="127" spans="1:47" ht="15" customHeight="1">
      <c r="A127" s="553"/>
      <c r="B127" s="554"/>
      <c r="C127" s="593"/>
      <c r="D127" s="642"/>
      <c r="E127" s="595"/>
      <c r="F127" s="596"/>
      <c r="G127" s="597"/>
      <c r="H127" s="597"/>
      <c r="I127" s="597"/>
      <c r="J127" s="598"/>
      <c r="K127" s="596"/>
      <c r="L127" s="597"/>
      <c r="M127" s="597"/>
      <c r="N127" s="597"/>
      <c r="O127" s="598"/>
      <c r="P127" s="596"/>
      <c r="Q127" s="598"/>
      <c r="R127" s="599"/>
      <c r="S127" s="600"/>
      <c r="T127" s="601"/>
      <c r="U127" s="600"/>
      <c r="V127" s="600"/>
      <c r="W127" s="602"/>
      <c r="X127" s="603"/>
      <c r="Y127" s="4"/>
      <c r="Z127" s="4"/>
      <c r="AA127" s="4"/>
      <c r="AB127" s="4"/>
      <c r="AU127" s="4"/>
    </row>
    <row r="128" spans="1:47" ht="15" customHeight="1">
      <c r="A128" s="553"/>
      <c r="B128" s="554"/>
      <c r="C128" s="593"/>
      <c r="D128" s="642"/>
      <c r="E128" s="595"/>
      <c r="F128" s="596"/>
      <c r="G128" s="597"/>
      <c r="H128" s="597"/>
      <c r="I128" s="597"/>
      <c r="J128" s="598"/>
      <c r="K128" s="596"/>
      <c r="L128" s="597"/>
      <c r="M128" s="597"/>
      <c r="N128" s="597"/>
      <c r="O128" s="598"/>
      <c r="P128" s="596"/>
      <c r="Q128" s="598"/>
      <c r="R128" s="599"/>
      <c r="S128" s="600"/>
      <c r="T128" s="601"/>
      <c r="U128" s="600"/>
      <c r="V128" s="600"/>
      <c r="W128" s="602"/>
      <c r="X128" s="603"/>
      <c r="Y128" s="4"/>
      <c r="Z128" s="4"/>
      <c r="AA128" s="4"/>
      <c r="AB128" s="4"/>
      <c r="AU128" s="4"/>
    </row>
    <row r="129" spans="1:47" ht="15" customHeight="1">
      <c r="A129" s="553"/>
      <c r="B129" s="554"/>
      <c r="C129" s="593"/>
      <c r="D129" s="642"/>
      <c r="E129" s="595"/>
      <c r="F129" s="596"/>
      <c r="G129" s="597"/>
      <c r="H129" s="597"/>
      <c r="I129" s="597"/>
      <c r="J129" s="598"/>
      <c r="K129" s="596"/>
      <c r="L129" s="597"/>
      <c r="M129" s="597"/>
      <c r="N129" s="597"/>
      <c r="O129" s="598"/>
      <c r="P129" s="596"/>
      <c r="Q129" s="598"/>
      <c r="R129" s="599"/>
      <c r="S129" s="600"/>
      <c r="T129" s="601"/>
      <c r="U129" s="600"/>
      <c r="V129" s="600"/>
      <c r="W129" s="602"/>
      <c r="X129" s="603"/>
      <c r="Y129" s="4"/>
      <c r="Z129" s="4"/>
      <c r="AA129" s="4"/>
      <c r="AB129" s="4"/>
      <c r="AU129" s="4"/>
    </row>
    <row r="130" spans="1:47" ht="15" customHeight="1">
      <c r="A130" s="553"/>
      <c r="B130" s="554"/>
      <c r="C130" s="593"/>
      <c r="D130" s="642"/>
      <c r="E130" s="595"/>
      <c r="F130" s="596"/>
      <c r="G130" s="597"/>
      <c r="H130" s="597"/>
      <c r="I130" s="597"/>
      <c r="J130" s="598"/>
      <c r="K130" s="596"/>
      <c r="L130" s="597"/>
      <c r="M130" s="597"/>
      <c r="N130" s="597"/>
      <c r="O130" s="598"/>
      <c r="P130" s="596"/>
      <c r="Q130" s="598"/>
      <c r="R130" s="599"/>
      <c r="S130" s="600"/>
      <c r="T130" s="601"/>
      <c r="U130" s="600"/>
      <c r="V130" s="600"/>
      <c r="W130" s="602"/>
      <c r="X130" s="603"/>
      <c r="Y130" s="4"/>
      <c r="Z130" s="4"/>
      <c r="AA130" s="4"/>
      <c r="AB130" s="4"/>
      <c r="AU130" s="4"/>
    </row>
    <row r="131" spans="1:47" ht="15" customHeight="1">
      <c r="A131" s="553"/>
      <c r="B131" s="554"/>
      <c r="C131" s="593"/>
      <c r="D131" s="642"/>
      <c r="E131" s="595"/>
      <c r="F131" s="596"/>
      <c r="G131" s="597"/>
      <c r="H131" s="597"/>
      <c r="I131" s="597"/>
      <c r="J131" s="598"/>
      <c r="K131" s="596"/>
      <c r="L131" s="597"/>
      <c r="M131" s="597"/>
      <c r="N131" s="597"/>
      <c r="O131" s="598"/>
      <c r="P131" s="596"/>
      <c r="Q131" s="598"/>
      <c r="R131" s="599"/>
      <c r="S131" s="600"/>
      <c r="T131" s="601"/>
      <c r="U131" s="600"/>
      <c r="V131" s="600"/>
      <c r="W131" s="602"/>
      <c r="X131" s="603"/>
      <c r="Y131" s="4"/>
      <c r="Z131" s="4"/>
      <c r="AA131" s="4"/>
      <c r="AB131" s="4"/>
      <c r="AU131" s="4"/>
    </row>
    <row r="132" spans="1:47" ht="15" customHeight="1">
      <c r="A132" s="553"/>
      <c r="B132" s="554"/>
      <c r="C132" s="593"/>
      <c r="D132" s="642"/>
      <c r="E132" s="595"/>
      <c r="F132" s="596"/>
      <c r="G132" s="597"/>
      <c r="H132" s="597"/>
      <c r="I132" s="597"/>
      <c r="J132" s="598"/>
      <c r="K132" s="596"/>
      <c r="L132" s="597"/>
      <c r="M132" s="597"/>
      <c r="N132" s="597"/>
      <c r="O132" s="598"/>
      <c r="P132" s="596"/>
      <c r="Q132" s="598"/>
      <c r="R132" s="599"/>
      <c r="S132" s="600"/>
      <c r="T132" s="601"/>
      <c r="U132" s="600"/>
      <c r="V132" s="600"/>
      <c r="W132" s="602"/>
      <c r="X132" s="603"/>
      <c r="Y132" s="4"/>
      <c r="Z132" s="4"/>
      <c r="AA132" s="4"/>
      <c r="AB132" s="4"/>
      <c r="AU132" s="4"/>
    </row>
    <row r="133" spans="1:47" ht="15" customHeight="1">
      <c r="A133" s="553"/>
      <c r="B133" s="554"/>
      <c r="C133" s="593"/>
      <c r="D133" s="642"/>
      <c r="E133" s="595"/>
      <c r="F133" s="596"/>
      <c r="G133" s="597"/>
      <c r="H133" s="597"/>
      <c r="I133" s="597"/>
      <c r="J133" s="598"/>
      <c r="K133" s="596"/>
      <c r="L133" s="597"/>
      <c r="M133" s="597"/>
      <c r="N133" s="597"/>
      <c r="O133" s="598"/>
      <c r="P133" s="596"/>
      <c r="Q133" s="598"/>
      <c r="R133" s="599"/>
      <c r="S133" s="600"/>
      <c r="T133" s="601"/>
      <c r="U133" s="600"/>
      <c r="V133" s="600"/>
      <c r="W133" s="602"/>
      <c r="X133" s="603"/>
      <c r="Y133" s="4"/>
      <c r="Z133" s="4"/>
      <c r="AA133" s="4"/>
      <c r="AB133" s="4"/>
      <c r="AU133" s="4"/>
    </row>
    <row r="134" spans="1:47" ht="15" customHeight="1">
      <c r="A134" s="553"/>
      <c r="B134" s="554"/>
      <c r="C134" s="593"/>
      <c r="D134" s="642"/>
      <c r="E134" s="595"/>
      <c r="F134" s="596"/>
      <c r="G134" s="597"/>
      <c r="H134" s="597"/>
      <c r="I134" s="597"/>
      <c r="J134" s="598"/>
      <c r="K134" s="596"/>
      <c r="L134" s="597"/>
      <c r="M134" s="597"/>
      <c r="N134" s="597"/>
      <c r="O134" s="598"/>
      <c r="P134" s="596"/>
      <c r="Q134" s="598"/>
      <c r="R134" s="599"/>
      <c r="S134" s="600"/>
      <c r="T134" s="601"/>
      <c r="U134" s="600"/>
      <c r="V134" s="600"/>
      <c r="W134" s="602"/>
      <c r="X134" s="603"/>
      <c r="Y134" s="4"/>
      <c r="Z134" s="4"/>
      <c r="AA134" s="4"/>
      <c r="AB134" s="4"/>
      <c r="AU134" s="4"/>
    </row>
    <row r="135" spans="1:47" ht="15" customHeight="1">
      <c r="A135" s="553"/>
      <c r="B135" s="554"/>
      <c r="C135" s="593"/>
      <c r="D135" s="642"/>
      <c r="E135" s="595"/>
      <c r="F135" s="596"/>
      <c r="G135" s="597"/>
      <c r="H135" s="597"/>
      <c r="I135" s="597"/>
      <c r="J135" s="598"/>
      <c r="K135" s="596"/>
      <c r="L135" s="597"/>
      <c r="M135" s="597"/>
      <c r="N135" s="597"/>
      <c r="O135" s="598"/>
      <c r="P135" s="596"/>
      <c r="Q135" s="598"/>
      <c r="R135" s="599"/>
      <c r="S135" s="600"/>
      <c r="T135" s="601"/>
      <c r="U135" s="600"/>
      <c r="V135" s="600"/>
      <c r="W135" s="602"/>
      <c r="X135" s="603"/>
      <c r="Y135" s="4"/>
      <c r="Z135" s="4"/>
      <c r="AA135" s="4"/>
      <c r="AB135" s="4"/>
      <c r="AU135" s="4"/>
    </row>
    <row r="136" spans="1:47" ht="15" customHeight="1">
      <c r="A136" s="553"/>
      <c r="B136" s="554"/>
      <c r="C136" s="593"/>
      <c r="D136" s="642"/>
      <c r="E136" s="595"/>
      <c r="F136" s="596"/>
      <c r="G136" s="597"/>
      <c r="H136" s="597"/>
      <c r="I136" s="597"/>
      <c r="J136" s="598"/>
      <c r="K136" s="596"/>
      <c r="L136" s="597"/>
      <c r="M136" s="597"/>
      <c r="N136" s="597"/>
      <c r="O136" s="598"/>
      <c r="P136" s="596"/>
      <c r="Q136" s="598"/>
      <c r="R136" s="599"/>
      <c r="S136" s="600"/>
      <c r="T136" s="601"/>
      <c r="U136" s="600"/>
      <c r="V136" s="600"/>
      <c r="W136" s="602"/>
      <c r="X136" s="603"/>
      <c r="Y136" s="4"/>
      <c r="Z136" s="4"/>
      <c r="AA136" s="4"/>
      <c r="AB136" s="4"/>
      <c r="AU136" s="4"/>
    </row>
    <row r="137" spans="1:47" ht="15" customHeight="1">
      <c r="A137" s="553"/>
      <c r="B137" s="554"/>
      <c r="C137" s="593"/>
      <c r="D137" s="642"/>
      <c r="E137" s="595"/>
      <c r="F137" s="596"/>
      <c r="G137" s="597"/>
      <c r="H137" s="597"/>
      <c r="I137" s="597"/>
      <c r="J137" s="598"/>
      <c r="K137" s="596"/>
      <c r="L137" s="597"/>
      <c r="M137" s="597"/>
      <c r="N137" s="597"/>
      <c r="O137" s="598"/>
      <c r="P137" s="596"/>
      <c r="Q137" s="598"/>
      <c r="R137" s="599"/>
      <c r="S137" s="600"/>
      <c r="T137" s="601"/>
      <c r="U137" s="600"/>
      <c r="V137" s="600"/>
      <c r="W137" s="602"/>
      <c r="X137" s="603"/>
      <c r="Y137" s="4"/>
      <c r="Z137" s="4"/>
      <c r="AA137" s="4"/>
      <c r="AB137" s="4"/>
      <c r="AU137" s="4"/>
    </row>
    <row r="138" spans="1:47" ht="15" customHeight="1">
      <c r="A138" s="553"/>
      <c r="B138" s="554"/>
      <c r="C138" s="593"/>
      <c r="D138" s="642"/>
      <c r="E138" s="595"/>
      <c r="F138" s="596"/>
      <c r="G138" s="597"/>
      <c r="H138" s="597"/>
      <c r="I138" s="597"/>
      <c r="J138" s="598"/>
      <c r="K138" s="596"/>
      <c r="L138" s="597"/>
      <c r="M138" s="597"/>
      <c r="N138" s="597"/>
      <c r="O138" s="598"/>
      <c r="P138" s="596"/>
      <c r="Q138" s="598"/>
      <c r="R138" s="599"/>
      <c r="S138" s="600"/>
      <c r="T138" s="601"/>
      <c r="U138" s="600"/>
      <c r="V138" s="600"/>
      <c r="W138" s="602"/>
      <c r="X138" s="603"/>
      <c r="Y138" s="4"/>
      <c r="Z138" s="4"/>
      <c r="AA138" s="4"/>
      <c r="AB138" s="4"/>
      <c r="AU138" s="4"/>
    </row>
    <row r="139" spans="1:47" ht="15" customHeight="1">
      <c r="A139" s="553"/>
      <c r="B139" s="554"/>
      <c r="C139" s="593"/>
      <c r="D139" s="642"/>
      <c r="E139" s="595"/>
      <c r="F139" s="596"/>
      <c r="G139" s="597"/>
      <c r="H139" s="597"/>
      <c r="I139" s="597"/>
      <c r="J139" s="598"/>
      <c r="K139" s="596"/>
      <c r="L139" s="597"/>
      <c r="M139" s="597"/>
      <c r="N139" s="597"/>
      <c r="O139" s="598"/>
      <c r="P139" s="596"/>
      <c r="Q139" s="598"/>
      <c r="R139" s="599"/>
      <c r="S139" s="600"/>
      <c r="T139" s="601"/>
      <c r="U139" s="600"/>
      <c r="V139" s="600"/>
      <c r="W139" s="602"/>
      <c r="X139" s="603"/>
      <c r="Y139" s="4"/>
      <c r="Z139" s="4"/>
      <c r="AA139" s="4"/>
      <c r="AB139" s="4"/>
      <c r="AU139" s="4"/>
    </row>
    <row r="140" spans="1:47" ht="15" customHeight="1">
      <c r="A140" s="553"/>
      <c r="B140" s="554"/>
      <c r="C140" s="593"/>
      <c r="D140" s="642"/>
      <c r="E140" s="595"/>
      <c r="F140" s="596"/>
      <c r="G140" s="597"/>
      <c r="H140" s="597"/>
      <c r="I140" s="597"/>
      <c r="J140" s="598"/>
      <c r="K140" s="596"/>
      <c r="L140" s="597"/>
      <c r="M140" s="597"/>
      <c r="N140" s="597"/>
      <c r="O140" s="598"/>
      <c r="P140" s="596"/>
      <c r="Q140" s="598"/>
      <c r="R140" s="599"/>
      <c r="S140" s="600"/>
      <c r="T140" s="601"/>
      <c r="U140" s="600"/>
      <c r="V140" s="600"/>
      <c r="W140" s="602"/>
      <c r="X140" s="603"/>
      <c r="Y140" s="4"/>
      <c r="Z140" s="4"/>
      <c r="AA140" s="4"/>
      <c r="AB140" s="4"/>
      <c r="AU140" s="4"/>
    </row>
    <row r="141" spans="1:47" ht="15" customHeight="1">
      <c r="A141" s="553"/>
      <c r="B141" s="554"/>
      <c r="C141" s="593"/>
      <c r="D141" s="642"/>
      <c r="E141" s="595"/>
      <c r="F141" s="596"/>
      <c r="G141" s="597"/>
      <c r="H141" s="597"/>
      <c r="I141" s="597"/>
      <c r="J141" s="598"/>
      <c r="K141" s="596"/>
      <c r="L141" s="597"/>
      <c r="M141" s="597"/>
      <c r="N141" s="597"/>
      <c r="O141" s="598"/>
      <c r="P141" s="596"/>
      <c r="Q141" s="598"/>
      <c r="R141" s="599"/>
      <c r="S141" s="600"/>
      <c r="T141" s="601"/>
      <c r="U141" s="600"/>
      <c r="V141" s="600"/>
      <c r="W141" s="602"/>
      <c r="X141" s="603"/>
      <c r="Y141" s="4"/>
      <c r="Z141" s="4"/>
      <c r="AA141" s="4"/>
      <c r="AB141" s="4"/>
      <c r="AU141" s="4"/>
    </row>
    <row r="142" spans="1:47" ht="15" customHeight="1">
      <c r="A142" s="553"/>
      <c r="B142" s="554"/>
      <c r="C142" s="593"/>
      <c r="D142" s="642"/>
      <c r="E142" s="595"/>
      <c r="F142" s="596"/>
      <c r="G142" s="597"/>
      <c r="H142" s="597"/>
      <c r="I142" s="597"/>
      <c r="J142" s="598"/>
      <c r="K142" s="596"/>
      <c r="L142" s="597"/>
      <c r="M142" s="597"/>
      <c r="N142" s="597"/>
      <c r="O142" s="598"/>
      <c r="P142" s="596"/>
      <c r="Q142" s="598"/>
      <c r="R142" s="599"/>
      <c r="S142" s="600"/>
      <c r="T142" s="601"/>
      <c r="U142" s="600"/>
      <c r="V142" s="600"/>
      <c r="W142" s="602"/>
      <c r="X142" s="603"/>
      <c r="Y142" s="4"/>
      <c r="Z142" s="4"/>
      <c r="AA142" s="4"/>
      <c r="AB142" s="4"/>
      <c r="AU142" s="4"/>
    </row>
    <row r="143" spans="1:47" ht="15" customHeight="1">
      <c r="A143" s="553"/>
      <c r="B143" s="554"/>
      <c r="C143" s="593"/>
      <c r="D143" s="642"/>
      <c r="E143" s="595"/>
      <c r="F143" s="596"/>
      <c r="G143" s="597"/>
      <c r="H143" s="597"/>
      <c r="I143" s="597"/>
      <c r="J143" s="598"/>
      <c r="K143" s="596"/>
      <c r="L143" s="597"/>
      <c r="M143" s="597"/>
      <c r="N143" s="597"/>
      <c r="O143" s="598"/>
      <c r="P143" s="596"/>
      <c r="Q143" s="598"/>
      <c r="R143" s="599"/>
      <c r="S143" s="600"/>
      <c r="T143" s="601"/>
      <c r="U143" s="600"/>
      <c r="V143" s="600"/>
      <c r="W143" s="602"/>
      <c r="X143" s="603"/>
      <c r="Y143" s="4"/>
      <c r="Z143" s="4"/>
      <c r="AA143" s="4"/>
      <c r="AB143" s="4"/>
      <c r="AU143" s="4"/>
    </row>
    <row r="144" spans="1:47" ht="15" customHeight="1">
      <c r="A144" s="553"/>
      <c r="B144" s="554"/>
      <c r="C144" s="593"/>
      <c r="D144" s="642"/>
      <c r="E144" s="595"/>
      <c r="F144" s="596"/>
      <c r="G144" s="597"/>
      <c r="H144" s="597"/>
      <c r="I144" s="597"/>
      <c r="J144" s="598"/>
      <c r="K144" s="596"/>
      <c r="L144" s="597"/>
      <c r="M144" s="597"/>
      <c r="N144" s="597"/>
      <c r="O144" s="598"/>
      <c r="P144" s="596"/>
      <c r="Q144" s="598"/>
      <c r="R144" s="599"/>
      <c r="S144" s="600"/>
      <c r="T144" s="601"/>
      <c r="U144" s="600"/>
      <c r="V144" s="600"/>
      <c r="W144" s="602"/>
      <c r="X144" s="603"/>
      <c r="Y144" s="4"/>
      <c r="Z144" s="4"/>
      <c r="AA144" s="4"/>
      <c r="AB144" s="4"/>
      <c r="AU144" s="4"/>
    </row>
    <row r="145" spans="1:47" ht="15" customHeight="1">
      <c r="A145" s="553"/>
      <c r="B145" s="554"/>
      <c r="C145" s="593"/>
      <c r="D145" s="642"/>
      <c r="E145" s="595"/>
      <c r="F145" s="596"/>
      <c r="G145" s="597"/>
      <c r="H145" s="597"/>
      <c r="I145" s="597"/>
      <c r="J145" s="598"/>
      <c r="K145" s="596"/>
      <c r="L145" s="597"/>
      <c r="M145" s="597"/>
      <c r="N145" s="597"/>
      <c r="O145" s="598"/>
      <c r="P145" s="596"/>
      <c r="Q145" s="598"/>
      <c r="R145" s="599"/>
      <c r="S145" s="600"/>
      <c r="T145" s="601"/>
      <c r="U145" s="600"/>
      <c r="V145" s="600"/>
      <c r="W145" s="602"/>
      <c r="X145" s="603"/>
      <c r="Y145" s="4"/>
      <c r="Z145" s="4"/>
      <c r="AA145" s="4"/>
      <c r="AB145" s="4"/>
      <c r="AU145" s="4"/>
    </row>
    <row r="146" spans="1:47" ht="15" customHeight="1">
      <c r="A146" s="553"/>
      <c r="B146" s="554"/>
      <c r="C146" s="593"/>
      <c r="D146" s="594"/>
      <c r="E146" s="595"/>
      <c r="F146" s="596"/>
      <c r="G146" s="597"/>
      <c r="H146" s="597"/>
      <c r="I146" s="597"/>
      <c r="J146" s="598"/>
      <c r="K146" s="596"/>
      <c r="L146" s="597"/>
      <c r="M146" s="597"/>
      <c r="N146" s="597"/>
      <c r="O146" s="598"/>
      <c r="P146" s="596"/>
      <c r="Q146" s="598"/>
      <c r="R146" s="599"/>
      <c r="S146" s="600"/>
      <c r="T146" s="601"/>
      <c r="U146" s="600"/>
      <c r="V146" s="600"/>
      <c r="W146" s="602"/>
      <c r="X146" s="603"/>
      <c r="Y146" s="4"/>
      <c r="Z146" s="4"/>
      <c r="AA146" s="4"/>
      <c r="AB146" s="4"/>
      <c r="AU146" s="4"/>
    </row>
    <row r="147" spans="1:47" ht="15" customHeight="1">
      <c r="A147" s="553"/>
      <c r="B147" s="554"/>
      <c r="C147" s="593"/>
      <c r="D147" s="594"/>
      <c r="E147" s="595"/>
      <c r="F147" s="596"/>
      <c r="G147" s="597"/>
      <c r="H147" s="597"/>
      <c r="I147" s="597"/>
      <c r="J147" s="598"/>
      <c r="K147" s="596"/>
      <c r="L147" s="597"/>
      <c r="M147" s="597"/>
      <c r="N147" s="597"/>
      <c r="O147" s="598"/>
      <c r="P147" s="596"/>
      <c r="Q147" s="598"/>
      <c r="R147" s="599"/>
      <c r="S147" s="600"/>
      <c r="T147" s="601"/>
      <c r="U147" s="600"/>
      <c r="V147" s="600"/>
      <c r="W147" s="602"/>
      <c r="X147" s="603"/>
      <c r="Y147" s="4"/>
      <c r="Z147" s="4"/>
      <c r="AA147" s="4"/>
      <c r="AB147" s="4"/>
      <c r="AU147" s="4"/>
    </row>
    <row r="148" spans="1:47" ht="15" customHeight="1">
      <c r="A148" s="553"/>
      <c r="B148" s="554"/>
      <c r="C148" s="593"/>
      <c r="D148" s="594"/>
      <c r="E148" s="595"/>
      <c r="F148" s="596"/>
      <c r="G148" s="597"/>
      <c r="H148" s="597"/>
      <c r="I148" s="597"/>
      <c r="J148" s="598"/>
      <c r="K148" s="596"/>
      <c r="L148" s="597"/>
      <c r="M148" s="597"/>
      <c r="N148" s="597"/>
      <c r="O148" s="598"/>
      <c r="P148" s="596"/>
      <c r="Q148" s="598"/>
      <c r="R148" s="599"/>
      <c r="S148" s="600"/>
      <c r="T148" s="601"/>
      <c r="U148" s="600"/>
      <c r="V148" s="600"/>
      <c r="W148" s="602"/>
      <c r="X148" s="603"/>
      <c r="Y148" s="4"/>
      <c r="Z148" s="4"/>
      <c r="AA148" s="4"/>
      <c r="AB148" s="4"/>
      <c r="AU148" s="4"/>
    </row>
    <row r="149" spans="1:47" ht="15" customHeight="1">
      <c r="A149" s="553"/>
      <c r="B149" s="554"/>
      <c r="C149" s="593"/>
      <c r="D149" s="594"/>
      <c r="E149" s="595"/>
      <c r="F149" s="596"/>
      <c r="G149" s="597"/>
      <c r="H149" s="597"/>
      <c r="I149" s="597"/>
      <c r="J149" s="598"/>
      <c r="K149" s="596"/>
      <c r="L149" s="597"/>
      <c r="M149" s="597"/>
      <c r="N149" s="597"/>
      <c r="O149" s="598"/>
      <c r="P149" s="596"/>
      <c r="Q149" s="598"/>
      <c r="R149" s="599"/>
      <c r="S149" s="600"/>
      <c r="T149" s="601"/>
      <c r="U149" s="600"/>
      <c r="V149" s="600"/>
      <c r="W149" s="602"/>
      <c r="X149" s="603"/>
      <c r="Y149" s="4"/>
      <c r="Z149" s="4"/>
      <c r="AA149" s="4"/>
      <c r="AB149" s="4"/>
      <c r="AU149" s="4"/>
    </row>
    <row r="150" spans="1:47" ht="15" customHeight="1">
      <c r="A150" s="553"/>
      <c r="B150" s="554"/>
      <c r="C150" s="593"/>
      <c r="D150" s="594"/>
      <c r="E150" s="595"/>
      <c r="F150" s="596"/>
      <c r="G150" s="597"/>
      <c r="H150" s="597"/>
      <c r="I150" s="597"/>
      <c r="J150" s="598"/>
      <c r="K150" s="596"/>
      <c r="L150" s="597"/>
      <c r="M150" s="597"/>
      <c r="N150" s="597"/>
      <c r="O150" s="598"/>
      <c r="P150" s="596"/>
      <c r="Q150" s="598"/>
      <c r="R150" s="599"/>
      <c r="S150" s="600"/>
      <c r="T150" s="601"/>
      <c r="U150" s="600"/>
      <c r="V150" s="600"/>
      <c r="W150" s="602"/>
      <c r="X150" s="603"/>
      <c r="Y150" s="4"/>
      <c r="Z150" s="4"/>
      <c r="AA150" s="4"/>
      <c r="AB150" s="4"/>
      <c r="AU150" s="4"/>
    </row>
    <row r="151" spans="1:47" ht="15" customHeight="1">
      <c r="A151" s="553"/>
      <c r="B151" s="554"/>
      <c r="C151" s="593"/>
      <c r="D151" s="594"/>
      <c r="E151" s="595"/>
      <c r="F151" s="596"/>
      <c r="G151" s="597"/>
      <c r="H151" s="597"/>
      <c r="I151" s="597"/>
      <c r="J151" s="598"/>
      <c r="K151" s="596"/>
      <c r="L151" s="597"/>
      <c r="M151" s="597"/>
      <c r="N151" s="597"/>
      <c r="O151" s="598"/>
      <c r="P151" s="596"/>
      <c r="Q151" s="598"/>
      <c r="R151" s="599"/>
      <c r="S151" s="600"/>
      <c r="T151" s="601"/>
      <c r="U151" s="600"/>
      <c r="V151" s="600"/>
      <c r="W151" s="602"/>
      <c r="X151" s="603"/>
      <c r="Y151" s="4"/>
      <c r="Z151" s="4"/>
      <c r="AA151" s="4"/>
      <c r="AB151" s="4"/>
      <c r="AU151" s="4"/>
    </row>
    <row r="152" spans="1:47" ht="15" customHeight="1">
      <c r="A152" s="553"/>
      <c r="B152" s="554"/>
      <c r="C152" s="593"/>
      <c r="D152" s="594"/>
      <c r="E152" s="595"/>
      <c r="F152" s="596"/>
      <c r="G152" s="597"/>
      <c r="H152" s="597"/>
      <c r="I152" s="597"/>
      <c r="J152" s="598"/>
      <c r="K152" s="596"/>
      <c r="L152" s="597"/>
      <c r="M152" s="597"/>
      <c r="N152" s="597"/>
      <c r="O152" s="598"/>
      <c r="P152" s="596"/>
      <c r="Q152" s="598"/>
      <c r="R152" s="599"/>
      <c r="S152" s="600"/>
      <c r="T152" s="601"/>
      <c r="U152" s="600"/>
      <c r="V152" s="600"/>
      <c r="W152" s="602"/>
      <c r="X152" s="603"/>
      <c r="Y152" s="4"/>
      <c r="Z152" s="4"/>
      <c r="AA152" s="4"/>
      <c r="AB152" s="4"/>
      <c r="AU152" s="4"/>
    </row>
    <row r="153" spans="1:47" ht="15" customHeight="1">
      <c r="A153" s="553"/>
      <c r="B153" s="554"/>
      <c r="C153" s="593"/>
      <c r="D153" s="594"/>
      <c r="E153" s="595"/>
      <c r="F153" s="596"/>
      <c r="G153" s="597"/>
      <c r="H153" s="597"/>
      <c r="I153" s="597"/>
      <c r="J153" s="598"/>
      <c r="K153" s="596"/>
      <c r="L153" s="597"/>
      <c r="M153" s="597"/>
      <c r="N153" s="597"/>
      <c r="O153" s="598"/>
      <c r="P153" s="596"/>
      <c r="Q153" s="598"/>
      <c r="R153" s="599"/>
      <c r="S153" s="600"/>
      <c r="T153" s="601"/>
      <c r="U153" s="600"/>
      <c r="V153" s="600"/>
      <c r="W153" s="602"/>
      <c r="X153" s="603"/>
      <c r="Y153" s="4"/>
      <c r="Z153" s="4"/>
      <c r="AA153" s="4"/>
      <c r="AB153" s="4"/>
      <c r="AU153" s="4"/>
    </row>
    <row r="154" spans="1:47" ht="15" customHeight="1">
      <c r="A154" s="553"/>
      <c r="B154" s="554"/>
      <c r="C154" s="593"/>
      <c r="D154" s="594"/>
      <c r="E154" s="595"/>
      <c r="F154" s="596"/>
      <c r="G154" s="597"/>
      <c r="H154" s="597"/>
      <c r="I154" s="597"/>
      <c r="J154" s="598"/>
      <c r="K154" s="596"/>
      <c r="L154" s="597"/>
      <c r="M154" s="597"/>
      <c r="N154" s="597"/>
      <c r="O154" s="598"/>
      <c r="P154" s="596"/>
      <c r="Q154" s="598"/>
      <c r="R154" s="599"/>
      <c r="S154" s="600"/>
      <c r="T154" s="601"/>
      <c r="U154" s="600"/>
      <c r="V154" s="600"/>
      <c r="W154" s="602"/>
      <c r="X154" s="603"/>
      <c r="Y154" s="4"/>
      <c r="Z154" s="4"/>
      <c r="AA154" s="4"/>
      <c r="AB154" s="4"/>
      <c r="AU154" s="4"/>
    </row>
    <row r="155" spans="1:47" ht="15" customHeight="1">
      <c r="A155" s="553"/>
      <c r="B155" s="554"/>
      <c r="C155" s="593"/>
      <c r="D155" s="594"/>
      <c r="E155" s="595"/>
      <c r="F155" s="596"/>
      <c r="G155" s="597"/>
      <c r="H155" s="597"/>
      <c r="I155" s="597"/>
      <c r="J155" s="598"/>
      <c r="K155" s="596"/>
      <c r="L155" s="597"/>
      <c r="M155" s="597"/>
      <c r="N155" s="597"/>
      <c r="O155" s="598"/>
      <c r="P155" s="596"/>
      <c r="Q155" s="598"/>
      <c r="R155" s="599"/>
      <c r="S155" s="600"/>
      <c r="T155" s="601"/>
      <c r="U155" s="600"/>
      <c r="V155" s="600"/>
      <c r="W155" s="602"/>
      <c r="X155" s="603"/>
      <c r="Y155" s="4"/>
      <c r="Z155" s="4"/>
      <c r="AA155" s="4"/>
      <c r="AB155" s="4"/>
      <c r="AU155" s="4"/>
    </row>
    <row r="156" spans="1:47" ht="15" customHeight="1">
      <c r="A156" s="553"/>
      <c r="B156" s="554"/>
      <c r="C156" s="593"/>
      <c r="D156" s="594"/>
      <c r="E156" s="595"/>
      <c r="F156" s="596"/>
      <c r="G156" s="597"/>
      <c r="H156" s="597"/>
      <c r="I156" s="597"/>
      <c r="J156" s="598"/>
      <c r="K156" s="596"/>
      <c r="L156" s="597"/>
      <c r="M156" s="597"/>
      <c r="N156" s="597"/>
      <c r="O156" s="598"/>
      <c r="P156" s="596"/>
      <c r="Q156" s="598"/>
      <c r="R156" s="599"/>
      <c r="S156" s="600"/>
      <c r="T156" s="601"/>
      <c r="U156" s="600"/>
      <c r="V156" s="600"/>
      <c r="W156" s="602"/>
      <c r="X156" s="603"/>
      <c r="Y156" s="4"/>
      <c r="Z156" s="4"/>
      <c r="AA156" s="4"/>
      <c r="AB156" s="4"/>
      <c r="AU156" s="4"/>
    </row>
    <row r="157" spans="1:47" ht="15" customHeight="1">
      <c r="A157" s="553"/>
      <c r="B157" s="554"/>
      <c r="C157" s="593"/>
      <c r="D157" s="594"/>
      <c r="E157" s="595"/>
      <c r="F157" s="596"/>
      <c r="G157" s="597"/>
      <c r="H157" s="597"/>
      <c r="I157" s="597"/>
      <c r="J157" s="598"/>
      <c r="K157" s="596"/>
      <c r="L157" s="597"/>
      <c r="M157" s="597"/>
      <c r="N157" s="597"/>
      <c r="O157" s="598"/>
      <c r="P157" s="596"/>
      <c r="Q157" s="598"/>
      <c r="R157" s="599"/>
      <c r="S157" s="600"/>
      <c r="T157" s="601"/>
      <c r="U157" s="600"/>
      <c r="V157" s="600"/>
      <c r="W157" s="602"/>
      <c r="X157" s="603"/>
      <c r="Y157" s="4"/>
      <c r="Z157" s="4"/>
      <c r="AA157" s="4"/>
      <c r="AB157" s="4"/>
      <c r="AU157" s="4"/>
    </row>
    <row r="158" spans="1:47" ht="15" customHeight="1">
      <c r="A158" s="553"/>
      <c r="B158" s="554"/>
      <c r="C158" s="593"/>
      <c r="D158" s="594"/>
      <c r="E158" s="595"/>
      <c r="F158" s="596"/>
      <c r="G158" s="597"/>
      <c r="H158" s="597"/>
      <c r="I158" s="597"/>
      <c r="J158" s="598"/>
      <c r="K158" s="596"/>
      <c r="L158" s="597"/>
      <c r="M158" s="597"/>
      <c r="N158" s="597"/>
      <c r="O158" s="598"/>
      <c r="P158" s="596"/>
      <c r="Q158" s="598"/>
      <c r="R158" s="599"/>
      <c r="S158" s="600"/>
      <c r="T158" s="601"/>
      <c r="U158" s="600"/>
      <c r="V158" s="600"/>
      <c r="W158" s="602"/>
      <c r="X158" s="603"/>
      <c r="Y158" s="4"/>
      <c r="Z158" s="4"/>
      <c r="AA158" s="4"/>
      <c r="AB158" s="4"/>
      <c r="AU158" s="4"/>
    </row>
    <row r="159" spans="1:47" ht="15" customHeight="1">
      <c r="A159" s="553"/>
      <c r="B159" s="554"/>
      <c r="C159" s="593"/>
      <c r="D159" s="594"/>
      <c r="E159" s="595"/>
      <c r="F159" s="596"/>
      <c r="G159" s="597"/>
      <c r="H159" s="597"/>
      <c r="I159" s="597"/>
      <c r="J159" s="598"/>
      <c r="K159" s="596"/>
      <c r="L159" s="597"/>
      <c r="M159" s="597"/>
      <c r="N159" s="597"/>
      <c r="O159" s="598"/>
      <c r="P159" s="596"/>
      <c r="Q159" s="598"/>
      <c r="R159" s="599"/>
      <c r="S159" s="600"/>
      <c r="T159" s="601"/>
      <c r="U159" s="600"/>
      <c r="V159" s="600"/>
      <c r="W159" s="602"/>
      <c r="X159" s="603"/>
      <c r="Y159" s="4"/>
      <c r="Z159" s="4"/>
      <c r="AA159" s="4"/>
      <c r="AB159" s="4"/>
      <c r="AU159" s="4"/>
    </row>
    <row r="160" spans="1:47" ht="15" customHeight="1">
      <c r="A160" s="553"/>
      <c r="B160" s="554"/>
      <c r="C160" s="593"/>
      <c r="D160" s="594"/>
      <c r="E160" s="595"/>
      <c r="F160" s="596"/>
      <c r="G160" s="597"/>
      <c r="H160" s="597"/>
      <c r="I160" s="597"/>
      <c r="J160" s="598"/>
      <c r="K160" s="596"/>
      <c r="L160" s="597"/>
      <c r="M160" s="597"/>
      <c r="N160" s="597"/>
      <c r="O160" s="598"/>
      <c r="P160" s="596"/>
      <c r="Q160" s="598"/>
      <c r="R160" s="599"/>
      <c r="S160" s="600"/>
      <c r="T160" s="601"/>
      <c r="U160" s="600"/>
      <c r="V160" s="600"/>
      <c r="W160" s="602"/>
      <c r="X160" s="603"/>
      <c r="Y160" s="4"/>
      <c r="Z160" s="4"/>
      <c r="AA160" s="4"/>
      <c r="AB160" s="4"/>
      <c r="AU160" s="4"/>
    </row>
    <row r="161" spans="1:47" ht="15" customHeight="1">
      <c r="A161" s="553"/>
      <c r="B161" s="554"/>
      <c r="C161" s="593"/>
      <c r="D161" s="594"/>
      <c r="E161" s="595"/>
      <c r="F161" s="596"/>
      <c r="G161" s="597"/>
      <c r="H161" s="597"/>
      <c r="I161" s="597"/>
      <c r="J161" s="598"/>
      <c r="K161" s="596"/>
      <c r="L161" s="597"/>
      <c r="M161" s="597"/>
      <c r="N161" s="597"/>
      <c r="O161" s="598"/>
      <c r="P161" s="596"/>
      <c r="Q161" s="598"/>
      <c r="R161" s="599"/>
      <c r="S161" s="600"/>
      <c r="T161" s="601"/>
      <c r="U161" s="600"/>
      <c r="V161" s="600"/>
      <c r="W161" s="602"/>
      <c r="X161" s="603"/>
      <c r="Y161" s="4"/>
      <c r="Z161" s="4"/>
      <c r="AA161" s="4"/>
      <c r="AB161" s="4"/>
      <c r="AU161" s="4"/>
    </row>
    <row r="162" spans="1:47" ht="15" customHeight="1">
      <c r="A162" s="553"/>
      <c r="B162" s="554"/>
      <c r="C162" s="593"/>
      <c r="D162" s="594"/>
      <c r="E162" s="595"/>
      <c r="F162" s="596"/>
      <c r="G162" s="597"/>
      <c r="H162" s="597"/>
      <c r="I162" s="597"/>
      <c r="J162" s="598"/>
      <c r="K162" s="596"/>
      <c r="L162" s="597"/>
      <c r="M162" s="597"/>
      <c r="N162" s="597"/>
      <c r="O162" s="598"/>
      <c r="P162" s="596"/>
      <c r="Q162" s="598"/>
      <c r="R162" s="599"/>
      <c r="S162" s="600"/>
      <c r="T162" s="601"/>
      <c r="U162" s="600"/>
      <c r="V162" s="600"/>
      <c r="W162" s="602"/>
      <c r="X162" s="603"/>
      <c r="Y162" s="4"/>
      <c r="Z162" s="4"/>
      <c r="AA162" s="4"/>
      <c r="AB162" s="4"/>
      <c r="AU162" s="4"/>
    </row>
    <row r="163" spans="1:47" ht="15" customHeight="1">
      <c r="A163" s="553"/>
      <c r="B163" s="554"/>
      <c r="C163" s="593"/>
      <c r="D163" s="594"/>
      <c r="E163" s="595"/>
      <c r="F163" s="596"/>
      <c r="G163" s="597"/>
      <c r="H163" s="597"/>
      <c r="I163" s="597"/>
      <c r="J163" s="598"/>
      <c r="K163" s="596"/>
      <c r="L163" s="597"/>
      <c r="M163" s="597"/>
      <c r="N163" s="597"/>
      <c r="O163" s="598"/>
      <c r="P163" s="596"/>
      <c r="Q163" s="598"/>
      <c r="R163" s="599"/>
      <c r="S163" s="600"/>
      <c r="T163" s="601"/>
      <c r="U163" s="600"/>
      <c r="V163" s="600"/>
      <c r="W163" s="602"/>
      <c r="X163" s="603"/>
      <c r="Y163" s="4"/>
      <c r="Z163" s="4"/>
      <c r="AA163" s="4"/>
      <c r="AB163" s="4"/>
      <c r="AU163" s="4"/>
    </row>
    <row r="164" spans="1:47" ht="15" customHeight="1">
      <c r="A164" s="553"/>
      <c r="B164" s="554"/>
      <c r="C164" s="593"/>
      <c r="D164" s="594"/>
      <c r="E164" s="595"/>
      <c r="F164" s="596"/>
      <c r="G164" s="597"/>
      <c r="H164" s="597"/>
      <c r="I164" s="597"/>
      <c r="J164" s="598"/>
      <c r="K164" s="596"/>
      <c r="L164" s="597"/>
      <c r="M164" s="597"/>
      <c r="N164" s="597"/>
      <c r="O164" s="598"/>
      <c r="P164" s="596"/>
      <c r="Q164" s="598"/>
      <c r="R164" s="599"/>
      <c r="S164" s="600"/>
      <c r="T164" s="601"/>
      <c r="U164" s="600"/>
      <c r="V164" s="600"/>
      <c r="W164" s="602"/>
      <c r="X164" s="603"/>
      <c r="Y164" s="4"/>
      <c r="Z164" s="4"/>
      <c r="AA164" s="4"/>
      <c r="AB164" s="4"/>
      <c r="AU164" s="4"/>
    </row>
    <row r="165" spans="1:47" ht="15" customHeight="1">
      <c r="A165" s="553"/>
      <c r="B165" s="554"/>
      <c r="C165" s="593"/>
      <c r="D165" s="594"/>
      <c r="E165" s="595"/>
      <c r="F165" s="596"/>
      <c r="G165" s="597"/>
      <c r="H165" s="597"/>
      <c r="I165" s="597"/>
      <c r="J165" s="598"/>
      <c r="K165" s="596"/>
      <c r="L165" s="597"/>
      <c r="M165" s="597"/>
      <c r="N165" s="597"/>
      <c r="O165" s="598"/>
      <c r="P165" s="596"/>
      <c r="Q165" s="598"/>
      <c r="R165" s="599"/>
      <c r="S165" s="600"/>
      <c r="T165" s="601"/>
      <c r="U165" s="600"/>
      <c r="V165" s="600"/>
      <c r="W165" s="602"/>
      <c r="X165" s="603"/>
      <c r="Y165" s="4"/>
      <c r="Z165" s="4"/>
      <c r="AA165" s="4"/>
      <c r="AB165" s="4"/>
      <c r="AU165" s="4"/>
    </row>
    <row r="166" spans="1:47" ht="15" customHeight="1">
      <c r="A166" s="553"/>
      <c r="B166" s="554"/>
      <c r="C166" s="593"/>
      <c r="D166" s="594"/>
      <c r="E166" s="595"/>
      <c r="F166" s="596"/>
      <c r="G166" s="597"/>
      <c r="H166" s="597"/>
      <c r="I166" s="597"/>
      <c r="J166" s="598"/>
      <c r="K166" s="596"/>
      <c r="L166" s="597"/>
      <c r="M166" s="597"/>
      <c r="N166" s="597"/>
      <c r="O166" s="598"/>
      <c r="P166" s="596"/>
      <c r="Q166" s="598"/>
      <c r="R166" s="599"/>
      <c r="S166" s="600"/>
      <c r="T166" s="601"/>
      <c r="U166" s="600"/>
      <c r="V166" s="600"/>
      <c r="W166" s="602"/>
      <c r="X166" s="603"/>
      <c r="Y166" s="4"/>
      <c r="Z166" s="4"/>
      <c r="AA166" s="4"/>
      <c r="AB166" s="4"/>
      <c r="AU166" s="4"/>
    </row>
    <row r="167" spans="1:47" ht="15" customHeight="1">
      <c r="A167" s="553"/>
      <c r="B167" s="554"/>
      <c r="C167" s="593"/>
      <c r="D167" s="594"/>
      <c r="E167" s="595"/>
      <c r="F167" s="596"/>
      <c r="G167" s="597"/>
      <c r="H167" s="597"/>
      <c r="I167" s="597"/>
      <c r="J167" s="598"/>
      <c r="K167" s="596"/>
      <c r="L167" s="597"/>
      <c r="M167" s="597"/>
      <c r="N167" s="597"/>
      <c r="O167" s="598"/>
      <c r="P167" s="596"/>
      <c r="Q167" s="598"/>
      <c r="R167" s="599"/>
      <c r="S167" s="600"/>
      <c r="T167" s="601"/>
      <c r="U167" s="600"/>
      <c r="V167" s="600"/>
      <c r="W167" s="602"/>
      <c r="X167" s="603"/>
      <c r="Y167" s="4"/>
      <c r="Z167" s="4"/>
      <c r="AA167" s="4"/>
      <c r="AB167" s="4"/>
      <c r="AU167" s="4"/>
    </row>
    <row r="168" spans="1:47" ht="15" customHeight="1">
      <c r="A168" s="553"/>
      <c r="B168" s="554"/>
      <c r="C168" s="593"/>
      <c r="D168" s="594"/>
      <c r="E168" s="595"/>
      <c r="F168" s="596"/>
      <c r="G168" s="597"/>
      <c r="H168" s="597"/>
      <c r="I168" s="597"/>
      <c r="J168" s="598"/>
      <c r="K168" s="596"/>
      <c r="L168" s="597"/>
      <c r="M168" s="597"/>
      <c r="N168" s="597"/>
      <c r="O168" s="598"/>
      <c r="P168" s="596"/>
      <c r="Q168" s="598"/>
      <c r="R168" s="599"/>
      <c r="S168" s="600"/>
      <c r="T168" s="601"/>
      <c r="U168" s="600"/>
      <c r="V168" s="600"/>
      <c r="W168" s="602"/>
      <c r="X168" s="603"/>
      <c r="Y168" s="4"/>
      <c r="Z168" s="4"/>
      <c r="AA168" s="4"/>
      <c r="AB168" s="4"/>
      <c r="AU168" s="4"/>
    </row>
    <row r="169" spans="1:47" ht="15" customHeight="1">
      <c r="A169" s="553"/>
      <c r="B169" s="554"/>
      <c r="C169" s="593"/>
      <c r="D169" s="594"/>
      <c r="E169" s="595"/>
      <c r="F169" s="596"/>
      <c r="G169" s="597"/>
      <c r="H169" s="597"/>
      <c r="I169" s="597"/>
      <c r="J169" s="598"/>
      <c r="K169" s="596"/>
      <c r="L169" s="597"/>
      <c r="M169" s="597"/>
      <c r="N169" s="597"/>
      <c r="O169" s="598"/>
      <c r="P169" s="596"/>
      <c r="Q169" s="598"/>
      <c r="R169" s="599"/>
      <c r="S169" s="600"/>
      <c r="T169" s="601"/>
      <c r="U169" s="600"/>
      <c r="V169" s="600"/>
      <c r="W169" s="602"/>
      <c r="X169" s="603"/>
      <c r="Y169" s="4"/>
      <c r="Z169" s="4"/>
      <c r="AA169" s="4"/>
      <c r="AB169" s="4"/>
      <c r="AU169" s="4"/>
    </row>
    <row r="170" spans="1:47" ht="15" customHeight="1">
      <c r="A170" s="553"/>
      <c r="B170" s="554"/>
      <c r="C170" s="593"/>
      <c r="D170" s="594"/>
      <c r="E170" s="595"/>
      <c r="F170" s="596"/>
      <c r="G170" s="597"/>
      <c r="H170" s="597"/>
      <c r="I170" s="597"/>
      <c r="J170" s="598"/>
      <c r="K170" s="596"/>
      <c r="L170" s="597"/>
      <c r="M170" s="597"/>
      <c r="N170" s="597"/>
      <c r="O170" s="598"/>
      <c r="P170" s="596"/>
      <c r="Q170" s="598"/>
      <c r="R170" s="599"/>
      <c r="S170" s="600"/>
      <c r="T170" s="601"/>
      <c r="U170" s="600"/>
      <c r="V170" s="600"/>
      <c r="W170" s="602"/>
      <c r="X170" s="603"/>
      <c r="Y170" s="4"/>
      <c r="Z170" s="4"/>
      <c r="AA170" s="4"/>
      <c r="AB170" s="4"/>
      <c r="AU170" s="4"/>
    </row>
    <row r="171" spans="1:47" ht="15" customHeight="1">
      <c r="A171" s="553"/>
      <c r="B171" s="554"/>
      <c r="C171" s="593"/>
      <c r="D171" s="594"/>
      <c r="E171" s="595"/>
      <c r="F171" s="596"/>
      <c r="G171" s="597"/>
      <c r="H171" s="597"/>
      <c r="I171" s="597"/>
      <c r="J171" s="598"/>
      <c r="K171" s="596"/>
      <c r="L171" s="597"/>
      <c r="M171" s="597"/>
      <c r="N171" s="597"/>
      <c r="O171" s="598"/>
      <c r="P171" s="596"/>
      <c r="Q171" s="598"/>
      <c r="R171" s="599"/>
      <c r="S171" s="600"/>
      <c r="T171" s="601"/>
      <c r="U171" s="600"/>
      <c r="V171" s="600"/>
      <c r="W171" s="602"/>
      <c r="X171" s="603"/>
      <c r="Y171" s="4"/>
      <c r="Z171" s="4"/>
      <c r="AA171" s="4"/>
      <c r="AB171" s="4"/>
      <c r="AU171" s="4"/>
    </row>
    <row r="172" spans="1:47" ht="15" customHeight="1">
      <c r="A172" s="553"/>
      <c r="B172" s="566"/>
      <c r="C172" s="567"/>
      <c r="D172" s="568"/>
      <c r="E172" s="569"/>
      <c r="F172" s="570"/>
      <c r="G172" s="571"/>
      <c r="H172" s="571"/>
      <c r="I172" s="571"/>
      <c r="J172" s="572"/>
      <c r="K172" s="570"/>
      <c r="L172" s="571"/>
      <c r="M172" s="571"/>
      <c r="N172" s="571"/>
      <c r="O172" s="572"/>
      <c r="P172" s="570"/>
      <c r="Q172" s="572"/>
      <c r="R172" s="573"/>
      <c r="S172" s="574"/>
      <c r="T172" s="575"/>
      <c r="U172" s="574"/>
      <c r="V172" s="574"/>
      <c r="W172" s="576"/>
      <c r="X172" s="577"/>
      <c r="Y172" s="4"/>
      <c r="Z172" s="4"/>
      <c r="AA172" s="4"/>
      <c r="AB172" s="4"/>
      <c r="AU172" s="4"/>
    </row>
    <row r="173" spans="1:47" ht="15" customHeight="1">
      <c r="A173" s="553"/>
      <c r="B173" s="566"/>
      <c r="C173" s="567"/>
      <c r="D173" s="568"/>
      <c r="E173" s="569"/>
      <c r="F173" s="570"/>
      <c r="G173" s="571"/>
      <c r="H173" s="571"/>
      <c r="I173" s="571"/>
      <c r="J173" s="572"/>
      <c r="K173" s="570"/>
      <c r="L173" s="571"/>
      <c r="M173" s="571"/>
      <c r="N173" s="571"/>
      <c r="O173" s="572"/>
      <c r="P173" s="570"/>
      <c r="Q173" s="572"/>
      <c r="R173" s="573"/>
      <c r="S173" s="574"/>
      <c r="T173" s="575"/>
      <c r="U173" s="574"/>
      <c r="V173" s="574"/>
      <c r="W173" s="576"/>
      <c r="X173" s="577"/>
      <c r="Y173" s="4"/>
      <c r="Z173" s="4"/>
      <c r="AA173" s="4"/>
      <c r="AB173" s="4"/>
      <c r="AU173" s="4"/>
    </row>
    <row r="174" spans="1:47" ht="15" customHeight="1">
      <c r="A174" s="553"/>
      <c r="B174" s="566"/>
      <c r="C174" s="567"/>
      <c r="D174" s="568"/>
      <c r="E174" s="569"/>
      <c r="F174" s="570"/>
      <c r="G174" s="571"/>
      <c r="H174" s="571"/>
      <c r="I174" s="571"/>
      <c r="J174" s="572"/>
      <c r="K174" s="570"/>
      <c r="L174" s="571"/>
      <c r="M174" s="571"/>
      <c r="N174" s="571"/>
      <c r="O174" s="572"/>
      <c r="P174" s="570"/>
      <c r="Q174" s="572"/>
      <c r="R174" s="573"/>
      <c r="S174" s="574"/>
      <c r="T174" s="575"/>
      <c r="U174" s="574"/>
      <c r="V174" s="574"/>
      <c r="W174" s="576"/>
      <c r="X174" s="577"/>
      <c r="Y174" s="4"/>
      <c r="Z174" s="4"/>
      <c r="AA174" s="4"/>
      <c r="AB174" s="4"/>
      <c r="AU174" s="4"/>
    </row>
    <row r="175" spans="1:47" ht="15" customHeight="1">
      <c r="A175" s="553"/>
      <c r="B175" s="566"/>
      <c r="C175" s="567"/>
      <c r="D175" s="568"/>
      <c r="E175" s="569"/>
      <c r="F175" s="570"/>
      <c r="G175" s="571"/>
      <c r="H175" s="571"/>
      <c r="I175" s="571"/>
      <c r="J175" s="572"/>
      <c r="K175" s="570"/>
      <c r="L175" s="571"/>
      <c r="M175" s="571"/>
      <c r="N175" s="571"/>
      <c r="O175" s="572"/>
      <c r="P175" s="570"/>
      <c r="Q175" s="572"/>
      <c r="R175" s="573"/>
      <c r="S175" s="574"/>
      <c r="T175" s="575"/>
      <c r="U175" s="574"/>
      <c r="V175" s="574"/>
      <c r="W175" s="576"/>
      <c r="X175" s="577"/>
      <c r="Y175" s="4"/>
      <c r="Z175" s="4"/>
      <c r="AA175" s="4"/>
      <c r="AB175" s="4"/>
      <c r="AU175" s="4"/>
    </row>
    <row r="176" spans="1:47" ht="15" customHeight="1">
      <c r="A176" s="553"/>
      <c r="B176" s="566"/>
      <c r="C176" s="567"/>
      <c r="D176" s="568"/>
      <c r="E176" s="569"/>
      <c r="F176" s="570"/>
      <c r="G176" s="571"/>
      <c r="H176" s="571"/>
      <c r="I176" s="571"/>
      <c r="J176" s="572"/>
      <c r="K176" s="570"/>
      <c r="L176" s="571"/>
      <c r="M176" s="571"/>
      <c r="N176" s="571"/>
      <c r="O176" s="572"/>
      <c r="P176" s="570"/>
      <c r="Q176" s="572"/>
      <c r="R176" s="573"/>
      <c r="S176" s="574"/>
      <c r="T176" s="575"/>
      <c r="U176" s="574"/>
      <c r="V176" s="574"/>
      <c r="W176" s="576"/>
      <c r="X176" s="577"/>
      <c r="Y176" s="4"/>
      <c r="Z176" s="4"/>
      <c r="AA176" s="4"/>
      <c r="AB176" s="4"/>
      <c r="AU176" s="4"/>
    </row>
    <row r="177" spans="1:47" ht="15" customHeight="1">
      <c r="A177" s="553"/>
      <c r="B177" s="566"/>
      <c r="C177" s="567"/>
      <c r="D177" s="578"/>
      <c r="E177" s="579"/>
      <c r="F177" s="573"/>
      <c r="G177" s="574"/>
      <c r="H177" s="574"/>
      <c r="I177" s="574"/>
      <c r="J177" s="577"/>
      <c r="K177" s="573"/>
      <c r="L177" s="574"/>
      <c r="M177" s="574"/>
      <c r="N177" s="574"/>
      <c r="O177" s="577"/>
      <c r="P177" s="573"/>
      <c r="Q177" s="577"/>
      <c r="R177" s="573"/>
      <c r="S177" s="574"/>
      <c r="T177" s="575"/>
      <c r="U177" s="574"/>
      <c r="V177" s="574"/>
      <c r="W177" s="576"/>
      <c r="X177" s="577"/>
      <c r="Y177" s="4"/>
      <c r="Z177" s="4"/>
      <c r="AA177" s="4"/>
      <c r="AB177" s="4"/>
      <c r="AU177" s="4"/>
    </row>
    <row r="178" spans="1:47" ht="15" customHeight="1">
      <c r="A178" s="553"/>
      <c r="B178" s="566"/>
      <c r="C178" s="567"/>
      <c r="D178" s="578"/>
      <c r="E178" s="579"/>
      <c r="F178" s="573"/>
      <c r="G178" s="574"/>
      <c r="H178" s="574"/>
      <c r="I178" s="574"/>
      <c r="J178" s="577"/>
      <c r="K178" s="573"/>
      <c r="L178" s="574"/>
      <c r="M178" s="574"/>
      <c r="N178" s="574"/>
      <c r="O178" s="577"/>
      <c r="P178" s="573"/>
      <c r="Q178" s="577"/>
      <c r="R178" s="573"/>
      <c r="S178" s="574"/>
      <c r="T178" s="575"/>
      <c r="U178" s="574"/>
      <c r="V178" s="574"/>
      <c r="W178" s="576"/>
      <c r="X178" s="577"/>
      <c r="Y178" s="4"/>
      <c r="Z178" s="4"/>
      <c r="AA178" s="4"/>
      <c r="AB178" s="4"/>
      <c r="AU178" s="4"/>
    </row>
    <row r="179" spans="1:47" ht="15" customHeight="1">
      <c r="A179" s="553"/>
      <c r="B179" s="566"/>
      <c r="C179" s="567"/>
      <c r="D179" s="578"/>
      <c r="E179" s="579"/>
      <c r="F179" s="573"/>
      <c r="G179" s="574"/>
      <c r="H179" s="574"/>
      <c r="I179" s="574"/>
      <c r="J179" s="577"/>
      <c r="K179" s="573"/>
      <c r="L179" s="574"/>
      <c r="M179" s="574"/>
      <c r="N179" s="574"/>
      <c r="O179" s="577"/>
      <c r="P179" s="573"/>
      <c r="Q179" s="577"/>
      <c r="R179" s="573"/>
      <c r="S179" s="574"/>
      <c r="T179" s="575"/>
      <c r="U179" s="574"/>
      <c r="V179" s="574"/>
      <c r="W179" s="576"/>
      <c r="X179" s="577"/>
      <c r="Y179" s="4"/>
      <c r="Z179" s="4"/>
      <c r="AA179" s="4"/>
      <c r="AB179" s="4"/>
      <c r="AC179" s="4"/>
      <c r="AD179" s="4"/>
      <c r="AS179" s="4"/>
    </row>
    <row r="180" spans="1:47" ht="15" customHeight="1">
      <c r="A180" s="553"/>
      <c r="B180" s="566"/>
      <c r="C180" s="567"/>
      <c r="D180" s="578"/>
      <c r="E180" s="579"/>
      <c r="F180" s="573"/>
      <c r="G180" s="574"/>
      <c r="H180" s="574"/>
      <c r="I180" s="574"/>
      <c r="J180" s="577"/>
      <c r="K180" s="573"/>
      <c r="L180" s="574"/>
      <c r="M180" s="574"/>
      <c r="N180" s="574"/>
      <c r="O180" s="577"/>
      <c r="P180" s="573"/>
      <c r="Q180" s="577"/>
      <c r="R180" s="573"/>
      <c r="S180" s="574"/>
      <c r="T180" s="575"/>
      <c r="U180" s="574"/>
      <c r="V180" s="574"/>
      <c r="W180" s="576"/>
      <c r="X180" s="577"/>
      <c r="Y180" s="4"/>
      <c r="Z180" s="4"/>
      <c r="AA180" s="4"/>
      <c r="AB180" s="4"/>
      <c r="AC180" s="4"/>
      <c r="AD180" s="4"/>
      <c r="AS180" s="4"/>
    </row>
    <row r="181" spans="1:47" ht="15" customHeight="1">
      <c r="A181" s="553"/>
      <c r="B181" s="566"/>
      <c r="C181" s="567"/>
      <c r="D181" s="578"/>
      <c r="E181" s="579"/>
      <c r="F181" s="573"/>
      <c r="G181" s="574"/>
      <c r="H181" s="574"/>
      <c r="I181" s="574"/>
      <c r="J181" s="577"/>
      <c r="K181" s="573"/>
      <c r="L181" s="574"/>
      <c r="M181" s="574"/>
      <c r="N181" s="574"/>
      <c r="O181" s="577"/>
      <c r="P181" s="573"/>
      <c r="Q181" s="577"/>
      <c r="R181" s="573"/>
      <c r="S181" s="574"/>
      <c r="T181" s="575"/>
      <c r="U181" s="574"/>
      <c r="V181" s="574"/>
      <c r="W181" s="576"/>
      <c r="X181" s="577"/>
      <c r="Y181" s="4"/>
      <c r="Z181" s="4"/>
      <c r="AA181" s="4"/>
      <c r="AB181" s="4"/>
      <c r="AC181" s="4"/>
      <c r="AD181" s="4"/>
      <c r="AS181" s="4"/>
    </row>
    <row r="182" spans="1:47" ht="15" customHeight="1">
      <c r="A182" s="553"/>
      <c r="B182" s="566"/>
      <c r="C182" s="567"/>
      <c r="D182" s="578"/>
      <c r="E182" s="579"/>
      <c r="F182" s="573"/>
      <c r="G182" s="574"/>
      <c r="H182" s="574"/>
      <c r="I182" s="574"/>
      <c r="J182" s="577"/>
      <c r="K182" s="573"/>
      <c r="L182" s="574"/>
      <c r="M182" s="574"/>
      <c r="N182" s="574"/>
      <c r="O182" s="577"/>
      <c r="P182" s="573"/>
      <c r="Q182" s="577"/>
      <c r="R182" s="573"/>
      <c r="S182" s="574"/>
      <c r="T182" s="575"/>
      <c r="U182" s="574"/>
      <c r="V182" s="574"/>
      <c r="W182" s="576"/>
      <c r="X182" s="577"/>
      <c r="Y182" s="4"/>
      <c r="Z182" s="4"/>
      <c r="AA182" s="4"/>
      <c r="AB182" s="4"/>
      <c r="AC182" s="4"/>
      <c r="AD182" s="4"/>
      <c r="AS182" s="4"/>
    </row>
    <row r="183" spans="1:47" ht="15" customHeight="1">
      <c r="A183" s="553"/>
      <c r="B183" s="566"/>
      <c r="C183" s="567"/>
      <c r="D183" s="578"/>
      <c r="E183" s="579"/>
      <c r="F183" s="573"/>
      <c r="G183" s="574"/>
      <c r="H183" s="574"/>
      <c r="I183" s="574"/>
      <c r="J183" s="577"/>
      <c r="K183" s="573"/>
      <c r="L183" s="574"/>
      <c r="M183" s="574"/>
      <c r="N183" s="574"/>
      <c r="O183" s="577"/>
      <c r="P183" s="573"/>
      <c r="Q183" s="577"/>
      <c r="R183" s="573"/>
      <c r="S183" s="574"/>
      <c r="T183" s="575"/>
      <c r="U183" s="574"/>
      <c r="V183" s="574"/>
      <c r="W183" s="576"/>
      <c r="X183" s="577"/>
      <c r="Y183" s="4"/>
      <c r="Z183" s="4"/>
      <c r="AA183" s="4"/>
      <c r="AB183" s="4"/>
      <c r="AC183" s="4"/>
      <c r="AD183" s="4"/>
      <c r="AS183" s="4"/>
    </row>
    <row r="184" spans="1:47" ht="15" customHeight="1">
      <c r="A184" s="553"/>
      <c r="B184" s="566"/>
      <c r="C184" s="567"/>
      <c r="D184" s="578"/>
      <c r="E184" s="579"/>
      <c r="F184" s="573"/>
      <c r="G184" s="574"/>
      <c r="H184" s="574"/>
      <c r="I184" s="574"/>
      <c r="J184" s="577"/>
      <c r="K184" s="573"/>
      <c r="L184" s="574"/>
      <c r="M184" s="574"/>
      <c r="N184" s="574"/>
      <c r="O184" s="577"/>
      <c r="P184" s="573"/>
      <c r="Q184" s="577"/>
      <c r="R184" s="573"/>
      <c r="S184" s="574"/>
      <c r="T184" s="575"/>
      <c r="U184" s="574"/>
      <c r="V184" s="574"/>
      <c r="W184" s="576"/>
      <c r="X184" s="577"/>
      <c r="Y184" s="4"/>
      <c r="Z184" s="4"/>
      <c r="AA184" s="4"/>
      <c r="AB184" s="4"/>
      <c r="AC184" s="4"/>
      <c r="AD184" s="4"/>
      <c r="AS184" s="4"/>
    </row>
    <row r="185" spans="1:47" ht="15" customHeight="1">
      <c r="A185" s="553"/>
      <c r="B185" s="566"/>
      <c r="C185" s="567"/>
      <c r="D185" s="578"/>
      <c r="E185" s="579"/>
      <c r="F185" s="573"/>
      <c r="G185" s="574"/>
      <c r="H185" s="574"/>
      <c r="I185" s="574"/>
      <c r="J185" s="577"/>
      <c r="K185" s="573"/>
      <c r="L185" s="574"/>
      <c r="M185" s="574"/>
      <c r="N185" s="574"/>
      <c r="O185" s="577"/>
      <c r="P185" s="573"/>
      <c r="Q185" s="577"/>
      <c r="R185" s="573"/>
      <c r="S185" s="574"/>
      <c r="T185" s="575"/>
      <c r="U185" s="574"/>
      <c r="V185" s="574"/>
      <c r="W185" s="576"/>
      <c r="X185" s="577"/>
      <c r="Y185" s="4"/>
      <c r="Z185" s="4"/>
      <c r="AA185" s="4"/>
      <c r="AB185" s="4"/>
      <c r="AC185" s="4"/>
      <c r="AD185" s="4"/>
      <c r="AS185" s="4"/>
    </row>
    <row r="186" spans="1:47" ht="15" customHeight="1">
      <c r="A186" s="553"/>
      <c r="B186" s="566"/>
      <c r="C186" s="567"/>
      <c r="D186" s="578"/>
      <c r="E186" s="579"/>
      <c r="F186" s="573"/>
      <c r="G186" s="574"/>
      <c r="H186" s="574"/>
      <c r="I186" s="574"/>
      <c r="J186" s="577"/>
      <c r="K186" s="573"/>
      <c r="L186" s="574"/>
      <c r="M186" s="574"/>
      <c r="N186" s="574"/>
      <c r="O186" s="577"/>
      <c r="P186" s="573"/>
      <c r="Q186" s="577"/>
      <c r="R186" s="573"/>
      <c r="S186" s="574"/>
      <c r="T186" s="575"/>
      <c r="U186" s="574"/>
      <c r="V186" s="574"/>
      <c r="W186" s="576"/>
      <c r="X186" s="577"/>
      <c r="Y186" s="4"/>
      <c r="Z186" s="4"/>
      <c r="AA186" s="4"/>
      <c r="AB186" s="4"/>
      <c r="AC186" s="4"/>
      <c r="AD186" s="4"/>
      <c r="AS186" s="4"/>
    </row>
    <row r="187" spans="1:47" ht="15" customHeight="1">
      <c r="A187" s="553"/>
      <c r="B187" s="566"/>
      <c r="C187" s="567"/>
      <c r="D187" s="578"/>
      <c r="E187" s="579"/>
      <c r="F187" s="573"/>
      <c r="G187" s="574"/>
      <c r="H187" s="574"/>
      <c r="I187" s="574"/>
      <c r="J187" s="577"/>
      <c r="K187" s="573"/>
      <c r="L187" s="574"/>
      <c r="M187" s="574"/>
      <c r="N187" s="574"/>
      <c r="O187" s="577"/>
      <c r="P187" s="573"/>
      <c r="Q187" s="577"/>
      <c r="R187" s="573"/>
      <c r="S187" s="574"/>
      <c r="T187" s="575"/>
      <c r="U187" s="574"/>
      <c r="V187" s="574"/>
      <c r="W187" s="576"/>
      <c r="X187" s="577"/>
      <c r="Y187" s="4"/>
      <c r="Z187" s="4"/>
      <c r="AA187" s="4"/>
      <c r="AB187" s="4"/>
      <c r="AC187" s="4"/>
      <c r="AD187" s="4"/>
      <c r="AS187" s="4"/>
    </row>
    <row r="188" spans="1:47" ht="15" customHeight="1">
      <c r="A188" s="553"/>
      <c r="B188" s="566"/>
      <c r="C188" s="567"/>
      <c r="D188" s="578"/>
      <c r="E188" s="579"/>
      <c r="F188" s="573"/>
      <c r="G188" s="574"/>
      <c r="H188" s="574"/>
      <c r="I188" s="574"/>
      <c r="J188" s="577"/>
      <c r="K188" s="573"/>
      <c r="L188" s="574"/>
      <c r="M188" s="574"/>
      <c r="N188" s="574"/>
      <c r="O188" s="577"/>
      <c r="P188" s="573"/>
      <c r="Q188" s="577"/>
      <c r="R188" s="573"/>
      <c r="S188" s="574"/>
      <c r="T188" s="575"/>
      <c r="U188" s="574"/>
      <c r="V188" s="574"/>
      <c r="W188" s="576"/>
      <c r="X188" s="577"/>
      <c r="Y188" s="4"/>
      <c r="Z188" s="4"/>
      <c r="AA188" s="4"/>
      <c r="AB188" s="4"/>
      <c r="AC188" s="4"/>
      <c r="AD188" s="4"/>
      <c r="AS188" s="4"/>
    </row>
    <row r="189" spans="1:47" ht="15" customHeight="1">
      <c r="A189" s="553"/>
      <c r="B189" s="566"/>
      <c r="C189" s="567"/>
      <c r="D189" s="578"/>
      <c r="E189" s="579"/>
      <c r="F189" s="573"/>
      <c r="G189" s="574"/>
      <c r="H189" s="574"/>
      <c r="I189" s="574"/>
      <c r="J189" s="577"/>
      <c r="K189" s="573"/>
      <c r="L189" s="574"/>
      <c r="M189" s="574"/>
      <c r="N189" s="574"/>
      <c r="O189" s="577"/>
      <c r="P189" s="573"/>
      <c r="Q189" s="577"/>
      <c r="R189" s="573"/>
      <c r="S189" s="574"/>
      <c r="T189" s="575"/>
      <c r="U189" s="574"/>
      <c r="V189" s="574"/>
      <c r="W189" s="576"/>
      <c r="X189" s="577"/>
      <c r="Y189" s="4"/>
      <c r="Z189" s="4"/>
      <c r="AA189" s="4"/>
      <c r="AB189" s="4"/>
      <c r="AC189" s="4"/>
      <c r="AD189" s="4"/>
      <c r="AS189" s="4"/>
    </row>
    <row r="190" spans="1:47" ht="15" customHeight="1">
      <c r="A190" s="553"/>
      <c r="B190" s="566"/>
      <c r="C190" s="567"/>
      <c r="D190" s="578"/>
      <c r="E190" s="579"/>
      <c r="F190" s="573"/>
      <c r="G190" s="574"/>
      <c r="H190" s="574"/>
      <c r="I190" s="574"/>
      <c r="J190" s="577"/>
      <c r="K190" s="573"/>
      <c r="L190" s="574"/>
      <c r="M190" s="574"/>
      <c r="N190" s="574"/>
      <c r="O190" s="577"/>
      <c r="P190" s="573"/>
      <c r="Q190" s="577"/>
      <c r="R190" s="573"/>
      <c r="S190" s="574"/>
      <c r="T190" s="575"/>
      <c r="U190" s="574"/>
      <c r="V190" s="574"/>
      <c r="W190" s="576"/>
      <c r="X190" s="577"/>
      <c r="Y190" s="4"/>
      <c r="Z190" s="4"/>
      <c r="AA190" s="4"/>
      <c r="AB190" s="4"/>
      <c r="AC190" s="4"/>
      <c r="AD190" s="4"/>
      <c r="AS190" s="4"/>
    </row>
    <row r="191" spans="1:47" ht="15" customHeight="1">
      <c r="A191" s="553"/>
      <c r="B191" s="566"/>
      <c r="C191" s="567"/>
      <c r="D191" s="578"/>
      <c r="E191" s="579"/>
      <c r="F191" s="573"/>
      <c r="G191" s="574"/>
      <c r="H191" s="574"/>
      <c r="I191" s="574"/>
      <c r="J191" s="577"/>
      <c r="K191" s="573"/>
      <c r="L191" s="574"/>
      <c r="M191" s="574"/>
      <c r="N191" s="574"/>
      <c r="O191" s="577"/>
      <c r="P191" s="573"/>
      <c r="Q191" s="577"/>
      <c r="R191" s="573"/>
      <c r="S191" s="574"/>
      <c r="T191" s="575"/>
      <c r="U191" s="574"/>
      <c r="V191" s="574"/>
      <c r="W191" s="576"/>
      <c r="X191" s="577"/>
      <c r="Y191" s="4"/>
      <c r="Z191" s="4"/>
      <c r="AA191" s="4"/>
      <c r="AB191" s="4"/>
      <c r="AC191" s="4"/>
      <c r="AD191" s="4"/>
      <c r="AS191" s="4"/>
    </row>
    <row r="192" spans="1:47" ht="15" customHeight="1">
      <c r="A192" s="553"/>
      <c r="B192" s="566"/>
      <c r="C192" s="567"/>
      <c r="D192" s="578"/>
      <c r="E192" s="579"/>
      <c r="F192" s="573"/>
      <c r="G192" s="574"/>
      <c r="H192" s="574"/>
      <c r="I192" s="574"/>
      <c r="J192" s="577"/>
      <c r="K192" s="573"/>
      <c r="L192" s="574"/>
      <c r="M192" s="574"/>
      <c r="N192" s="574"/>
      <c r="O192" s="577"/>
      <c r="P192" s="573"/>
      <c r="Q192" s="577"/>
      <c r="R192" s="573"/>
      <c r="S192" s="574"/>
      <c r="T192" s="575"/>
      <c r="U192" s="574"/>
      <c r="V192" s="574"/>
      <c r="W192" s="576"/>
      <c r="X192" s="577"/>
      <c r="Y192" s="4"/>
      <c r="Z192" s="4"/>
      <c r="AA192" s="4"/>
      <c r="AB192" s="4"/>
      <c r="AC192" s="4"/>
      <c r="AD192" s="4"/>
      <c r="AS192" s="4"/>
    </row>
    <row r="193" spans="1:45" ht="15" customHeight="1">
      <c r="A193" s="553"/>
      <c r="B193" s="566"/>
      <c r="C193" s="567"/>
      <c r="D193" s="578"/>
      <c r="E193" s="579"/>
      <c r="F193" s="573"/>
      <c r="G193" s="574"/>
      <c r="H193" s="574"/>
      <c r="I193" s="574"/>
      <c r="J193" s="577"/>
      <c r="K193" s="573"/>
      <c r="L193" s="574"/>
      <c r="M193" s="574"/>
      <c r="N193" s="574"/>
      <c r="O193" s="577"/>
      <c r="P193" s="573"/>
      <c r="Q193" s="577"/>
      <c r="R193" s="573"/>
      <c r="S193" s="574"/>
      <c r="T193" s="575"/>
      <c r="U193" s="574"/>
      <c r="V193" s="574"/>
      <c r="W193" s="576"/>
      <c r="X193" s="577"/>
      <c r="Y193" s="4"/>
      <c r="Z193" s="4"/>
      <c r="AA193" s="4"/>
      <c r="AB193" s="4"/>
      <c r="AC193" s="4"/>
      <c r="AD193" s="4"/>
      <c r="AS193" s="4"/>
    </row>
    <row r="194" spans="1:45" ht="15" customHeight="1">
      <c r="A194" s="553"/>
      <c r="B194" s="566"/>
      <c r="C194" s="567"/>
      <c r="D194" s="578"/>
      <c r="E194" s="579"/>
      <c r="F194" s="573"/>
      <c r="G194" s="574"/>
      <c r="H194" s="574"/>
      <c r="I194" s="574"/>
      <c r="J194" s="577"/>
      <c r="K194" s="573"/>
      <c r="L194" s="574"/>
      <c r="M194" s="574"/>
      <c r="N194" s="574"/>
      <c r="O194" s="577"/>
      <c r="P194" s="573"/>
      <c r="Q194" s="577"/>
      <c r="R194" s="573"/>
      <c r="S194" s="574"/>
      <c r="T194" s="575"/>
      <c r="U194" s="574"/>
      <c r="V194" s="574"/>
      <c r="W194" s="576"/>
      <c r="X194" s="577"/>
      <c r="Y194" s="4"/>
      <c r="Z194" s="4"/>
      <c r="AA194" s="4"/>
      <c r="AB194" s="4"/>
      <c r="AC194" s="4"/>
      <c r="AD194" s="4"/>
      <c r="AS194" s="4"/>
    </row>
    <row r="195" spans="1:45" ht="15" customHeight="1">
      <c r="A195" s="553"/>
      <c r="B195" s="566"/>
      <c r="C195" s="567"/>
      <c r="D195" s="578"/>
      <c r="E195" s="579"/>
      <c r="F195" s="573"/>
      <c r="G195" s="574"/>
      <c r="H195" s="574"/>
      <c r="I195" s="574"/>
      <c r="J195" s="577"/>
      <c r="K195" s="573"/>
      <c r="L195" s="574"/>
      <c r="M195" s="574"/>
      <c r="N195" s="574"/>
      <c r="O195" s="577"/>
      <c r="P195" s="573"/>
      <c r="Q195" s="577"/>
      <c r="R195" s="573"/>
      <c r="S195" s="574"/>
      <c r="T195" s="575"/>
      <c r="U195" s="574"/>
      <c r="V195" s="574"/>
      <c r="W195" s="576"/>
      <c r="X195" s="577"/>
      <c r="Y195" s="4"/>
      <c r="Z195" s="4"/>
      <c r="AA195" s="4"/>
      <c r="AB195" s="4"/>
      <c r="AC195" s="4"/>
      <c r="AD195" s="4"/>
      <c r="AS195" s="4"/>
    </row>
    <row r="196" spans="1:45" ht="15" customHeight="1">
      <c r="A196" s="553"/>
      <c r="B196" s="566"/>
      <c r="C196" s="567"/>
      <c r="D196" s="578"/>
      <c r="E196" s="579"/>
      <c r="F196" s="573"/>
      <c r="G196" s="574"/>
      <c r="H196" s="574"/>
      <c r="I196" s="574"/>
      <c r="J196" s="577"/>
      <c r="K196" s="573"/>
      <c r="L196" s="574"/>
      <c r="M196" s="574"/>
      <c r="N196" s="574"/>
      <c r="O196" s="577"/>
      <c r="P196" s="573"/>
      <c r="Q196" s="577"/>
      <c r="R196" s="573"/>
      <c r="S196" s="574"/>
      <c r="T196" s="575"/>
      <c r="U196" s="574"/>
      <c r="V196" s="574"/>
      <c r="W196" s="576"/>
      <c r="X196" s="577"/>
      <c r="Y196" s="4"/>
      <c r="Z196" s="4"/>
      <c r="AA196" s="4"/>
      <c r="AB196" s="4"/>
      <c r="AC196" s="4"/>
      <c r="AD196" s="4"/>
      <c r="AS196" s="4"/>
    </row>
    <row r="197" spans="1:45" ht="15" customHeight="1">
      <c r="A197" s="553"/>
      <c r="B197" s="566"/>
      <c r="C197" s="567"/>
      <c r="D197" s="578"/>
      <c r="E197" s="579"/>
      <c r="F197" s="573"/>
      <c r="G197" s="574"/>
      <c r="H197" s="574"/>
      <c r="I197" s="574"/>
      <c r="J197" s="577"/>
      <c r="K197" s="573"/>
      <c r="L197" s="574"/>
      <c r="M197" s="574"/>
      <c r="N197" s="574"/>
      <c r="O197" s="577"/>
      <c r="P197" s="573"/>
      <c r="Q197" s="577"/>
      <c r="R197" s="573"/>
      <c r="S197" s="574"/>
      <c r="T197" s="575"/>
      <c r="U197" s="574"/>
      <c r="V197" s="574"/>
      <c r="W197" s="576"/>
      <c r="X197" s="577"/>
      <c r="Y197" s="4"/>
      <c r="Z197" s="4"/>
      <c r="AA197" s="4"/>
      <c r="AB197" s="4"/>
      <c r="AC197" s="4"/>
      <c r="AD197" s="4"/>
      <c r="AS197" s="4"/>
    </row>
    <row r="198" spans="1:45" ht="15" customHeight="1">
      <c r="A198" s="553"/>
      <c r="B198" s="566"/>
      <c r="C198" s="567"/>
      <c r="D198" s="578"/>
      <c r="E198" s="579"/>
      <c r="F198" s="573"/>
      <c r="G198" s="574"/>
      <c r="H198" s="574"/>
      <c r="I198" s="574"/>
      <c r="J198" s="577"/>
      <c r="K198" s="573"/>
      <c r="L198" s="574"/>
      <c r="M198" s="574"/>
      <c r="N198" s="574"/>
      <c r="O198" s="577"/>
      <c r="P198" s="573"/>
      <c r="Q198" s="577"/>
      <c r="R198" s="573"/>
      <c r="S198" s="574"/>
      <c r="T198" s="575"/>
      <c r="U198" s="574"/>
      <c r="V198" s="574"/>
      <c r="W198" s="576"/>
      <c r="X198" s="577"/>
      <c r="Y198" s="4"/>
      <c r="Z198" s="4"/>
      <c r="AA198" s="4"/>
      <c r="AB198" s="4"/>
      <c r="AC198" s="4"/>
      <c r="AD198" s="4"/>
      <c r="AS198" s="4"/>
    </row>
    <row r="199" spans="1:45" ht="15" customHeight="1">
      <c r="A199" s="553"/>
      <c r="B199" s="566"/>
      <c r="C199" s="567"/>
      <c r="D199" s="578"/>
      <c r="E199" s="579"/>
      <c r="F199" s="573"/>
      <c r="G199" s="574"/>
      <c r="H199" s="574"/>
      <c r="I199" s="574"/>
      <c r="J199" s="577"/>
      <c r="K199" s="573"/>
      <c r="L199" s="574"/>
      <c r="M199" s="574"/>
      <c r="N199" s="574"/>
      <c r="O199" s="577"/>
      <c r="P199" s="573"/>
      <c r="Q199" s="577"/>
      <c r="R199" s="573"/>
      <c r="S199" s="574"/>
      <c r="T199" s="575"/>
      <c r="U199" s="574"/>
      <c r="V199" s="574"/>
      <c r="W199" s="576"/>
      <c r="X199" s="577"/>
      <c r="Y199" s="4"/>
      <c r="Z199" s="4"/>
      <c r="AA199" s="4"/>
      <c r="AB199" s="4"/>
      <c r="AC199" s="4"/>
      <c r="AD199" s="4"/>
      <c r="AS199" s="4"/>
    </row>
    <row r="200" spans="1:45" ht="15" customHeight="1">
      <c r="A200" s="553"/>
      <c r="B200" s="566"/>
      <c r="C200" s="567"/>
      <c r="D200" s="578"/>
      <c r="E200" s="579"/>
      <c r="F200" s="573"/>
      <c r="G200" s="574"/>
      <c r="H200" s="574"/>
      <c r="I200" s="574"/>
      <c r="J200" s="577"/>
      <c r="K200" s="573"/>
      <c r="L200" s="574"/>
      <c r="M200" s="574"/>
      <c r="N200" s="574"/>
      <c r="O200" s="577"/>
      <c r="P200" s="573"/>
      <c r="Q200" s="577"/>
      <c r="R200" s="573"/>
      <c r="S200" s="574"/>
      <c r="T200" s="575"/>
      <c r="U200" s="574"/>
      <c r="V200" s="574"/>
      <c r="W200" s="576"/>
      <c r="X200" s="577"/>
      <c r="Y200" s="4"/>
      <c r="Z200" s="4"/>
      <c r="AA200" s="4"/>
      <c r="AB200" s="4"/>
      <c r="AC200" s="4"/>
      <c r="AD200" s="4"/>
      <c r="AS200" s="4"/>
    </row>
    <row r="201" spans="1:45" ht="15" customHeight="1">
      <c r="A201" s="553"/>
      <c r="B201" s="566"/>
      <c r="C201" s="567"/>
      <c r="D201" s="578"/>
      <c r="E201" s="579"/>
      <c r="F201" s="573"/>
      <c r="G201" s="574"/>
      <c r="H201" s="574"/>
      <c r="I201" s="574"/>
      <c r="J201" s="577"/>
      <c r="K201" s="573"/>
      <c r="L201" s="574"/>
      <c r="M201" s="574"/>
      <c r="N201" s="574"/>
      <c r="O201" s="577"/>
      <c r="P201" s="573"/>
      <c r="Q201" s="577"/>
      <c r="R201" s="573"/>
      <c r="S201" s="574"/>
      <c r="T201" s="575"/>
      <c r="U201" s="574"/>
      <c r="V201" s="574"/>
      <c r="W201" s="576"/>
      <c r="X201" s="577"/>
      <c r="Y201" s="4"/>
      <c r="Z201" s="4"/>
      <c r="AA201" s="4"/>
      <c r="AB201" s="4"/>
      <c r="AC201" s="4"/>
      <c r="AD201" s="4"/>
      <c r="AS201" s="4"/>
    </row>
    <row r="202" spans="1:45" ht="15" customHeight="1">
      <c r="A202" s="553"/>
      <c r="B202" s="566"/>
      <c r="C202" s="567"/>
      <c r="D202" s="578"/>
      <c r="E202" s="579"/>
      <c r="F202" s="573"/>
      <c r="G202" s="574"/>
      <c r="H202" s="574"/>
      <c r="I202" s="574"/>
      <c r="J202" s="577"/>
      <c r="K202" s="573"/>
      <c r="L202" s="574"/>
      <c r="M202" s="574"/>
      <c r="N202" s="574"/>
      <c r="O202" s="577"/>
      <c r="P202" s="573"/>
      <c r="Q202" s="577"/>
      <c r="R202" s="573"/>
      <c r="S202" s="574"/>
      <c r="T202" s="575"/>
      <c r="U202" s="574"/>
      <c r="V202" s="574"/>
      <c r="W202" s="576"/>
      <c r="X202" s="577"/>
      <c r="Y202" s="4"/>
      <c r="Z202" s="4"/>
      <c r="AA202" s="4"/>
      <c r="AB202" s="4"/>
      <c r="AC202" s="4"/>
      <c r="AD202" s="4"/>
      <c r="AS202" s="4"/>
    </row>
    <row r="203" spans="1:45" ht="15" customHeight="1">
      <c r="A203" s="553"/>
      <c r="B203" s="566"/>
      <c r="C203" s="567"/>
      <c r="D203" s="578"/>
      <c r="E203" s="579"/>
      <c r="F203" s="573"/>
      <c r="G203" s="574"/>
      <c r="H203" s="574"/>
      <c r="I203" s="574"/>
      <c r="J203" s="577"/>
      <c r="K203" s="573"/>
      <c r="L203" s="574"/>
      <c r="M203" s="574"/>
      <c r="N203" s="574"/>
      <c r="O203" s="577"/>
      <c r="P203" s="573"/>
      <c r="Q203" s="577"/>
      <c r="R203" s="573"/>
      <c r="S203" s="574"/>
      <c r="T203" s="575"/>
      <c r="U203" s="574"/>
      <c r="V203" s="574"/>
      <c r="W203" s="576"/>
      <c r="X203" s="577"/>
      <c r="Y203" s="4"/>
      <c r="Z203" s="4"/>
      <c r="AA203" s="4"/>
      <c r="AB203" s="4"/>
      <c r="AC203" s="4"/>
      <c r="AD203" s="4"/>
      <c r="AS203" s="4"/>
    </row>
    <row r="204" spans="1:45" ht="15" customHeight="1">
      <c r="A204" s="553"/>
      <c r="B204" s="566"/>
      <c r="C204" s="567"/>
      <c r="D204" s="578"/>
      <c r="E204" s="579"/>
      <c r="F204" s="573"/>
      <c r="G204" s="574"/>
      <c r="H204" s="574"/>
      <c r="I204" s="574"/>
      <c r="J204" s="577"/>
      <c r="K204" s="573"/>
      <c r="L204" s="574"/>
      <c r="M204" s="574"/>
      <c r="N204" s="574"/>
      <c r="O204" s="577"/>
      <c r="P204" s="573"/>
      <c r="Q204" s="577"/>
      <c r="R204" s="573"/>
      <c r="S204" s="574"/>
      <c r="T204" s="575"/>
      <c r="U204" s="574"/>
      <c r="V204" s="574"/>
      <c r="W204" s="576"/>
      <c r="X204" s="577"/>
      <c r="Y204" s="4"/>
      <c r="Z204" s="4"/>
      <c r="AA204" s="4"/>
      <c r="AB204" s="4"/>
      <c r="AC204" s="4"/>
      <c r="AD204" s="4"/>
      <c r="AS204" s="4"/>
    </row>
    <row r="205" spans="1:45" ht="15" customHeight="1">
      <c r="A205" s="553"/>
      <c r="B205" s="566"/>
      <c r="C205" s="567"/>
      <c r="D205" s="578"/>
      <c r="E205" s="579"/>
      <c r="F205" s="573"/>
      <c r="G205" s="574"/>
      <c r="H205" s="574"/>
      <c r="I205" s="574"/>
      <c r="J205" s="577"/>
      <c r="K205" s="573"/>
      <c r="L205" s="574"/>
      <c r="M205" s="574"/>
      <c r="N205" s="574"/>
      <c r="O205" s="577"/>
      <c r="P205" s="573"/>
      <c r="Q205" s="577"/>
      <c r="R205" s="573"/>
      <c r="S205" s="574"/>
      <c r="T205" s="575"/>
      <c r="U205" s="574"/>
      <c r="V205" s="574"/>
      <c r="W205" s="576"/>
      <c r="X205" s="577"/>
      <c r="Y205" s="4"/>
      <c r="Z205" s="4"/>
      <c r="AA205" s="4"/>
      <c r="AB205" s="4"/>
      <c r="AC205" s="4"/>
      <c r="AD205" s="4"/>
      <c r="AS205" s="4"/>
    </row>
    <row r="206" spans="1:45" ht="15" customHeight="1">
      <c r="A206" s="553"/>
      <c r="B206" s="566"/>
      <c r="C206" s="567"/>
      <c r="D206" s="578"/>
      <c r="E206" s="579"/>
      <c r="F206" s="573"/>
      <c r="G206" s="574"/>
      <c r="H206" s="574"/>
      <c r="I206" s="574"/>
      <c r="J206" s="577"/>
      <c r="K206" s="573"/>
      <c r="L206" s="574"/>
      <c r="M206" s="574"/>
      <c r="N206" s="574"/>
      <c r="O206" s="577"/>
      <c r="P206" s="573"/>
      <c r="Q206" s="577"/>
      <c r="R206" s="573"/>
      <c r="S206" s="574"/>
      <c r="T206" s="575"/>
      <c r="U206" s="574"/>
      <c r="V206" s="574"/>
      <c r="W206" s="576"/>
      <c r="X206" s="577"/>
      <c r="Y206" s="4"/>
      <c r="Z206" s="4"/>
      <c r="AA206" s="4"/>
      <c r="AB206" s="4"/>
      <c r="AC206" s="4"/>
      <c r="AD206" s="4"/>
      <c r="AS206" s="4"/>
    </row>
    <row r="207" spans="1:45" ht="15" customHeight="1">
      <c r="A207" s="553"/>
      <c r="B207" s="566"/>
      <c r="C207" s="567"/>
      <c r="D207" s="578"/>
      <c r="E207" s="579"/>
      <c r="F207" s="573"/>
      <c r="G207" s="574"/>
      <c r="H207" s="574"/>
      <c r="I207" s="574"/>
      <c r="J207" s="577"/>
      <c r="K207" s="573"/>
      <c r="L207" s="574"/>
      <c r="M207" s="574"/>
      <c r="N207" s="574"/>
      <c r="O207" s="577"/>
      <c r="P207" s="573"/>
      <c r="Q207" s="577"/>
      <c r="R207" s="573"/>
      <c r="S207" s="574"/>
      <c r="T207" s="575"/>
      <c r="U207" s="574"/>
      <c r="V207" s="574"/>
      <c r="W207" s="576"/>
      <c r="X207" s="577"/>
      <c r="Y207" s="4"/>
      <c r="Z207" s="4"/>
      <c r="AA207" s="4"/>
      <c r="AB207" s="4"/>
      <c r="AC207" s="4"/>
      <c r="AD207" s="4"/>
      <c r="AS207" s="4"/>
    </row>
    <row r="208" spans="1:45" ht="15" customHeight="1">
      <c r="A208" s="553"/>
      <c r="B208" s="566"/>
      <c r="C208" s="567"/>
      <c r="D208" s="578"/>
      <c r="E208" s="579"/>
      <c r="F208" s="573"/>
      <c r="G208" s="574"/>
      <c r="H208" s="574"/>
      <c r="I208" s="574"/>
      <c r="J208" s="577"/>
      <c r="K208" s="573"/>
      <c r="L208" s="574"/>
      <c r="M208" s="574"/>
      <c r="N208" s="574"/>
      <c r="O208" s="577"/>
      <c r="P208" s="573"/>
      <c r="Q208" s="577"/>
      <c r="R208" s="573"/>
      <c r="S208" s="574"/>
      <c r="T208" s="575"/>
      <c r="U208" s="574"/>
      <c r="V208" s="574"/>
      <c r="W208" s="576"/>
      <c r="X208" s="577"/>
      <c r="Y208" s="4"/>
      <c r="Z208" s="4"/>
      <c r="AA208" s="4"/>
      <c r="AB208" s="4"/>
      <c r="AC208" s="4"/>
      <c r="AD208" s="4"/>
      <c r="AS208" s="4"/>
    </row>
    <row r="209" spans="1:45" ht="15" customHeight="1">
      <c r="A209" s="553"/>
      <c r="B209" s="566"/>
      <c r="C209" s="567"/>
      <c r="D209" s="578"/>
      <c r="E209" s="579"/>
      <c r="F209" s="573"/>
      <c r="G209" s="574"/>
      <c r="H209" s="574"/>
      <c r="I209" s="574"/>
      <c r="J209" s="577"/>
      <c r="K209" s="573"/>
      <c r="L209" s="574"/>
      <c r="M209" s="574"/>
      <c r="N209" s="574"/>
      <c r="O209" s="577"/>
      <c r="P209" s="573"/>
      <c r="Q209" s="577"/>
      <c r="R209" s="573"/>
      <c r="S209" s="574"/>
      <c r="T209" s="575"/>
      <c r="U209" s="574"/>
      <c r="V209" s="574"/>
      <c r="W209" s="576"/>
      <c r="X209" s="577"/>
      <c r="Y209" s="4"/>
      <c r="Z209" s="4"/>
      <c r="AA209" s="4"/>
      <c r="AB209" s="4"/>
      <c r="AC209" s="4"/>
      <c r="AD209" s="4"/>
      <c r="AS209" s="4"/>
    </row>
    <row r="210" spans="1:45" ht="15" customHeight="1">
      <c r="A210" s="553"/>
      <c r="B210" s="566"/>
      <c r="C210" s="567"/>
      <c r="D210" s="578"/>
      <c r="E210" s="579"/>
      <c r="F210" s="573"/>
      <c r="G210" s="574"/>
      <c r="H210" s="574"/>
      <c r="I210" s="574"/>
      <c r="J210" s="577"/>
      <c r="K210" s="573"/>
      <c r="L210" s="574"/>
      <c r="M210" s="574"/>
      <c r="N210" s="574"/>
      <c r="O210" s="577"/>
      <c r="P210" s="573"/>
      <c r="Q210" s="577"/>
      <c r="R210" s="573"/>
      <c r="S210" s="574"/>
      <c r="T210" s="575"/>
      <c r="U210" s="574"/>
      <c r="V210" s="574"/>
      <c r="W210" s="576"/>
      <c r="X210" s="577"/>
      <c r="Y210" s="4"/>
      <c r="Z210" s="4"/>
      <c r="AA210" s="4"/>
      <c r="AB210" s="4"/>
      <c r="AC210" s="4"/>
      <c r="AD210" s="4"/>
      <c r="AS210" s="4"/>
    </row>
    <row r="211" spans="1:45" ht="15" customHeight="1">
      <c r="A211" s="553"/>
      <c r="B211" s="566"/>
      <c r="C211" s="567"/>
      <c r="D211" s="578"/>
      <c r="E211" s="579"/>
      <c r="F211" s="573"/>
      <c r="G211" s="574"/>
      <c r="H211" s="574"/>
      <c r="I211" s="574"/>
      <c r="J211" s="577"/>
      <c r="K211" s="573"/>
      <c r="L211" s="574"/>
      <c r="M211" s="574"/>
      <c r="N211" s="574"/>
      <c r="O211" s="577"/>
      <c r="P211" s="573"/>
      <c r="Q211" s="577"/>
      <c r="R211" s="573"/>
      <c r="S211" s="574"/>
      <c r="T211" s="575"/>
      <c r="U211" s="574"/>
      <c r="V211" s="574"/>
      <c r="W211" s="576"/>
      <c r="X211" s="577"/>
      <c r="Y211" s="4"/>
      <c r="Z211" s="4"/>
      <c r="AA211" s="4"/>
      <c r="AB211" s="4"/>
      <c r="AC211" s="4"/>
      <c r="AD211" s="4"/>
      <c r="AS211" s="4"/>
    </row>
    <row r="212" spans="1:45" ht="15" customHeight="1">
      <c r="A212" s="553"/>
      <c r="B212" s="566"/>
      <c r="C212" s="567"/>
      <c r="D212" s="578"/>
      <c r="E212" s="579"/>
      <c r="F212" s="573"/>
      <c r="G212" s="574"/>
      <c r="H212" s="574"/>
      <c r="I212" s="574"/>
      <c r="J212" s="577"/>
      <c r="K212" s="573"/>
      <c r="L212" s="574"/>
      <c r="M212" s="574"/>
      <c r="N212" s="574"/>
      <c r="O212" s="577"/>
      <c r="P212" s="573"/>
      <c r="Q212" s="577"/>
      <c r="R212" s="573"/>
      <c r="S212" s="574"/>
      <c r="T212" s="575"/>
      <c r="U212" s="574"/>
      <c r="V212" s="574"/>
      <c r="W212" s="576"/>
      <c r="X212" s="577"/>
      <c r="Y212" s="4"/>
      <c r="Z212" s="4"/>
      <c r="AA212" s="4"/>
      <c r="AB212" s="4"/>
      <c r="AC212" s="4"/>
      <c r="AD212" s="4"/>
      <c r="AS212" s="4"/>
    </row>
    <row r="213" spans="1:45" ht="15" customHeight="1">
      <c r="A213" s="553"/>
      <c r="B213" s="566"/>
      <c r="C213" s="567"/>
      <c r="D213" s="578"/>
      <c r="E213" s="579"/>
      <c r="F213" s="573"/>
      <c r="G213" s="574"/>
      <c r="H213" s="574"/>
      <c r="I213" s="574"/>
      <c r="J213" s="577"/>
      <c r="K213" s="573"/>
      <c r="L213" s="574"/>
      <c r="M213" s="574"/>
      <c r="N213" s="574"/>
      <c r="O213" s="577"/>
      <c r="P213" s="573"/>
      <c r="Q213" s="577"/>
      <c r="R213" s="573"/>
      <c r="S213" s="574"/>
      <c r="T213" s="575"/>
      <c r="U213" s="574"/>
      <c r="V213" s="574"/>
      <c r="W213" s="576"/>
      <c r="X213" s="577"/>
      <c r="Y213" s="4"/>
      <c r="Z213" s="4"/>
      <c r="AA213" s="4"/>
      <c r="AB213" s="4"/>
      <c r="AC213" s="4"/>
      <c r="AD213" s="4"/>
      <c r="AS213" s="4"/>
    </row>
    <row r="214" spans="1:45" ht="15" customHeight="1">
      <c r="A214" s="553"/>
      <c r="B214" s="566"/>
      <c r="C214" s="567"/>
      <c r="D214" s="578"/>
      <c r="E214" s="579"/>
      <c r="F214" s="573"/>
      <c r="G214" s="574"/>
      <c r="H214" s="574"/>
      <c r="I214" s="574"/>
      <c r="J214" s="577"/>
      <c r="K214" s="573"/>
      <c r="L214" s="574"/>
      <c r="M214" s="574"/>
      <c r="N214" s="574"/>
      <c r="O214" s="577"/>
      <c r="P214" s="573"/>
      <c r="Q214" s="577"/>
      <c r="R214" s="573"/>
      <c r="S214" s="574"/>
      <c r="T214" s="575"/>
      <c r="U214" s="574"/>
      <c r="V214" s="574"/>
      <c r="W214" s="576"/>
      <c r="X214" s="577"/>
      <c r="Y214" s="4"/>
      <c r="Z214" s="4"/>
      <c r="AA214" s="4"/>
      <c r="AB214" s="4"/>
      <c r="AC214" s="4"/>
      <c r="AD214" s="4"/>
      <c r="AS214" s="4"/>
    </row>
    <row r="215" spans="1:45" ht="15" customHeight="1">
      <c r="A215" s="553"/>
      <c r="B215" s="566"/>
      <c r="C215" s="567"/>
      <c r="D215" s="578"/>
      <c r="E215" s="579"/>
      <c r="F215" s="573"/>
      <c r="G215" s="574"/>
      <c r="H215" s="574"/>
      <c r="I215" s="574"/>
      <c r="J215" s="577"/>
      <c r="K215" s="573"/>
      <c r="L215" s="574"/>
      <c r="M215" s="574"/>
      <c r="N215" s="574"/>
      <c r="O215" s="577"/>
      <c r="P215" s="573"/>
      <c r="Q215" s="577"/>
      <c r="R215" s="573"/>
      <c r="S215" s="574"/>
      <c r="T215" s="575"/>
      <c r="U215" s="574"/>
      <c r="V215" s="574"/>
      <c r="W215" s="576"/>
      <c r="X215" s="577"/>
      <c r="Y215" s="4"/>
      <c r="Z215" s="4"/>
      <c r="AA215" s="4"/>
      <c r="AB215" s="4"/>
      <c r="AC215" s="4"/>
      <c r="AD215" s="4"/>
      <c r="AS215" s="4"/>
    </row>
    <row r="216" spans="1:45" ht="15" customHeight="1">
      <c r="A216" s="553"/>
      <c r="B216" s="580"/>
      <c r="C216" s="581"/>
      <c r="D216" s="578"/>
      <c r="E216" s="579"/>
      <c r="F216" s="573"/>
      <c r="G216" s="574"/>
      <c r="H216" s="574"/>
      <c r="I216" s="574"/>
      <c r="J216" s="577"/>
      <c r="K216" s="573"/>
      <c r="L216" s="574"/>
      <c r="M216" s="574"/>
      <c r="N216" s="574"/>
      <c r="O216" s="577"/>
      <c r="P216" s="573"/>
      <c r="Q216" s="577"/>
      <c r="R216" s="573"/>
      <c r="S216" s="574"/>
      <c r="T216" s="575"/>
      <c r="U216" s="574"/>
      <c r="V216" s="574"/>
      <c r="W216" s="576"/>
      <c r="X216" s="577"/>
      <c r="Y216" s="4"/>
      <c r="Z216" s="4"/>
      <c r="AA216" s="4"/>
      <c r="AB216" s="4"/>
      <c r="AC216" s="4"/>
      <c r="AD216" s="4"/>
      <c r="AL216" s="76"/>
      <c r="AS216" s="4"/>
    </row>
    <row r="217" spans="1:45" ht="15" customHeight="1">
      <c r="A217" s="553"/>
      <c r="B217" s="580"/>
      <c r="C217" s="581"/>
      <c r="D217" s="578"/>
      <c r="E217" s="579"/>
      <c r="F217" s="573"/>
      <c r="G217" s="574"/>
      <c r="H217" s="582"/>
      <c r="I217" s="574"/>
      <c r="J217" s="577"/>
      <c r="K217" s="573"/>
      <c r="L217" s="574"/>
      <c r="M217" s="574"/>
      <c r="N217" s="574"/>
      <c r="O217" s="577"/>
      <c r="P217" s="573"/>
      <c r="Q217" s="577"/>
      <c r="R217" s="573"/>
      <c r="S217" s="574"/>
      <c r="T217" s="575"/>
      <c r="U217" s="574"/>
      <c r="V217" s="574"/>
      <c r="W217" s="576"/>
      <c r="X217" s="577"/>
      <c r="Y217" s="4"/>
      <c r="Z217" s="4"/>
      <c r="AA217" s="4"/>
      <c r="AB217" s="4"/>
      <c r="AC217" s="4"/>
      <c r="AD217" s="4"/>
      <c r="AS217" s="4"/>
    </row>
    <row r="218" spans="1:45" ht="15" customHeight="1">
      <c r="A218" s="553"/>
      <c r="B218" s="580"/>
      <c r="C218" s="581"/>
      <c r="D218" s="578"/>
      <c r="E218" s="579"/>
      <c r="F218" s="573"/>
      <c r="G218" s="574"/>
      <c r="H218" s="574"/>
      <c r="I218" s="574"/>
      <c r="J218" s="577"/>
      <c r="K218" s="573"/>
      <c r="L218" s="574"/>
      <c r="M218" s="574"/>
      <c r="N218" s="574"/>
      <c r="O218" s="577"/>
      <c r="P218" s="573"/>
      <c r="Q218" s="577"/>
      <c r="R218" s="573"/>
      <c r="S218" s="574"/>
      <c r="T218" s="575"/>
      <c r="U218" s="574"/>
      <c r="V218" s="574"/>
      <c r="W218" s="576"/>
      <c r="X218" s="577"/>
      <c r="Y218" s="4"/>
      <c r="Z218" s="4"/>
      <c r="AA218" s="4"/>
      <c r="AB218" s="4"/>
      <c r="AC218" s="4"/>
      <c r="AD218" s="4"/>
      <c r="AS218" s="4"/>
    </row>
    <row r="219" spans="1:45" ht="15" customHeight="1">
      <c r="A219" s="553"/>
      <c r="B219" s="580"/>
      <c r="C219" s="581"/>
      <c r="D219" s="578"/>
      <c r="E219" s="579"/>
      <c r="F219" s="573"/>
      <c r="G219" s="574"/>
      <c r="H219" s="574"/>
      <c r="I219" s="574"/>
      <c r="J219" s="577"/>
      <c r="K219" s="573"/>
      <c r="L219" s="574"/>
      <c r="M219" s="574"/>
      <c r="N219" s="574"/>
      <c r="O219" s="577"/>
      <c r="P219" s="573"/>
      <c r="Q219" s="577"/>
      <c r="R219" s="573"/>
      <c r="S219" s="574"/>
      <c r="T219" s="575"/>
      <c r="U219" s="574"/>
      <c r="V219" s="574"/>
      <c r="W219" s="576"/>
      <c r="X219" s="577"/>
      <c r="Y219" s="4"/>
      <c r="Z219" s="4"/>
      <c r="AA219" s="4"/>
      <c r="AB219" s="4"/>
      <c r="AC219" s="4"/>
      <c r="AD219" s="4"/>
      <c r="AS219" s="4"/>
    </row>
    <row r="220" spans="1:45" ht="15" customHeight="1">
      <c r="A220" s="553"/>
      <c r="B220" s="580"/>
      <c r="C220" s="581"/>
      <c r="D220" s="578"/>
      <c r="E220" s="579"/>
      <c r="F220" s="573"/>
      <c r="G220" s="574"/>
      <c r="H220" s="574"/>
      <c r="I220" s="574"/>
      <c r="J220" s="577"/>
      <c r="K220" s="573"/>
      <c r="L220" s="574"/>
      <c r="M220" s="574"/>
      <c r="N220" s="574"/>
      <c r="O220" s="577"/>
      <c r="P220" s="573"/>
      <c r="Q220" s="577"/>
      <c r="R220" s="573"/>
      <c r="S220" s="574"/>
      <c r="T220" s="575"/>
      <c r="U220" s="574"/>
      <c r="V220" s="574"/>
      <c r="W220" s="576"/>
      <c r="X220" s="577"/>
      <c r="Y220" s="4"/>
      <c r="Z220" s="4"/>
      <c r="AA220" s="4"/>
      <c r="AB220" s="4"/>
      <c r="AC220" s="4"/>
      <c r="AD220" s="4"/>
      <c r="AS220" s="4"/>
    </row>
    <row r="221" spans="1:45" ht="15" customHeight="1">
      <c r="A221" s="553"/>
      <c r="B221" s="580"/>
      <c r="C221" s="581"/>
      <c r="D221" s="578"/>
      <c r="E221" s="579"/>
      <c r="F221" s="573"/>
      <c r="G221" s="574"/>
      <c r="H221" s="574"/>
      <c r="I221" s="574"/>
      <c r="J221" s="577"/>
      <c r="K221" s="573"/>
      <c r="L221" s="574"/>
      <c r="M221" s="574"/>
      <c r="N221" s="574"/>
      <c r="O221" s="577"/>
      <c r="P221" s="573"/>
      <c r="Q221" s="577"/>
      <c r="R221" s="573"/>
      <c r="S221" s="574"/>
      <c r="T221" s="575"/>
      <c r="U221" s="574"/>
      <c r="V221" s="574"/>
      <c r="W221" s="576"/>
      <c r="X221" s="577"/>
      <c r="Y221" s="4"/>
      <c r="Z221" s="4"/>
      <c r="AA221" s="4"/>
      <c r="AB221" s="4"/>
      <c r="AC221" s="4"/>
      <c r="AD221" s="4"/>
      <c r="AS221" s="4"/>
    </row>
    <row r="222" spans="1:45" ht="15" customHeight="1">
      <c r="A222" s="553"/>
      <c r="B222" s="580"/>
      <c r="C222" s="581"/>
      <c r="D222" s="578"/>
      <c r="E222" s="579"/>
      <c r="F222" s="573"/>
      <c r="G222" s="574"/>
      <c r="H222" s="574"/>
      <c r="I222" s="574"/>
      <c r="J222" s="577"/>
      <c r="K222" s="573"/>
      <c r="L222" s="574"/>
      <c r="M222" s="574"/>
      <c r="N222" s="574"/>
      <c r="O222" s="577"/>
      <c r="P222" s="573"/>
      <c r="Q222" s="577"/>
      <c r="R222" s="573"/>
      <c r="S222" s="574"/>
      <c r="T222" s="575"/>
      <c r="U222" s="574"/>
      <c r="V222" s="574"/>
      <c r="W222" s="576"/>
      <c r="X222" s="577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83"/>
      <c r="B223" s="580"/>
      <c r="C223" s="581"/>
      <c r="D223" s="578"/>
      <c r="E223" s="579"/>
      <c r="F223" s="573"/>
      <c r="G223" s="574"/>
      <c r="H223" s="574"/>
      <c r="I223" s="574"/>
      <c r="J223" s="577"/>
      <c r="K223" s="573"/>
      <c r="L223" s="574"/>
      <c r="M223" s="574"/>
      <c r="N223" s="574"/>
      <c r="O223" s="577"/>
      <c r="P223" s="573"/>
      <c r="Q223" s="577"/>
      <c r="R223" s="573"/>
      <c r="S223" s="574"/>
      <c r="T223" s="575"/>
      <c r="U223" s="574"/>
      <c r="V223" s="574"/>
      <c r="W223" s="576"/>
      <c r="X223" s="577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83"/>
      <c r="B224" s="580"/>
      <c r="C224" s="581"/>
      <c r="D224" s="578"/>
      <c r="E224" s="579"/>
      <c r="F224" s="573"/>
      <c r="G224" s="574"/>
      <c r="H224" s="574"/>
      <c r="I224" s="574"/>
      <c r="J224" s="577"/>
      <c r="K224" s="573"/>
      <c r="L224" s="574"/>
      <c r="M224" s="574"/>
      <c r="N224" s="574"/>
      <c r="O224" s="577"/>
      <c r="P224" s="573"/>
      <c r="Q224" s="577"/>
      <c r="R224" s="573"/>
      <c r="S224" s="574"/>
      <c r="T224" s="575"/>
      <c r="U224" s="574"/>
      <c r="V224" s="574"/>
      <c r="W224" s="576"/>
      <c r="X224" s="577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83"/>
      <c r="B225" s="580"/>
      <c r="C225" s="581"/>
      <c r="D225" s="578"/>
      <c r="E225" s="579"/>
      <c r="F225" s="573"/>
      <c r="G225" s="574"/>
      <c r="H225" s="574"/>
      <c r="I225" s="574"/>
      <c r="J225" s="577"/>
      <c r="K225" s="573"/>
      <c r="L225" s="574"/>
      <c r="M225" s="574"/>
      <c r="N225" s="574"/>
      <c r="O225" s="577"/>
      <c r="P225" s="573"/>
      <c r="Q225" s="577"/>
      <c r="R225" s="573"/>
      <c r="S225" s="574"/>
      <c r="T225" s="575"/>
      <c r="U225" s="574"/>
      <c r="V225" s="574"/>
      <c r="W225" s="576"/>
      <c r="X225" s="577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83"/>
      <c r="B226" s="580"/>
      <c r="C226" s="581"/>
      <c r="D226" s="578"/>
      <c r="E226" s="579"/>
      <c r="F226" s="573"/>
      <c r="G226" s="574"/>
      <c r="H226" s="574"/>
      <c r="I226" s="574"/>
      <c r="J226" s="577"/>
      <c r="K226" s="573"/>
      <c r="L226" s="574"/>
      <c r="M226" s="574"/>
      <c r="N226" s="574"/>
      <c r="O226" s="577"/>
      <c r="P226" s="573"/>
      <c r="Q226" s="577"/>
      <c r="R226" s="573"/>
      <c r="S226" s="574"/>
      <c r="T226" s="575"/>
      <c r="U226" s="574"/>
      <c r="V226" s="574"/>
      <c r="W226" s="576"/>
      <c r="X226" s="577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83"/>
      <c r="B227" s="580"/>
      <c r="C227" s="581"/>
      <c r="D227" s="578"/>
      <c r="E227" s="579"/>
      <c r="F227" s="573"/>
      <c r="G227" s="574"/>
      <c r="H227" s="574"/>
      <c r="I227" s="574"/>
      <c r="J227" s="577"/>
      <c r="K227" s="573"/>
      <c r="L227" s="574"/>
      <c r="M227" s="574"/>
      <c r="N227" s="574"/>
      <c r="O227" s="577"/>
      <c r="P227" s="573"/>
      <c r="Q227" s="577"/>
      <c r="R227" s="573"/>
      <c r="S227" s="574"/>
      <c r="T227" s="575"/>
      <c r="U227" s="574"/>
      <c r="V227" s="574"/>
      <c r="W227" s="576"/>
      <c r="X227" s="577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83"/>
      <c r="B228" s="580"/>
      <c r="C228" s="581"/>
      <c r="D228" s="578"/>
      <c r="E228" s="579"/>
      <c r="F228" s="573"/>
      <c r="G228" s="574"/>
      <c r="H228" s="574"/>
      <c r="I228" s="574"/>
      <c r="J228" s="577"/>
      <c r="K228" s="573"/>
      <c r="L228" s="574"/>
      <c r="M228" s="574"/>
      <c r="N228" s="574"/>
      <c r="O228" s="577"/>
      <c r="P228" s="573"/>
      <c r="Q228" s="577"/>
      <c r="R228" s="573"/>
      <c r="S228" s="574"/>
      <c r="T228" s="575"/>
      <c r="U228" s="574"/>
      <c r="V228" s="574"/>
      <c r="W228" s="576"/>
      <c r="X228" s="577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83"/>
      <c r="B229" s="584"/>
      <c r="C229" s="225"/>
      <c r="D229" s="227"/>
      <c r="E229" s="585"/>
      <c r="F229" s="149"/>
      <c r="G229" s="193"/>
      <c r="H229" s="193"/>
      <c r="I229" s="193"/>
      <c r="J229" s="194"/>
      <c r="K229" s="149"/>
      <c r="L229" s="193"/>
      <c r="M229" s="193"/>
      <c r="N229" s="193"/>
      <c r="O229" s="194"/>
      <c r="P229" s="149"/>
      <c r="Q229" s="194"/>
      <c r="R229" s="149"/>
      <c r="S229" s="193"/>
      <c r="T229" s="207"/>
      <c r="U229" s="193"/>
      <c r="V229" s="193"/>
      <c r="W229" s="208"/>
      <c r="X229" s="194"/>
      <c r="Y229" s="4"/>
      <c r="Z229" s="4"/>
      <c r="AA229" s="4"/>
      <c r="AB229" s="4"/>
      <c r="AC229" s="4"/>
      <c r="AD229" s="4"/>
      <c r="AS229" s="4"/>
    </row>
    <row r="230" spans="1:45">
      <c r="A230" s="89"/>
      <c r="B230" s="89"/>
      <c r="C230" s="89"/>
      <c r="D230" s="89"/>
      <c r="E230" s="8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89"/>
      <c r="B231" s="89"/>
      <c r="C231" s="89"/>
      <c r="E231" s="586" t="s">
        <v>67</v>
      </c>
      <c r="F231" s="39">
        <f>SUM(F70:F229)</f>
        <v>0</v>
      </c>
      <c r="G231" s="39">
        <f t="shared" ref="G231:W231" si="7">SUM(G70:G229)</f>
        <v>0</v>
      </c>
      <c r="H231" s="39">
        <f t="shared" si="7"/>
        <v>0</v>
      </c>
      <c r="I231" s="39">
        <f t="shared" si="7"/>
        <v>0</v>
      </c>
      <c r="J231" s="39">
        <f t="shared" si="7"/>
        <v>0</v>
      </c>
      <c r="K231" s="39">
        <f t="shared" si="7"/>
        <v>39</v>
      </c>
      <c r="L231" s="39">
        <f t="shared" si="7"/>
        <v>400</v>
      </c>
      <c r="M231" s="39">
        <f t="shared" si="7"/>
        <v>380</v>
      </c>
      <c r="N231" s="39">
        <f t="shared" si="7"/>
        <v>6</v>
      </c>
      <c r="O231" s="39">
        <f t="shared" si="7"/>
        <v>16</v>
      </c>
      <c r="P231" s="39">
        <f t="shared" si="7"/>
        <v>152</v>
      </c>
      <c r="Q231" s="39">
        <f t="shared" si="7"/>
        <v>248</v>
      </c>
      <c r="R231" s="39">
        <f t="shared" si="7"/>
        <v>83</v>
      </c>
      <c r="S231" s="39">
        <f t="shared" si="7"/>
        <v>41</v>
      </c>
      <c r="T231" s="39">
        <f t="shared" si="7"/>
        <v>86</v>
      </c>
      <c r="U231" s="39">
        <f t="shared" si="7"/>
        <v>55</v>
      </c>
      <c r="V231" s="39">
        <f t="shared" si="7"/>
        <v>61</v>
      </c>
      <c r="W231" s="39">
        <f t="shared" si="7"/>
        <v>62</v>
      </c>
      <c r="X231" s="39">
        <f>SUM(X70:X229)</f>
        <v>12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53" t="s">
        <v>80</v>
      </c>
      <c r="F233" s="587" t="s">
        <v>81</v>
      </c>
      <c r="G233" s="587" t="s">
        <v>65</v>
      </c>
      <c r="H233" s="587" t="s">
        <v>82</v>
      </c>
      <c r="I233" s="587" t="s">
        <v>63</v>
      </c>
      <c r="J233" s="587" t="s">
        <v>64</v>
      </c>
      <c r="K233" s="588" t="s">
        <v>83</v>
      </c>
      <c r="L233" s="587" t="s">
        <v>84</v>
      </c>
      <c r="M233" s="589" t="s">
        <v>152</v>
      </c>
      <c r="N233" s="589" t="s">
        <v>153</v>
      </c>
      <c r="O233" s="589" t="s">
        <v>154</v>
      </c>
      <c r="P233" s="589" t="s">
        <v>155</v>
      </c>
      <c r="Q233" s="589" t="s">
        <v>156</v>
      </c>
      <c r="R233" s="590" t="s">
        <v>157</v>
      </c>
      <c r="S233" s="590" t="s">
        <v>158</v>
      </c>
      <c r="T233" s="4"/>
      <c r="U233" s="4"/>
      <c r="V233" s="4"/>
      <c r="W233" s="4"/>
      <c r="AJ233" s="4"/>
    </row>
    <row r="234" spans="1:45" ht="22.5" customHeight="1">
      <c r="E234" s="964"/>
      <c r="F234" s="591">
        <f>SUM(F65+F231+K231)</f>
        <v>39</v>
      </c>
      <c r="G234" s="591">
        <f>SUM(G65+K65+G231+L231+X65)</f>
        <v>400</v>
      </c>
      <c r="H234" s="591">
        <f>SUM(H65+L65+H231+M231+Y65)</f>
        <v>380</v>
      </c>
      <c r="I234" s="591">
        <f>SUM(I65+M65+I231+N231+Z65)</f>
        <v>6</v>
      </c>
      <c r="J234" s="591">
        <f>SUM(J65+N65+J231+O231+AA65)</f>
        <v>16</v>
      </c>
      <c r="K234" s="591">
        <f t="shared" ref="K234:S234" si="8">SUM(O65+P231+AB65)</f>
        <v>152</v>
      </c>
      <c r="L234" s="591">
        <f t="shared" si="8"/>
        <v>248</v>
      </c>
      <c r="M234" s="591">
        <f t="shared" si="8"/>
        <v>83</v>
      </c>
      <c r="N234" s="591">
        <f t="shared" si="8"/>
        <v>41</v>
      </c>
      <c r="O234" s="591">
        <f t="shared" si="8"/>
        <v>86</v>
      </c>
      <c r="P234" s="591">
        <f t="shared" si="8"/>
        <v>55</v>
      </c>
      <c r="Q234" s="591">
        <f t="shared" si="8"/>
        <v>61</v>
      </c>
      <c r="R234" s="591">
        <f t="shared" si="8"/>
        <v>62</v>
      </c>
      <c r="S234" s="591">
        <f t="shared" si="8"/>
        <v>12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1584</v>
      </c>
      <c r="AK237" s="4"/>
    </row>
    <row r="239" spans="1:45">
      <c r="A239" s="1" t="s">
        <v>86</v>
      </c>
    </row>
    <row r="240" spans="1:45" ht="15.75">
      <c r="AG240" s="7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5M2O4/ILSIasF2dh2V1t7UuDKUp/fE1zMRVD2FuragG3zDg0s/gmKeyuBZhYO0mV0U5KkW+4Iaq86ORApotl8w==" saltValue="7ASobdP/XNEWU+pauyAIUg==" spinCount="100000" sheet="1" objects="1" scenarios="1" selectLockedCells="1"/>
  <mergeCells count="78">
    <mergeCell ref="E233:E234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E49:AE62"/>
    <mergeCell ref="AF49:AF62"/>
    <mergeCell ref="AG49:AG62"/>
    <mergeCell ref="AH49:AH62"/>
    <mergeCell ref="A33:A46"/>
    <mergeCell ref="B33:B46"/>
    <mergeCell ref="AI49:AI62"/>
    <mergeCell ref="Z49:Z62"/>
    <mergeCell ref="AA49:AA62"/>
    <mergeCell ref="AB49:AB62"/>
    <mergeCell ref="AC49:AC62"/>
    <mergeCell ref="AD49:AD62"/>
    <mergeCell ref="A49:A62"/>
    <mergeCell ref="B49:B62"/>
    <mergeCell ref="C49:C62"/>
    <mergeCell ref="X49:X62"/>
    <mergeCell ref="Y49:Y62"/>
    <mergeCell ref="A47:D47"/>
    <mergeCell ref="AE33:AE46"/>
    <mergeCell ref="AF33:AF46"/>
    <mergeCell ref="AG33:AG46"/>
    <mergeCell ref="Z33:Z46"/>
    <mergeCell ref="AA33:AA46"/>
    <mergeCell ref="AB33:AB46"/>
    <mergeCell ref="AC33:AC46"/>
    <mergeCell ref="AD33:AD46"/>
    <mergeCell ref="AB8:AC8"/>
    <mergeCell ref="Q8:W8"/>
    <mergeCell ref="F7:W7"/>
    <mergeCell ref="E7:E9"/>
    <mergeCell ref="C11:C30"/>
    <mergeCell ref="X11:X30"/>
    <mergeCell ref="AB11:AB30"/>
    <mergeCell ref="AC11:AC30"/>
    <mergeCell ref="AH11:AH30"/>
    <mergeCell ref="Y11:Y30"/>
    <mergeCell ref="Z11:Z30"/>
    <mergeCell ref="AA11:AA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X7:AJ7"/>
    <mergeCell ref="A11:A30"/>
    <mergeCell ref="A31:D31"/>
    <mergeCell ref="C33:C46"/>
    <mergeCell ref="B11:B30"/>
    <mergeCell ref="AD8:AJ8"/>
    <mergeCell ref="AI33:AI46"/>
    <mergeCell ref="AJ33:AJ46"/>
    <mergeCell ref="AJ11:AJ30"/>
    <mergeCell ref="X33:X46"/>
    <mergeCell ref="Y33:Y46"/>
    <mergeCell ref="AH33:AH46"/>
    <mergeCell ref="AI11:AI30"/>
    <mergeCell ref="AD11:AD30"/>
    <mergeCell ref="AE11:AE30"/>
    <mergeCell ref="AF11:AF30"/>
    <mergeCell ref="AG11:AG30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rgb="FFFFC000"/>
  </sheetPr>
  <dimension ref="A1:AU301"/>
  <sheetViews>
    <sheetView showGridLines="0" topLeftCell="A58" zoomScale="85" zoomScaleNormal="85" workbookViewId="0">
      <selection activeCell="B75" sqref="B75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120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1564</v>
      </c>
      <c r="C11" s="1025" t="s">
        <v>196</v>
      </c>
      <c r="D11" s="605" t="s">
        <v>252</v>
      </c>
      <c r="E11" s="606" t="s">
        <v>433</v>
      </c>
      <c r="F11" s="607"/>
      <c r="G11" s="608"/>
      <c r="H11" s="608"/>
      <c r="I11" s="608"/>
      <c r="J11" s="609"/>
      <c r="K11" s="607"/>
      <c r="L11" s="608"/>
      <c r="M11" s="608"/>
      <c r="N11" s="609"/>
      <c r="O11" s="607"/>
      <c r="P11" s="609"/>
      <c r="Q11" s="607"/>
      <c r="R11" s="608"/>
      <c r="S11" s="608"/>
      <c r="T11" s="608"/>
      <c r="U11" s="608"/>
      <c r="V11" s="608"/>
      <c r="W11" s="609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4" t="s">
        <v>1152</v>
      </c>
      <c r="E12" s="610" t="s">
        <v>1153</v>
      </c>
      <c r="F12" s="228"/>
      <c r="G12" s="611"/>
      <c r="H12" s="611"/>
      <c r="I12" s="611"/>
      <c r="J12" s="612"/>
      <c r="K12" s="228"/>
      <c r="L12" s="611"/>
      <c r="M12" s="611"/>
      <c r="N12" s="612"/>
      <c r="O12" s="228"/>
      <c r="P12" s="612"/>
      <c r="Q12" s="228"/>
      <c r="R12" s="611"/>
      <c r="S12" s="611"/>
      <c r="T12" s="611"/>
      <c r="U12" s="611"/>
      <c r="V12" s="611"/>
      <c r="W12" s="612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4" t="s">
        <v>1154</v>
      </c>
      <c r="E13" s="610" t="s">
        <v>1155</v>
      </c>
      <c r="F13" s="228"/>
      <c r="G13" s="611"/>
      <c r="H13" s="611"/>
      <c r="I13" s="611"/>
      <c r="J13" s="612"/>
      <c r="K13" s="228"/>
      <c r="L13" s="611"/>
      <c r="M13" s="611"/>
      <c r="N13" s="612"/>
      <c r="O13" s="228"/>
      <c r="P13" s="612"/>
      <c r="Q13" s="228"/>
      <c r="R13" s="611"/>
      <c r="S13" s="611"/>
      <c r="T13" s="611"/>
      <c r="U13" s="611"/>
      <c r="V13" s="611"/>
      <c r="W13" s="612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4" t="s">
        <v>1156</v>
      </c>
      <c r="E14" s="610" t="s">
        <v>1157</v>
      </c>
      <c r="F14" s="228"/>
      <c r="G14" s="611"/>
      <c r="H14" s="611"/>
      <c r="I14" s="611"/>
      <c r="J14" s="612"/>
      <c r="K14" s="228"/>
      <c r="L14" s="611"/>
      <c r="M14" s="611"/>
      <c r="N14" s="612"/>
      <c r="O14" s="228"/>
      <c r="P14" s="612"/>
      <c r="Q14" s="228"/>
      <c r="R14" s="611"/>
      <c r="S14" s="611"/>
      <c r="T14" s="611"/>
      <c r="U14" s="611"/>
      <c r="V14" s="611"/>
      <c r="W14" s="612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4" t="s">
        <v>254</v>
      </c>
      <c r="E15" s="610" t="s">
        <v>434</v>
      </c>
      <c r="F15" s="228"/>
      <c r="G15" s="611"/>
      <c r="H15" s="611"/>
      <c r="I15" s="611"/>
      <c r="J15" s="612"/>
      <c r="K15" s="228"/>
      <c r="L15" s="611"/>
      <c r="M15" s="611"/>
      <c r="N15" s="612"/>
      <c r="O15" s="228"/>
      <c r="P15" s="612"/>
      <c r="Q15" s="228"/>
      <c r="R15" s="611"/>
      <c r="S15" s="611"/>
      <c r="T15" s="611"/>
      <c r="U15" s="611"/>
      <c r="V15" s="611"/>
      <c r="W15" s="612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4" t="s">
        <v>256</v>
      </c>
      <c r="E16" s="610" t="s">
        <v>435</v>
      </c>
      <c r="F16" s="228"/>
      <c r="G16" s="611"/>
      <c r="H16" s="611"/>
      <c r="I16" s="611"/>
      <c r="J16" s="612"/>
      <c r="K16" s="228"/>
      <c r="L16" s="611"/>
      <c r="M16" s="611"/>
      <c r="N16" s="612"/>
      <c r="O16" s="228"/>
      <c r="P16" s="612"/>
      <c r="Q16" s="228"/>
      <c r="R16" s="611"/>
      <c r="S16" s="611"/>
      <c r="T16" s="611"/>
      <c r="U16" s="611"/>
      <c r="V16" s="611"/>
      <c r="W16" s="612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4" t="s">
        <v>258</v>
      </c>
      <c r="E17" s="610" t="s">
        <v>436</v>
      </c>
      <c r="F17" s="228"/>
      <c r="G17" s="611"/>
      <c r="H17" s="611"/>
      <c r="I17" s="611"/>
      <c r="J17" s="612"/>
      <c r="K17" s="228"/>
      <c r="L17" s="611"/>
      <c r="M17" s="611"/>
      <c r="N17" s="612"/>
      <c r="O17" s="228"/>
      <c r="P17" s="612"/>
      <c r="Q17" s="228"/>
      <c r="R17" s="611"/>
      <c r="S17" s="611"/>
      <c r="T17" s="611"/>
      <c r="U17" s="611"/>
      <c r="V17" s="611"/>
      <c r="W17" s="612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4" t="s">
        <v>1158</v>
      </c>
      <c r="E18" s="610" t="s">
        <v>1159</v>
      </c>
      <c r="F18" s="228"/>
      <c r="G18" s="611"/>
      <c r="H18" s="611"/>
      <c r="I18" s="611"/>
      <c r="J18" s="612"/>
      <c r="K18" s="228"/>
      <c r="L18" s="611"/>
      <c r="M18" s="611"/>
      <c r="N18" s="612"/>
      <c r="O18" s="228"/>
      <c r="P18" s="612"/>
      <c r="Q18" s="228"/>
      <c r="R18" s="611"/>
      <c r="S18" s="611"/>
      <c r="T18" s="611"/>
      <c r="U18" s="611"/>
      <c r="V18" s="611"/>
      <c r="W18" s="612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4" t="s">
        <v>1160</v>
      </c>
      <c r="E19" s="610" t="s">
        <v>1161</v>
      </c>
      <c r="F19" s="228"/>
      <c r="G19" s="611"/>
      <c r="H19" s="611"/>
      <c r="I19" s="611"/>
      <c r="J19" s="612"/>
      <c r="K19" s="228"/>
      <c r="L19" s="611"/>
      <c r="M19" s="611"/>
      <c r="N19" s="612"/>
      <c r="O19" s="228"/>
      <c r="P19" s="612"/>
      <c r="Q19" s="228"/>
      <c r="R19" s="611"/>
      <c r="S19" s="611"/>
      <c r="T19" s="611"/>
      <c r="U19" s="611"/>
      <c r="V19" s="611"/>
      <c r="W19" s="612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4" t="s">
        <v>176</v>
      </c>
      <c r="E20" s="610" t="s">
        <v>1162</v>
      </c>
      <c r="F20" s="228"/>
      <c r="G20" s="611"/>
      <c r="H20" s="611"/>
      <c r="I20" s="611"/>
      <c r="J20" s="612"/>
      <c r="K20" s="228"/>
      <c r="L20" s="611"/>
      <c r="M20" s="611"/>
      <c r="N20" s="612"/>
      <c r="O20" s="228"/>
      <c r="P20" s="612"/>
      <c r="Q20" s="228"/>
      <c r="R20" s="611"/>
      <c r="S20" s="611"/>
      <c r="T20" s="611"/>
      <c r="U20" s="611"/>
      <c r="V20" s="611"/>
      <c r="W20" s="612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4" t="s">
        <v>1163</v>
      </c>
      <c r="E21" s="610" t="s">
        <v>1164</v>
      </c>
      <c r="F21" s="228"/>
      <c r="G21" s="611"/>
      <c r="H21" s="611"/>
      <c r="I21" s="611"/>
      <c r="J21" s="612"/>
      <c r="K21" s="228"/>
      <c r="L21" s="611"/>
      <c r="M21" s="611"/>
      <c r="N21" s="612"/>
      <c r="O21" s="228"/>
      <c r="P21" s="612"/>
      <c r="Q21" s="228"/>
      <c r="R21" s="611"/>
      <c r="S21" s="611"/>
      <c r="T21" s="611"/>
      <c r="U21" s="611"/>
      <c r="V21" s="611"/>
      <c r="W21" s="612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4" t="s">
        <v>259</v>
      </c>
      <c r="E22" s="610" t="s">
        <v>437</v>
      </c>
      <c r="F22" s="228"/>
      <c r="G22" s="611"/>
      <c r="H22" s="611"/>
      <c r="I22" s="611"/>
      <c r="J22" s="612"/>
      <c r="K22" s="228"/>
      <c r="L22" s="611"/>
      <c r="M22" s="611"/>
      <c r="N22" s="612"/>
      <c r="O22" s="228"/>
      <c r="P22" s="612"/>
      <c r="Q22" s="228"/>
      <c r="R22" s="611"/>
      <c r="S22" s="611"/>
      <c r="T22" s="611"/>
      <c r="U22" s="611"/>
      <c r="V22" s="611"/>
      <c r="W22" s="612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4" t="s">
        <v>260</v>
      </c>
      <c r="E23" s="610" t="s">
        <v>438</v>
      </c>
      <c r="F23" s="228"/>
      <c r="G23" s="611"/>
      <c r="H23" s="611"/>
      <c r="I23" s="611"/>
      <c r="J23" s="612"/>
      <c r="K23" s="228"/>
      <c r="L23" s="611"/>
      <c r="M23" s="611"/>
      <c r="N23" s="612"/>
      <c r="O23" s="228"/>
      <c r="P23" s="612"/>
      <c r="Q23" s="228"/>
      <c r="R23" s="611"/>
      <c r="S23" s="611"/>
      <c r="T23" s="611"/>
      <c r="U23" s="611"/>
      <c r="V23" s="611"/>
      <c r="W23" s="612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4" t="s">
        <v>261</v>
      </c>
      <c r="E24" s="610" t="s">
        <v>439</v>
      </c>
      <c r="F24" s="228"/>
      <c r="G24" s="611"/>
      <c r="H24" s="611"/>
      <c r="I24" s="611"/>
      <c r="J24" s="612"/>
      <c r="K24" s="228"/>
      <c r="L24" s="611"/>
      <c r="M24" s="611"/>
      <c r="N24" s="612"/>
      <c r="O24" s="228"/>
      <c r="P24" s="612"/>
      <c r="Q24" s="228"/>
      <c r="R24" s="611"/>
      <c r="S24" s="611"/>
      <c r="T24" s="611"/>
      <c r="U24" s="611"/>
      <c r="V24" s="611"/>
      <c r="W24" s="612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4" t="s">
        <v>262</v>
      </c>
      <c r="E25" s="610" t="s">
        <v>440</v>
      </c>
      <c r="F25" s="228"/>
      <c r="G25" s="611"/>
      <c r="H25" s="611"/>
      <c r="I25" s="611"/>
      <c r="J25" s="612"/>
      <c r="K25" s="228"/>
      <c r="L25" s="611"/>
      <c r="M25" s="611"/>
      <c r="N25" s="612"/>
      <c r="O25" s="228"/>
      <c r="P25" s="612"/>
      <c r="Q25" s="228"/>
      <c r="R25" s="611"/>
      <c r="S25" s="611"/>
      <c r="T25" s="611"/>
      <c r="U25" s="611"/>
      <c r="V25" s="611"/>
      <c r="W25" s="612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4" t="s">
        <v>1165</v>
      </c>
      <c r="E26" s="610" t="s">
        <v>1166</v>
      </c>
      <c r="F26" s="228"/>
      <c r="G26" s="611"/>
      <c r="H26" s="611"/>
      <c r="I26" s="611"/>
      <c r="J26" s="612"/>
      <c r="K26" s="228"/>
      <c r="L26" s="611"/>
      <c r="M26" s="611"/>
      <c r="N26" s="612"/>
      <c r="O26" s="228"/>
      <c r="P26" s="612"/>
      <c r="Q26" s="228"/>
      <c r="R26" s="611"/>
      <c r="S26" s="611"/>
      <c r="T26" s="611"/>
      <c r="U26" s="611"/>
      <c r="V26" s="611"/>
      <c r="W26" s="612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4" t="s">
        <v>1167</v>
      </c>
      <c r="E27" s="610" t="s">
        <v>1168</v>
      </c>
      <c r="F27" s="228"/>
      <c r="G27" s="611"/>
      <c r="H27" s="611"/>
      <c r="I27" s="611"/>
      <c r="J27" s="612"/>
      <c r="K27" s="228"/>
      <c r="L27" s="611"/>
      <c r="M27" s="611"/>
      <c r="N27" s="612"/>
      <c r="O27" s="228"/>
      <c r="P27" s="612"/>
      <c r="Q27" s="228"/>
      <c r="R27" s="611"/>
      <c r="S27" s="611"/>
      <c r="T27" s="611"/>
      <c r="U27" s="611"/>
      <c r="V27" s="611"/>
      <c r="W27" s="612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4" t="s">
        <v>1169</v>
      </c>
      <c r="E28" s="610" t="s">
        <v>1170</v>
      </c>
      <c r="F28" s="228"/>
      <c r="G28" s="611"/>
      <c r="H28" s="611"/>
      <c r="I28" s="611"/>
      <c r="J28" s="612"/>
      <c r="K28" s="228"/>
      <c r="L28" s="611"/>
      <c r="M28" s="611"/>
      <c r="N28" s="612"/>
      <c r="O28" s="228"/>
      <c r="P28" s="612"/>
      <c r="Q28" s="228"/>
      <c r="R28" s="611"/>
      <c r="S28" s="611"/>
      <c r="T28" s="611"/>
      <c r="U28" s="611"/>
      <c r="V28" s="611"/>
      <c r="W28" s="612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4" t="s">
        <v>1171</v>
      </c>
      <c r="E29" s="610" t="s">
        <v>1172</v>
      </c>
      <c r="F29" s="228"/>
      <c r="G29" s="611"/>
      <c r="H29" s="611"/>
      <c r="I29" s="611"/>
      <c r="J29" s="612"/>
      <c r="K29" s="228"/>
      <c r="L29" s="611"/>
      <c r="M29" s="611"/>
      <c r="N29" s="612"/>
      <c r="O29" s="228"/>
      <c r="P29" s="612"/>
      <c r="Q29" s="228"/>
      <c r="R29" s="611"/>
      <c r="S29" s="611"/>
      <c r="T29" s="611"/>
      <c r="U29" s="611"/>
      <c r="V29" s="611"/>
      <c r="W29" s="612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5" t="s">
        <v>264</v>
      </c>
      <c r="E30" s="232" t="s">
        <v>445</v>
      </c>
      <c r="F30" s="613"/>
      <c r="G30" s="614"/>
      <c r="H30" s="614"/>
      <c r="I30" s="614"/>
      <c r="J30" s="615"/>
      <c r="K30" s="613"/>
      <c r="L30" s="614"/>
      <c r="M30" s="614"/>
      <c r="N30" s="615"/>
      <c r="O30" s="613"/>
      <c r="P30" s="615"/>
      <c r="Q30" s="613"/>
      <c r="R30" s="614"/>
      <c r="S30" s="614"/>
      <c r="T30" s="614"/>
      <c r="U30" s="614"/>
      <c r="V30" s="614"/>
      <c r="W30" s="615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6"/>
      <c r="E32" s="216"/>
    </row>
    <row r="33" spans="1:36" customFormat="1" ht="30">
      <c r="A33" s="1019" t="s">
        <v>177</v>
      </c>
      <c r="B33" s="1022" t="s">
        <v>1566</v>
      </c>
      <c r="C33" s="1025" t="s">
        <v>197</v>
      </c>
      <c r="D33" s="605" t="s">
        <v>252</v>
      </c>
      <c r="E33" s="606" t="s">
        <v>433</v>
      </c>
      <c r="F33" s="607"/>
      <c r="G33" s="608"/>
      <c r="H33" s="608"/>
      <c r="I33" s="608"/>
      <c r="J33" s="609"/>
      <c r="K33" s="607"/>
      <c r="L33" s="608"/>
      <c r="M33" s="608"/>
      <c r="N33" s="609"/>
      <c r="O33" s="607"/>
      <c r="P33" s="609"/>
      <c r="Q33" s="607"/>
      <c r="R33" s="608"/>
      <c r="S33" s="608"/>
      <c r="T33" s="608"/>
      <c r="U33" s="608"/>
      <c r="V33" s="608"/>
      <c r="W33" s="609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4" t="s">
        <v>1242</v>
      </c>
      <c r="E34" s="610" t="s">
        <v>1243</v>
      </c>
      <c r="F34" s="228"/>
      <c r="G34" s="611"/>
      <c r="H34" s="611"/>
      <c r="I34" s="611"/>
      <c r="J34" s="612"/>
      <c r="K34" s="228"/>
      <c r="L34" s="611"/>
      <c r="M34" s="611"/>
      <c r="N34" s="612"/>
      <c r="O34" s="228"/>
      <c r="P34" s="612"/>
      <c r="Q34" s="228"/>
      <c r="R34" s="611"/>
      <c r="S34" s="611"/>
      <c r="T34" s="611"/>
      <c r="U34" s="611"/>
      <c r="V34" s="611"/>
      <c r="W34" s="612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4" t="s">
        <v>1244</v>
      </c>
      <c r="E35" s="610" t="s">
        <v>1245</v>
      </c>
      <c r="F35" s="228"/>
      <c r="G35" s="611"/>
      <c r="H35" s="611"/>
      <c r="I35" s="611"/>
      <c r="J35" s="612"/>
      <c r="K35" s="228"/>
      <c r="L35" s="611"/>
      <c r="M35" s="611"/>
      <c r="N35" s="612"/>
      <c r="O35" s="228"/>
      <c r="P35" s="612"/>
      <c r="Q35" s="228"/>
      <c r="R35" s="611"/>
      <c r="S35" s="611"/>
      <c r="T35" s="611"/>
      <c r="U35" s="611"/>
      <c r="V35" s="611"/>
      <c r="W35" s="612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4" t="s">
        <v>254</v>
      </c>
      <c r="E36" s="610" t="s">
        <v>434</v>
      </c>
      <c r="F36" s="228"/>
      <c r="G36" s="611"/>
      <c r="H36" s="611"/>
      <c r="I36" s="611"/>
      <c r="J36" s="612"/>
      <c r="K36" s="228"/>
      <c r="L36" s="611"/>
      <c r="M36" s="611"/>
      <c r="N36" s="612"/>
      <c r="O36" s="228"/>
      <c r="P36" s="612"/>
      <c r="Q36" s="228"/>
      <c r="R36" s="611"/>
      <c r="S36" s="611"/>
      <c r="T36" s="611"/>
      <c r="U36" s="611"/>
      <c r="V36" s="611"/>
      <c r="W36" s="612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4" t="s">
        <v>256</v>
      </c>
      <c r="E37" s="610" t="s">
        <v>435</v>
      </c>
      <c r="F37" s="228"/>
      <c r="G37" s="611"/>
      <c r="H37" s="611"/>
      <c r="I37" s="611"/>
      <c r="J37" s="612"/>
      <c r="K37" s="228"/>
      <c r="L37" s="611"/>
      <c r="M37" s="611"/>
      <c r="N37" s="612"/>
      <c r="O37" s="228"/>
      <c r="P37" s="612"/>
      <c r="Q37" s="228"/>
      <c r="R37" s="611"/>
      <c r="S37" s="611"/>
      <c r="T37" s="611"/>
      <c r="U37" s="611"/>
      <c r="V37" s="611"/>
      <c r="W37" s="612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4" t="s">
        <v>258</v>
      </c>
      <c r="E38" s="610" t="s">
        <v>436</v>
      </c>
      <c r="F38" s="228"/>
      <c r="G38" s="611"/>
      <c r="H38" s="611"/>
      <c r="I38" s="611"/>
      <c r="J38" s="612"/>
      <c r="K38" s="228"/>
      <c r="L38" s="611"/>
      <c r="M38" s="611"/>
      <c r="N38" s="612"/>
      <c r="O38" s="228"/>
      <c r="P38" s="612"/>
      <c r="Q38" s="228"/>
      <c r="R38" s="611"/>
      <c r="S38" s="611"/>
      <c r="T38" s="611"/>
      <c r="U38" s="611"/>
      <c r="V38" s="611"/>
      <c r="W38" s="612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4" t="s">
        <v>1246</v>
      </c>
      <c r="E39" s="610" t="s">
        <v>1247</v>
      </c>
      <c r="F39" s="228"/>
      <c r="G39" s="611"/>
      <c r="H39" s="611"/>
      <c r="I39" s="611"/>
      <c r="J39" s="612"/>
      <c r="K39" s="228"/>
      <c r="L39" s="611"/>
      <c r="M39" s="611"/>
      <c r="N39" s="612"/>
      <c r="O39" s="228"/>
      <c r="P39" s="612"/>
      <c r="Q39" s="228"/>
      <c r="R39" s="611"/>
      <c r="S39" s="611"/>
      <c r="T39" s="611"/>
      <c r="U39" s="611"/>
      <c r="V39" s="611"/>
      <c r="W39" s="612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4" t="s">
        <v>1248</v>
      </c>
      <c r="E40" s="610" t="s">
        <v>1249</v>
      </c>
      <c r="F40" s="228"/>
      <c r="G40" s="611"/>
      <c r="H40" s="611"/>
      <c r="I40" s="611"/>
      <c r="J40" s="612"/>
      <c r="K40" s="228"/>
      <c r="L40" s="611"/>
      <c r="M40" s="611"/>
      <c r="N40" s="612"/>
      <c r="O40" s="228"/>
      <c r="P40" s="612"/>
      <c r="Q40" s="228"/>
      <c r="R40" s="611"/>
      <c r="S40" s="611"/>
      <c r="T40" s="611"/>
      <c r="U40" s="611"/>
      <c r="V40" s="611"/>
      <c r="W40" s="612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4" t="s">
        <v>259</v>
      </c>
      <c r="E41" s="610" t="s">
        <v>437</v>
      </c>
      <c r="F41" s="228"/>
      <c r="G41" s="611"/>
      <c r="H41" s="611"/>
      <c r="I41" s="611"/>
      <c r="J41" s="612"/>
      <c r="K41" s="228"/>
      <c r="L41" s="611"/>
      <c r="M41" s="611"/>
      <c r="N41" s="612"/>
      <c r="O41" s="228"/>
      <c r="P41" s="612"/>
      <c r="Q41" s="228"/>
      <c r="R41" s="611"/>
      <c r="S41" s="611"/>
      <c r="T41" s="611"/>
      <c r="U41" s="611"/>
      <c r="V41" s="611"/>
      <c r="W41" s="612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4" t="s">
        <v>260</v>
      </c>
      <c r="E42" s="610" t="s">
        <v>438</v>
      </c>
      <c r="F42" s="228"/>
      <c r="G42" s="611"/>
      <c r="H42" s="611"/>
      <c r="I42" s="611"/>
      <c r="J42" s="612"/>
      <c r="K42" s="228"/>
      <c r="L42" s="611"/>
      <c r="M42" s="611"/>
      <c r="N42" s="612"/>
      <c r="O42" s="228"/>
      <c r="P42" s="612"/>
      <c r="Q42" s="228"/>
      <c r="R42" s="611"/>
      <c r="S42" s="611"/>
      <c r="T42" s="611"/>
      <c r="U42" s="611"/>
      <c r="V42" s="611"/>
      <c r="W42" s="612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4" t="s">
        <v>261</v>
      </c>
      <c r="E43" s="610" t="s">
        <v>439</v>
      </c>
      <c r="F43" s="228"/>
      <c r="G43" s="611"/>
      <c r="H43" s="611"/>
      <c r="I43" s="611"/>
      <c r="J43" s="612"/>
      <c r="K43" s="228"/>
      <c r="L43" s="611"/>
      <c r="M43" s="611"/>
      <c r="N43" s="612"/>
      <c r="O43" s="228"/>
      <c r="P43" s="612"/>
      <c r="Q43" s="228"/>
      <c r="R43" s="611"/>
      <c r="S43" s="611"/>
      <c r="T43" s="611"/>
      <c r="U43" s="611"/>
      <c r="V43" s="611"/>
      <c r="W43" s="612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4" t="s">
        <v>262</v>
      </c>
      <c r="E44" s="610" t="s">
        <v>440</v>
      </c>
      <c r="F44" s="228"/>
      <c r="G44" s="611"/>
      <c r="H44" s="611"/>
      <c r="I44" s="611"/>
      <c r="J44" s="612"/>
      <c r="K44" s="228"/>
      <c r="L44" s="611"/>
      <c r="M44" s="611"/>
      <c r="N44" s="612"/>
      <c r="O44" s="228"/>
      <c r="P44" s="612"/>
      <c r="Q44" s="228"/>
      <c r="R44" s="611"/>
      <c r="S44" s="611"/>
      <c r="T44" s="611"/>
      <c r="U44" s="611"/>
      <c r="V44" s="611"/>
      <c r="W44" s="612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4" t="s">
        <v>1250</v>
      </c>
      <c r="E45" s="610" t="s">
        <v>1251</v>
      </c>
      <c r="F45" s="228"/>
      <c r="G45" s="611"/>
      <c r="H45" s="611"/>
      <c r="I45" s="611"/>
      <c r="J45" s="612"/>
      <c r="K45" s="228"/>
      <c r="L45" s="611"/>
      <c r="M45" s="611"/>
      <c r="N45" s="612"/>
      <c r="O45" s="228"/>
      <c r="P45" s="612"/>
      <c r="Q45" s="228"/>
      <c r="R45" s="611"/>
      <c r="S45" s="611"/>
      <c r="T45" s="611"/>
      <c r="U45" s="611"/>
      <c r="V45" s="611"/>
      <c r="W45" s="612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5" t="s">
        <v>264</v>
      </c>
      <c r="E46" s="232" t="s">
        <v>445</v>
      </c>
      <c r="F46" s="613"/>
      <c r="G46" s="614"/>
      <c r="H46" s="614"/>
      <c r="I46" s="614"/>
      <c r="J46" s="615"/>
      <c r="K46" s="613"/>
      <c r="L46" s="614"/>
      <c r="M46" s="614"/>
      <c r="N46" s="615"/>
      <c r="O46" s="613"/>
      <c r="P46" s="615"/>
      <c r="Q46" s="613"/>
      <c r="R46" s="614"/>
      <c r="S46" s="614"/>
      <c r="T46" s="614"/>
      <c r="U46" s="614"/>
      <c r="V46" s="614"/>
      <c r="W46" s="615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6"/>
      <c r="E48" s="216"/>
    </row>
    <row r="49" spans="1:36" customFormat="1" ht="30">
      <c r="A49" s="1019" t="s">
        <v>46</v>
      </c>
      <c r="B49" s="1022" t="s">
        <v>1565</v>
      </c>
      <c r="C49" s="1025" t="s">
        <v>198</v>
      </c>
      <c r="D49" s="605" t="s">
        <v>252</v>
      </c>
      <c r="E49" s="606" t="s">
        <v>433</v>
      </c>
      <c r="F49" s="607"/>
      <c r="G49" s="608"/>
      <c r="H49" s="608"/>
      <c r="I49" s="608"/>
      <c r="J49" s="609"/>
      <c r="K49" s="607"/>
      <c r="L49" s="608"/>
      <c r="M49" s="608"/>
      <c r="N49" s="609"/>
      <c r="O49" s="607"/>
      <c r="P49" s="609"/>
      <c r="Q49" s="607"/>
      <c r="R49" s="608"/>
      <c r="S49" s="608"/>
      <c r="T49" s="608"/>
      <c r="U49" s="608"/>
      <c r="V49" s="608"/>
      <c r="W49" s="609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4" t="s">
        <v>254</v>
      </c>
      <c r="E50" s="610" t="s">
        <v>434</v>
      </c>
      <c r="F50" s="228"/>
      <c r="G50" s="611"/>
      <c r="H50" s="611"/>
      <c r="I50" s="611"/>
      <c r="J50" s="612"/>
      <c r="K50" s="228"/>
      <c r="L50" s="611"/>
      <c r="M50" s="611"/>
      <c r="N50" s="612"/>
      <c r="O50" s="228"/>
      <c r="P50" s="612"/>
      <c r="Q50" s="228"/>
      <c r="R50" s="611"/>
      <c r="S50" s="611"/>
      <c r="T50" s="611"/>
      <c r="U50" s="611"/>
      <c r="V50" s="611"/>
      <c r="W50" s="612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4" t="s">
        <v>256</v>
      </c>
      <c r="E51" s="610" t="s">
        <v>435</v>
      </c>
      <c r="F51" s="228"/>
      <c r="G51" s="611"/>
      <c r="H51" s="611"/>
      <c r="I51" s="611"/>
      <c r="J51" s="612"/>
      <c r="K51" s="228"/>
      <c r="L51" s="611"/>
      <c r="M51" s="611"/>
      <c r="N51" s="612"/>
      <c r="O51" s="228"/>
      <c r="P51" s="612"/>
      <c r="Q51" s="228"/>
      <c r="R51" s="611"/>
      <c r="S51" s="611"/>
      <c r="T51" s="611"/>
      <c r="U51" s="611"/>
      <c r="V51" s="611"/>
      <c r="W51" s="612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4" t="s">
        <v>258</v>
      </c>
      <c r="E52" s="610" t="s">
        <v>436</v>
      </c>
      <c r="F52" s="228"/>
      <c r="G52" s="611"/>
      <c r="H52" s="611"/>
      <c r="I52" s="611"/>
      <c r="J52" s="612"/>
      <c r="K52" s="228"/>
      <c r="L52" s="611"/>
      <c r="M52" s="611"/>
      <c r="N52" s="612"/>
      <c r="O52" s="228"/>
      <c r="P52" s="612"/>
      <c r="Q52" s="228"/>
      <c r="R52" s="611"/>
      <c r="S52" s="611"/>
      <c r="T52" s="611"/>
      <c r="U52" s="611"/>
      <c r="V52" s="611"/>
      <c r="W52" s="612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4" t="s">
        <v>1285</v>
      </c>
      <c r="E53" s="610" t="s">
        <v>1286</v>
      </c>
      <c r="F53" s="228"/>
      <c r="G53" s="611"/>
      <c r="H53" s="611"/>
      <c r="I53" s="611"/>
      <c r="J53" s="612"/>
      <c r="K53" s="228"/>
      <c r="L53" s="611"/>
      <c r="M53" s="611"/>
      <c r="N53" s="612"/>
      <c r="O53" s="228"/>
      <c r="P53" s="612"/>
      <c r="Q53" s="228"/>
      <c r="R53" s="611"/>
      <c r="S53" s="611"/>
      <c r="T53" s="611"/>
      <c r="U53" s="611"/>
      <c r="V53" s="611"/>
      <c r="W53" s="612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4" t="s">
        <v>1287</v>
      </c>
      <c r="E54" s="610" t="s">
        <v>1288</v>
      </c>
      <c r="F54" s="228"/>
      <c r="G54" s="611"/>
      <c r="H54" s="611"/>
      <c r="I54" s="611"/>
      <c r="J54" s="612"/>
      <c r="K54" s="228"/>
      <c r="L54" s="611"/>
      <c r="M54" s="611"/>
      <c r="N54" s="612"/>
      <c r="O54" s="228"/>
      <c r="P54" s="612"/>
      <c r="Q54" s="228"/>
      <c r="R54" s="611"/>
      <c r="S54" s="611"/>
      <c r="T54" s="611"/>
      <c r="U54" s="611"/>
      <c r="V54" s="611"/>
      <c r="W54" s="612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4" t="s">
        <v>1289</v>
      </c>
      <c r="E55" s="610" t="s">
        <v>1290</v>
      </c>
      <c r="F55" s="228"/>
      <c r="G55" s="611"/>
      <c r="H55" s="611"/>
      <c r="I55" s="611"/>
      <c r="J55" s="612"/>
      <c r="K55" s="228"/>
      <c r="L55" s="611"/>
      <c r="M55" s="611"/>
      <c r="N55" s="612"/>
      <c r="O55" s="228"/>
      <c r="P55" s="612"/>
      <c r="Q55" s="228"/>
      <c r="R55" s="611"/>
      <c r="S55" s="611"/>
      <c r="T55" s="611"/>
      <c r="U55" s="611"/>
      <c r="V55" s="611"/>
      <c r="W55" s="612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4" t="s">
        <v>1291</v>
      </c>
      <c r="E56" s="610" t="s">
        <v>1292</v>
      </c>
      <c r="F56" s="228"/>
      <c r="G56" s="611"/>
      <c r="H56" s="611"/>
      <c r="I56" s="611"/>
      <c r="J56" s="612"/>
      <c r="K56" s="228"/>
      <c r="L56" s="611"/>
      <c r="M56" s="611"/>
      <c r="N56" s="612"/>
      <c r="O56" s="228"/>
      <c r="P56" s="612"/>
      <c r="Q56" s="228"/>
      <c r="R56" s="611"/>
      <c r="S56" s="611"/>
      <c r="T56" s="611"/>
      <c r="U56" s="611"/>
      <c r="V56" s="611"/>
      <c r="W56" s="612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4" t="s">
        <v>1293</v>
      </c>
      <c r="E57" s="610" t="s">
        <v>1294</v>
      </c>
      <c r="F57" s="228"/>
      <c r="G57" s="611"/>
      <c r="H57" s="611"/>
      <c r="I57" s="611"/>
      <c r="J57" s="612"/>
      <c r="K57" s="228"/>
      <c r="L57" s="611"/>
      <c r="M57" s="611"/>
      <c r="N57" s="612"/>
      <c r="O57" s="228"/>
      <c r="P57" s="612"/>
      <c r="Q57" s="228"/>
      <c r="R57" s="611"/>
      <c r="S57" s="611"/>
      <c r="T57" s="611"/>
      <c r="U57" s="611"/>
      <c r="V57" s="611"/>
      <c r="W57" s="612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4" t="s">
        <v>259</v>
      </c>
      <c r="E58" s="610" t="s">
        <v>437</v>
      </c>
      <c r="F58" s="228"/>
      <c r="G58" s="611"/>
      <c r="H58" s="611"/>
      <c r="I58" s="611"/>
      <c r="J58" s="612"/>
      <c r="K58" s="228"/>
      <c r="L58" s="611"/>
      <c r="M58" s="611"/>
      <c r="N58" s="612"/>
      <c r="O58" s="228"/>
      <c r="P58" s="612"/>
      <c r="Q58" s="228"/>
      <c r="R58" s="611"/>
      <c r="S58" s="611"/>
      <c r="T58" s="611"/>
      <c r="U58" s="611"/>
      <c r="V58" s="611"/>
      <c r="W58" s="612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4" t="s">
        <v>260</v>
      </c>
      <c r="E59" s="610" t="s">
        <v>438</v>
      </c>
      <c r="F59" s="228"/>
      <c r="G59" s="611"/>
      <c r="H59" s="611"/>
      <c r="I59" s="611"/>
      <c r="J59" s="612"/>
      <c r="K59" s="228"/>
      <c r="L59" s="611"/>
      <c r="M59" s="611"/>
      <c r="N59" s="612"/>
      <c r="O59" s="228"/>
      <c r="P59" s="612"/>
      <c r="Q59" s="228"/>
      <c r="R59" s="611"/>
      <c r="S59" s="611"/>
      <c r="T59" s="611"/>
      <c r="U59" s="611"/>
      <c r="V59" s="611"/>
      <c r="W59" s="612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4" t="s">
        <v>261</v>
      </c>
      <c r="E60" s="610" t="s">
        <v>439</v>
      </c>
      <c r="F60" s="228"/>
      <c r="G60" s="611"/>
      <c r="H60" s="611"/>
      <c r="I60" s="611"/>
      <c r="J60" s="612"/>
      <c r="K60" s="228"/>
      <c r="L60" s="611"/>
      <c r="M60" s="611"/>
      <c r="N60" s="612"/>
      <c r="O60" s="228"/>
      <c r="P60" s="612"/>
      <c r="Q60" s="228"/>
      <c r="R60" s="611"/>
      <c r="S60" s="611"/>
      <c r="T60" s="611"/>
      <c r="U60" s="611"/>
      <c r="V60" s="611"/>
      <c r="W60" s="612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4" t="s">
        <v>262</v>
      </c>
      <c r="E61" s="610" t="s">
        <v>440</v>
      </c>
      <c r="F61" s="228"/>
      <c r="G61" s="611"/>
      <c r="H61" s="611"/>
      <c r="I61" s="611"/>
      <c r="J61" s="612"/>
      <c r="K61" s="228"/>
      <c r="L61" s="611"/>
      <c r="M61" s="611"/>
      <c r="N61" s="612"/>
      <c r="O61" s="228"/>
      <c r="P61" s="612"/>
      <c r="Q61" s="228"/>
      <c r="R61" s="611"/>
      <c r="S61" s="611"/>
      <c r="T61" s="611"/>
      <c r="U61" s="611"/>
      <c r="V61" s="611"/>
      <c r="W61" s="612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5" t="s">
        <v>264</v>
      </c>
      <c r="E62" s="232" t="s">
        <v>445</v>
      </c>
      <c r="F62" s="613"/>
      <c r="G62" s="614"/>
      <c r="H62" s="614"/>
      <c r="I62" s="614"/>
      <c r="J62" s="615"/>
      <c r="K62" s="613"/>
      <c r="L62" s="614"/>
      <c r="M62" s="614"/>
      <c r="N62" s="615"/>
      <c r="O62" s="613"/>
      <c r="P62" s="615"/>
      <c r="Q62" s="613"/>
      <c r="R62" s="614"/>
      <c r="S62" s="614"/>
      <c r="T62" s="614"/>
      <c r="U62" s="614"/>
      <c r="V62" s="614"/>
      <c r="W62" s="615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6"/>
      <c r="E64" s="216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2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2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2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 thickBot="1">
      <c r="A70" s="553"/>
      <c r="B70" s="554"/>
      <c r="C70" s="555" t="s">
        <v>1971</v>
      </c>
      <c r="D70" s="594" t="s">
        <v>1816</v>
      </c>
      <c r="E70" s="594">
        <v>21</v>
      </c>
      <c r="F70" s="558"/>
      <c r="G70" s="559"/>
      <c r="H70" s="559"/>
      <c r="I70" s="559"/>
      <c r="J70" s="560"/>
      <c r="K70" s="558">
        <v>1</v>
      </c>
      <c r="L70" s="559">
        <v>10</v>
      </c>
      <c r="M70" s="559">
        <v>10</v>
      </c>
      <c r="N70" s="559">
        <v>0</v>
      </c>
      <c r="O70" s="560">
        <v>0</v>
      </c>
      <c r="P70" s="558">
        <v>6</v>
      </c>
      <c r="Q70" s="560">
        <v>4</v>
      </c>
      <c r="R70" s="561">
        <v>1</v>
      </c>
      <c r="S70" s="562">
        <v>1</v>
      </c>
      <c r="T70" s="563">
        <v>3</v>
      </c>
      <c r="U70" s="562">
        <v>0</v>
      </c>
      <c r="V70" s="562">
        <v>2</v>
      </c>
      <c r="W70" s="564">
        <v>2</v>
      </c>
      <c r="X70" s="565">
        <v>1</v>
      </c>
      <c r="Y70" s="4"/>
      <c r="Z70" s="4"/>
      <c r="AA70" s="4"/>
      <c r="AB70" s="4"/>
      <c r="AU70" s="4"/>
    </row>
    <row r="71" spans="1:47" ht="15" customHeight="1">
      <c r="A71" s="553"/>
      <c r="B71" s="566"/>
      <c r="C71" s="555" t="s">
        <v>1971</v>
      </c>
      <c r="D71" s="594" t="s">
        <v>1968</v>
      </c>
      <c r="E71" s="594">
        <v>24</v>
      </c>
      <c r="F71" s="570"/>
      <c r="G71" s="657"/>
      <c r="H71" s="657"/>
      <c r="I71" s="657"/>
      <c r="J71" s="658"/>
      <c r="K71" s="570">
        <v>1</v>
      </c>
      <c r="L71" s="657">
        <v>10</v>
      </c>
      <c r="M71" s="657">
        <v>10</v>
      </c>
      <c r="N71" s="657">
        <v>0</v>
      </c>
      <c r="O71" s="658">
        <v>0</v>
      </c>
      <c r="P71" s="570">
        <v>6</v>
      </c>
      <c r="Q71" s="658">
        <v>4</v>
      </c>
      <c r="R71" s="573">
        <v>1</v>
      </c>
      <c r="S71" s="659">
        <v>1</v>
      </c>
      <c r="T71" s="660">
        <v>3</v>
      </c>
      <c r="U71" s="659">
        <v>0</v>
      </c>
      <c r="V71" s="659">
        <v>2</v>
      </c>
      <c r="W71" s="661">
        <v>2</v>
      </c>
      <c r="X71" s="662">
        <v>1</v>
      </c>
      <c r="Y71" s="4"/>
      <c r="Z71" s="4"/>
      <c r="AA71" s="4"/>
      <c r="AB71" s="4"/>
      <c r="AU71" s="4"/>
    </row>
    <row r="72" spans="1:47" ht="15" customHeight="1">
      <c r="A72" s="553"/>
      <c r="B72" s="554"/>
      <c r="C72" s="593" t="s">
        <v>1972</v>
      </c>
      <c r="D72" s="594" t="s">
        <v>1679</v>
      </c>
      <c r="E72" s="594">
        <v>45</v>
      </c>
      <c r="F72" s="596"/>
      <c r="G72" s="597"/>
      <c r="H72" s="597"/>
      <c r="I72" s="597"/>
      <c r="J72" s="598"/>
      <c r="K72" s="596">
        <v>2</v>
      </c>
      <c r="L72" s="597">
        <v>20</v>
      </c>
      <c r="M72" s="597">
        <v>20</v>
      </c>
      <c r="N72" s="597">
        <v>0</v>
      </c>
      <c r="O72" s="598">
        <v>0</v>
      </c>
      <c r="P72" s="596">
        <v>3</v>
      </c>
      <c r="Q72" s="598">
        <v>17</v>
      </c>
      <c r="R72" s="599">
        <v>0</v>
      </c>
      <c r="S72" s="600">
        <v>5</v>
      </c>
      <c r="T72" s="601">
        <v>4</v>
      </c>
      <c r="U72" s="600">
        <v>1</v>
      </c>
      <c r="V72" s="600">
        <v>3</v>
      </c>
      <c r="W72" s="602">
        <v>4</v>
      </c>
      <c r="X72" s="603">
        <v>3</v>
      </c>
      <c r="Y72" s="4"/>
      <c r="Z72" s="4"/>
      <c r="AA72" s="4"/>
      <c r="AB72" s="4"/>
      <c r="AU72" s="4"/>
    </row>
    <row r="73" spans="1:47" ht="15" customHeight="1">
      <c r="A73" s="553"/>
      <c r="B73" s="554"/>
      <c r="C73" s="593" t="s">
        <v>1972</v>
      </c>
      <c r="D73" s="594" t="s">
        <v>1597</v>
      </c>
      <c r="E73" s="594">
        <v>24</v>
      </c>
      <c r="F73" s="596"/>
      <c r="G73" s="597"/>
      <c r="H73" s="597"/>
      <c r="I73" s="597"/>
      <c r="J73" s="598"/>
      <c r="K73" s="596">
        <v>1</v>
      </c>
      <c r="L73" s="597">
        <v>10</v>
      </c>
      <c r="M73" s="597">
        <v>10</v>
      </c>
      <c r="N73" s="597">
        <v>0</v>
      </c>
      <c r="O73" s="598">
        <v>0</v>
      </c>
      <c r="P73" s="596">
        <v>2</v>
      </c>
      <c r="Q73" s="598">
        <v>8</v>
      </c>
      <c r="R73" s="599">
        <v>0</v>
      </c>
      <c r="S73" s="600">
        <v>2</v>
      </c>
      <c r="T73" s="601">
        <v>4</v>
      </c>
      <c r="U73" s="600">
        <v>0</v>
      </c>
      <c r="V73" s="600">
        <v>2</v>
      </c>
      <c r="W73" s="602">
        <v>1</v>
      </c>
      <c r="X73" s="603">
        <v>1</v>
      </c>
      <c r="Y73" s="4"/>
      <c r="Z73" s="4"/>
      <c r="AA73" s="4"/>
      <c r="AB73" s="4"/>
      <c r="AU73" s="4"/>
    </row>
    <row r="74" spans="1:47" ht="15" customHeight="1">
      <c r="A74" s="553"/>
      <c r="B74" s="554"/>
      <c r="C74" s="593" t="s">
        <v>1972</v>
      </c>
      <c r="D74" s="594" t="s">
        <v>1680</v>
      </c>
      <c r="E74" s="594">
        <v>69</v>
      </c>
      <c r="F74" s="596"/>
      <c r="G74" s="597"/>
      <c r="H74" s="597"/>
      <c r="I74" s="597"/>
      <c r="J74" s="598"/>
      <c r="K74" s="596">
        <v>3</v>
      </c>
      <c r="L74" s="597">
        <v>31</v>
      </c>
      <c r="M74" s="597">
        <v>31</v>
      </c>
      <c r="N74" s="597">
        <v>0</v>
      </c>
      <c r="O74" s="598">
        <v>0</v>
      </c>
      <c r="P74" s="596">
        <v>5</v>
      </c>
      <c r="Q74" s="598">
        <v>26</v>
      </c>
      <c r="R74" s="599">
        <v>0</v>
      </c>
      <c r="S74" s="600">
        <v>9</v>
      </c>
      <c r="T74" s="601">
        <v>6</v>
      </c>
      <c r="U74" s="600">
        <v>4</v>
      </c>
      <c r="V74" s="600">
        <v>2</v>
      </c>
      <c r="W74" s="602">
        <v>5</v>
      </c>
      <c r="X74" s="603">
        <v>5</v>
      </c>
      <c r="Y74" s="4"/>
      <c r="Z74" s="4"/>
      <c r="AA74" s="4"/>
      <c r="AB74" s="4"/>
      <c r="AU74" s="4"/>
    </row>
    <row r="75" spans="1:47" ht="15" customHeight="1">
      <c r="A75" s="553"/>
      <c r="B75" s="554"/>
      <c r="C75" s="593" t="s">
        <v>1973</v>
      </c>
      <c r="D75" s="594" t="s">
        <v>1969</v>
      </c>
      <c r="E75" s="594">
        <v>270</v>
      </c>
      <c r="F75" s="596"/>
      <c r="G75" s="597"/>
      <c r="H75" s="597"/>
      <c r="I75" s="597"/>
      <c r="J75" s="598"/>
      <c r="K75" s="596">
        <v>12</v>
      </c>
      <c r="L75" s="597">
        <v>120</v>
      </c>
      <c r="M75" s="597">
        <v>120</v>
      </c>
      <c r="N75" s="597">
        <v>0</v>
      </c>
      <c r="O75" s="598">
        <v>0</v>
      </c>
      <c r="P75" s="596">
        <v>12</v>
      </c>
      <c r="Q75" s="598">
        <v>108</v>
      </c>
      <c r="R75" s="599">
        <v>8</v>
      </c>
      <c r="S75" s="600">
        <v>3</v>
      </c>
      <c r="T75" s="601">
        <v>13</v>
      </c>
      <c r="U75" s="600">
        <v>19</v>
      </c>
      <c r="V75" s="600">
        <v>18</v>
      </c>
      <c r="W75" s="602">
        <v>26</v>
      </c>
      <c r="X75" s="603">
        <v>33</v>
      </c>
      <c r="Y75" s="4"/>
      <c r="Z75" s="4"/>
      <c r="AA75" s="4"/>
      <c r="AB75" s="4"/>
      <c r="AU75" s="4"/>
    </row>
    <row r="76" spans="1:47" ht="15" customHeight="1">
      <c r="A76" s="553"/>
      <c r="B76" s="554"/>
      <c r="C76" s="593" t="s">
        <v>1974</v>
      </c>
      <c r="D76" s="594" t="s">
        <v>1609</v>
      </c>
      <c r="E76" s="594">
        <v>86</v>
      </c>
      <c r="F76" s="596"/>
      <c r="G76" s="597"/>
      <c r="H76" s="597"/>
      <c r="I76" s="597"/>
      <c r="J76" s="598"/>
      <c r="K76" s="596">
        <v>3</v>
      </c>
      <c r="L76" s="597">
        <v>30</v>
      </c>
      <c r="M76" s="597">
        <v>30</v>
      </c>
      <c r="N76" s="597">
        <v>0</v>
      </c>
      <c r="O76" s="598">
        <v>0</v>
      </c>
      <c r="P76" s="596">
        <v>26</v>
      </c>
      <c r="Q76" s="598">
        <v>4</v>
      </c>
      <c r="R76" s="599">
        <v>4</v>
      </c>
      <c r="S76" s="600">
        <v>11</v>
      </c>
      <c r="T76" s="601">
        <v>7</v>
      </c>
      <c r="U76" s="600">
        <v>4</v>
      </c>
      <c r="V76" s="600">
        <v>1</v>
      </c>
      <c r="W76" s="602">
        <v>3</v>
      </c>
      <c r="X76" s="603">
        <v>0</v>
      </c>
      <c r="Y76" s="4"/>
      <c r="Z76" s="4"/>
      <c r="AA76" s="4"/>
      <c r="AB76" s="4"/>
      <c r="AU76" s="4"/>
    </row>
    <row r="77" spans="1:47" ht="15" customHeight="1">
      <c r="A77" s="553"/>
      <c r="B77" s="554"/>
      <c r="C77" s="593" t="s">
        <v>1974</v>
      </c>
      <c r="D77" s="594" t="s">
        <v>1611</v>
      </c>
      <c r="E77" s="594">
        <v>25</v>
      </c>
      <c r="F77" s="596"/>
      <c r="G77" s="597"/>
      <c r="H77" s="597"/>
      <c r="I77" s="597"/>
      <c r="J77" s="598"/>
      <c r="K77" s="596">
        <v>1</v>
      </c>
      <c r="L77" s="597">
        <v>10</v>
      </c>
      <c r="M77" s="597">
        <v>10</v>
      </c>
      <c r="N77" s="597">
        <v>0</v>
      </c>
      <c r="O77" s="598">
        <v>0</v>
      </c>
      <c r="P77" s="596">
        <v>9</v>
      </c>
      <c r="Q77" s="598">
        <v>1</v>
      </c>
      <c r="R77" s="599">
        <v>2</v>
      </c>
      <c r="S77" s="600">
        <v>4</v>
      </c>
      <c r="T77" s="601">
        <v>1</v>
      </c>
      <c r="U77" s="600">
        <v>1</v>
      </c>
      <c r="V77" s="600">
        <v>0</v>
      </c>
      <c r="W77" s="602">
        <v>2</v>
      </c>
      <c r="X77" s="603">
        <v>0</v>
      </c>
      <c r="Y77" s="4"/>
      <c r="Z77" s="4"/>
      <c r="AA77" s="4"/>
      <c r="AB77" s="4"/>
      <c r="AU77" s="4"/>
    </row>
    <row r="78" spans="1:47" ht="15" customHeight="1">
      <c r="A78" s="553"/>
      <c r="B78" s="554"/>
      <c r="C78" s="593" t="s">
        <v>1975</v>
      </c>
      <c r="D78" s="594" t="s">
        <v>1839</v>
      </c>
      <c r="E78" s="594">
        <v>45</v>
      </c>
      <c r="F78" s="596"/>
      <c r="G78" s="597"/>
      <c r="H78" s="597"/>
      <c r="I78" s="597"/>
      <c r="J78" s="598"/>
      <c r="K78" s="596">
        <v>2</v>
      </c>
      <c r="L78" s="597">
        <v>20</v>
      </c>
      <c r="M78" s="597">
        <v>20</v>
      </c>
      <c r="N78" s="597">
        <v>0</v>
      </c>
      <c r="O78" s="598">
        <v>0</v>
      </c>
      <c r="P78" s="596">
        <v>0</v>
      </c>
      <c r="Q78" s="598">
        <v>20</v>
      </c>
      <c r="R78" s="599">
        <v>0</v>
      </c>
      <c r="S78" s="600">
        <v>0</v>
      </c>
      <c r="T78" s="601">
        <v>10</v>
      </c>
      <c r="U78" s="600">
        <v>4</v>
      </c>
      <c r="V78" s="600">
        <v>2</v>
      </c>
      <c r="W78" s="602">
        <v>4</v>
      </c>
      <c r="X78" s="603">
        <v>0</v>
      </c>
      <c r="Y78" s="4"/>
      <c r="Z78" s="4"/>
      <c r="AA78" s="4"/>
      <c r="AB78" s="4"/>
      <c r="AU78" s="4"/>
    </row>
    <row r="79" spans="1:47" ht="15" customHeight="1">
      <c r="A79" s="553"/>
      <c r="B79" s="554"/>
      <c r="C79" s="593" t="s">
        <v>1975</v>
      </c>
      <c r="D79" s="594" t="s">
        <v>1664</v>
      </c>
      <c r="E79" s="594">
        <v>216</v>
      </c>
      <c r="F79" s="596"/>
      <c r="G79" s="597"/>
      <c r="H79" s="597"/>
      <c r="I79" s="597"/>
      <c r="J79" s="598"/>
      <c r="K79" s="596">
        <v>6</v>
      </c>
      <c r="L79" s="597">
        <v>61</v>
      </c>
      <c r="M79" s="597">
        <v>61</v>
      </c>
      <c r="N79" s="597">
        <v>0</v>
      </c>
      <c r="O79" s="598">
        <v>0</v>
      </c>
      <c r="P79" s="596">
        <v>6</v>
      </c>
      <c r="Q79" s="598">
        <v>55</v>
      </c>
      <c r="R79" s="599">
        <v>7</v>
      </c>
      <c r="S79" s="600">
        <v>13</v>
      </c>
      <c r="T79" s="601">
        <v>18</v>
      </c>
      <c r="U79" s="600">
        <v>22</v>
      </c>
      <c r="V79" s="600">
        <v>1</v>
      </c>
      <c r="W79" s="602">
        <v>0</v>
      </c>
      <c r="X79" s="603">
        <v>0</v>
      </c>
      <c r="Y79" s="4"/>
      <c r="Z79" s="4"/>
      <c r="AA79" s="4"/>
      <c r="AB79" s="4"/>
      <c r="AU79" s="4"/>
    </row>
    <row r="80" spans="1:47" ht="15" customHeight="1">
      <c r="A80" s="553"/>
      <c r="B80" s="554"/>
      <c r="C80" s="593" t="s">
        <v>1975</v>
      </c>
      <c r="D80" s="594" t="s">
        <v>1970</v>
      </c>
      <c r="E80" s="595">
        <v>108</v>
      </c>
      <c r="F80" s="596"/>
      <c r="G80" s="597"/>
      <c r="H80" s="597"/>
      <c r="I80" s="597"/>
      <c r="J80" s="598"/>
      <c r="K80" s="596">
        <v>6</v>
      </c>
      <c r="L80" s="597">
        <v>73</v>
      </c>
      <c r="M80" s="597">
        <v>73</v>
      </c>
      <c r="N80" s="597">
        <v>0</v>
      </c>
      <c r="O80" s="598">
        <v>0</v>
      </c>
      <c r="P80" s="596">
        <v>18</v>
      </c>
      <c r="Q80" s="598">
        <v>55</v>
      </c>
      <c r="R80" s="599">
        <v>14</v>
      </c>
      <c r="S80" s="600">
        <v>10</v>
      </c>
      <c r="T80" s="601">
        <v>26</v>
      </c>
      <c r="U80" s="600">
        <v>17</v>
      </c>
      <c r="V80" s="600">
        <v>6</v>
      </c>
      <c r="W80" s="602">
        <v>0</v>
      </c>
      <c r="X80" s="603">
        <v>0</v>
      </c>
      <c r="Y80" s="4"/>
      <c r="Z80" s="4"/>
      <c r="AA80" s="4"/>
      <c r="AB80" s="4"/>
      <c r="AU80" s="4"/>
    </row>
    <row r="81" spans="1:47" ht="15" customHeight="1">
      <c r="A81" s="553"/>
      <c r="B81" s="554"/>
      <c r="C81" s="593" t="s">
        <v>1975</v>
      </c>
      <c r="D81" s="594" t="s">
        <v>1627</v>
      </c>
      <c r="E81" s="594">
        <v>366</v>
      </c>
      <c r="F81" s="596"/>
      <c r="G81" s="597"/>
      <c r="H81" s="597"/>
      <c r="I81" s="597"/>
      <c r="J81" s="598"/>
      <c r="K81" s="596">
        <v>13</v>
      </c>
      <c r="L81" s="597">
        <v>136</v>
      </c>
      <c r="M81" s="597">
        <v>136</v>
      </c>
      <c r="N81" s="597">
        <v>0</v>
      </c>
      <c r="O81" s="598">
        <v>0</v>
      </c>
      <c r="P81" s="596">
        <v>2</v>
      </c>
      <c r="Q81" s="598">
        <v>134</v>
      </c>
      <c r="R81" s="599">
        <v>19</v>
      </c>
      <c r="S81" s="600">
        <v>15</v>
      </c>
      <c r="T81" s="601">
        <v>56</v>
      </c>
      <c r="U81" s="600">
        <v>29</v>
      </c>
      <c r="V81" s="600">
        <v>8</v>
      </c>
      <c r="W81" s="602">
        <v>9</v>
      </c>
      <c r="X81" s="603">
        <v>0</v>
      </c>
      <c r="Y81" s="4"/>
      <c r="Z81" s="4"/>
      <c r="AA81" s="4"/>
      <c r="AB81" s="4"/>
      <c r="AU81" s="4"/>
    </row>
    <row r="82" spans="1:47" ht="15" customHeight="1">
      <c r="A82" s="553"/>
      <c r="B82" s="554"/>
      <c r="C82" s="593" t="s">
        <v>1972</v>
      </c>
      <c r="D82" s="594" t="s">
        <v>1731</v>
      </c>
      <c r="E82" s="594">
        <v>97</v>
      </c>
      <c r="F82" s="596"/>
      <c r="G82" s="597"/>
      <c r="H82" s="597"/>
      <c r="I82" s="597"/>
      <c r="J82" s="598"/>
      <c r="K82" s="596">
        <v>4</v>
      </c>
      <c r="L82" s="597">
        <v>42</v>
      </c>
      <c r="M82" s="597">
        <v>42</v>
      </c>
      <c r="N82" s="597">
        <v>0</v>
      </c>
      <c r="O82" s="598">
        <v>0</v>
      </c>
      <c r="P82" s="596">
        <v>4</v>
      </c>
      <c r="Q82" s="598">
        <v>38</v>
      </c>
      <c r="R82" s="599">
        <v>4</v>
      </c>
      <c r="S82" s="600">
        <v>5</v>
      </c>
      <c r="T82" s="601">
        <v>13</v>
      </c>
      <c r="U82" s="600">
        <v>7</v>
      </c>
      <c r="V82" s="600">
        <v>12</v>
      </c>
      <c r="W82" s="602">
        <v>1</v>
      </c>
      <c r="X82" s="603">
        <v>0</v>
      </c>
      <c r="Y82" s="4"/>
      <c r="Z82" s="4"/>
      <c r="AA82" s="4"/>
      <c r="AB82" s="4"/>
      <c r="AU82" s="4"/>
    </row>
    <row r="83" spans="1:47" ht="15" customHeight="1">
      <c r="A83" s="553"/>
      <c r="B83" s="554"/>
      <c r="C83" s="593" t="s">
        <v>1972</v>
      </c>
      <c r="D83" s="594" t="s">
        <v>1694</v>
      </c>
      <c r="E83" s="594">
        <v>167</v>
      </c>
      <c r="F83" s="596"/>
      <c r="G83" s="597"/>
      <c r="H83" s="597"/>
      <c r="I83" s="597"/>
      <c r="J83" s="598"/>
      <c r="K83" s="596">
        <v>6</v>
      </c>
      <c r="L83" s="597">
        <v>73</v>
      </c>
      <c r="M83" s="597">
        <v>73</v>
      </c>
      <c r="N83" s="597">
        <v>0</v>
      </c>
      <c r="O83" s="598">
        <v>0</v>
      </c>
      <c r="P83" s="596">
        <v>5</v>
      </c>
      <c r="Q83" s="598">
        <v>68</v>
      </c>
      <c r="R83" s="599">
        <v>4</v>
      </c>
      <c r="S83" s="600">
        <v>9</v>
      </c>
      <c r="T83" s="601">
        <v>23</v>
      </c>
      <c r="U83" s="600">
        <v>14</v>
      </c>
      <c r="V83" s="600">
        <v>22</v>
      </c>
      <c r="W83" s="602">
        <v>0</v>
      </c>
      <c r="X83" s="603">
        <v>1</v>
      </c>
      <c r="Y83" s="4"/>
      <c r="Z83" s="4"/>
      <c r="AA83" s="4"/>
      <c r="AB83" s="4"/>
      <c r="AU83" s="4"/>
    </row>
    <row r="84" spans="1:47" ht="15" customHeight="1">
      <c r="A84" s="553"/>
      <c r="B84" s="554"/>
      <c r="C84" s="593" t="s">
        <v>1976</v>
      </c>
      <c r="D84" s="594" t="s">
        <v>1646</v>
      </c>
      <c r="E84" s="594">
        <v>60</v>
      </c>
      <c r="F84" s="596"/>
      <c r="G84" s="597"/>
      <c r="H84" s="597"/>
      <c r="I84" s="597"/>
      <c r="J84" s="598"/>
      <c r="K84" s="596">
        <v>3</v>
      </c>
      <c r="L84" s="597">
        <v>31</v>
      </c>
      <c r="M84" s="597">
        <v>31</v>
      </c>
      <c r="N84" s="597">
        <v>0</v>
      </c>
      <c r="O84" s="598">
        <v>0</v>
      </c>
      <c r="P84" s="596">
        <v>1</v>
      </c>
      <c r="Q84" s="598">
        <v>30</v>
      </c>
      <c r="R84" s="599">
        <v>4</v>
      </c>
      <c r="S84" s="600">
        <v>2</v>
      </c>
      <c r="T84" s="601">
        <v>3</v>
      </c>
      <c r="U84" s="600">
        <v>9</v>
      </c>
      <c r="V84" s="600">
        <v>10</v>
      </c>
      <c r="W84" s="602">
        <v>3</v>
      </c>
      <c r="X84" s="603">
        <v>0</v>
      </c>
      <c r="Y84" s="4"/>
      <c r="Z84" s="4"/>
      <c r="AA84" s="4"/>
      <c r="AB84" s="4"/>
      <c r="AU84" s="4"/>
    </row>
    <row r="85" spans="1:47" ht="15" customHeight="1">
      <c r="A85" s="553"/>
      <c r="B85" s="554"/>
      <c r="C85" s="593"/>
      <c r="D85" s="594"/>
      <c r="E85" s="595"/>
      <c r="F85" s="596"/>
      <c r="G85" s="597"/>
      <c r="H85" s="597"/>
      <c r="I85" s="597"/>
      <c r="J85" s="598"/>
      <c r="K85" s="596"/>
      <c r="L85" s="597"/>
      <c r="M85" s="597"/>
      <c r="N85" s="597"/>
      <c r="O85" s="598"/>
      <c r="P85" s="596"/>
      <c r="Q85" s="598"/>
      <c r="R85" s="599"/>
      <c r="S85" s="600"/>
      <c r="T85" s="601"/>
      <c r="U85" s="600"/>
      <c r="V85" s="600"/>
      <c r="W85" s="602"/>
      <c r="X85" s="603"/>
      <c r="Y85" s="4"/>
      <c r="Z85" s="4"/>
      <c r="AA85" s="4"/>
      <c r="AB85" s="4"/>
      <c r="AU85" s="4"/>
    </row>
    <row r="86" spans="1:47" ht="15" customHeight="1">
      <c r="A86" s="553"/>
      <c r="B86" s="554"/>
      <c r="C86" s="593"/>
      <c r="D86" s="594"/>
      <c r="E86" s="595"/>
      <c r="F86" s="596"/>
      <c r="G86" s="597"/>
      <c r="H86" s="597"/>
      <c r="I86" s="597"/>
      <c r="J86" s="598"/>
      <c r="K86" s="596"/>
      <c r="L86" s="597"/>
      <c r="M86" s="597"/>
      <c r="N86" s="597"/>
      <c r="O86" s="598"/>
      <c r="P86" s="596"/>
      <c r="Q86" s="598"/>
      <c r="R86" s="599"/>
      <c r="S86" s="600"/>
      <c r="T86" s="601"/>
      <c r="U86" s="600"/>
      <c r="V86" s="600"/>
      <c r="W86" s="602"/>
      <c r="X86" s="603"/>
      <c r="Y86" s="4"/>
      <c r="Z86" s="4"/>
      <c r="AA86" s="4"/>
      <c r="AB86" s="4"/>
      <c r="AU86" s="4"/>
    </row>
    <row r="87" spans="1:47" ht="15" customHeight="1">
      <c r="A87" s="553"/>
      <c r="B87" s="554"/>
      <c r="C87" s="593"/>
      <c r="D87" s="594"/>
      <c r="E87" s="595"/>
      <c r="F87" s="596"/>
      <c r="G87" s="597"/>
      <c r="H87" s="597"/>
      <c r="I87" s="597"/>
      <c r="J87" s="598"/>
      <c r="K87" s="596"/>
      <c r="L87" s="597"/>
      <c r="M87" s="597"/>
      <c r="N87" s="597"/>
      <c r="O87" s="598"/>
      <c r="P87" s="596"/>
      <c r="Q87" s="598"/>
      <c r="R87" s="599"/>
      <c r="S87" s="600"/>
      <c r="T87" s="601"/>
      <c r="U87" s="600"/>
      <c r="V87" s="600"/>
      <c r="W87" s="602"/>
      <c r="X87" s="603"/>
      <c r="Y87" s="4"/>
      <c r="Z87" s="4"/>
      <c r="AA87" s="4"/>
      <c r="AB87" s="4"/>
      <c r="AU87" s="4"/>
    </row>
    <row r="88" spans="1:47" ht="15" customHeight="1">
      <c r="A88" s="553"/>
      <c r="B88" s="554"/>
      <c r="C88" s="593"/>
      <c r="D88" s="594"/>
      <c r="E88" s="595"/>
      <c r="F88" s="596"/>
      <c r="G88" s="597"/>
      <c r="H88" s="597"/>
      <c r="I88" s="597"/>
      <c r="J88" s="598"/>
      <c r="K88" s="596"/>
      <c r="L88" s="597"/>
      <c r="M88" s="597"/>
      <c r="N88" s="597"/>
      <c r="O88" s="598"/>
      <c r="P88" s="596"/>
      <c r="Q88" s="598"/>
      <c r="R88" s="599"/>
      <c r="S88" s="600"/>
      <c r="T88" s="601"/>
      <c r="U88" s="600"/>
      <c r="V88" s="600"/>
      <c r="W88" s="602"/>
      <c r="X88" s="603"/>
      <c r="Y88" s="4"/>
      <c r="Z88" s="4"/>
      <c r="AA88" s="4"/>
      <c r="AB88" s="4"/>
      <c r="AU88" s="4"/>
    </row>
    <row r="89" spans="1:47" ht="15" customHeight="1">
      <c r="A89" s="553"/>
      <c r="B89" s="554"/>
      <c r="C89" s="593"/>
      <c r="D89" s="594"/>
      <c r="E89" s="595"/>
      <c r="F89" s="596"/>
      <c r="G89" s="597"/>
      <c r="H89" s="597"/>
      <c r="I89" s="597"/>
      <c r="J89" s="598"/>
      <c r="K89" s="596"/>
      <c r="L89" s="597"/>
      <c r="M89" s="597"/>
      <c r="N89" s="597"/>
      <c r="O89" s="598"/>
      <c r="P89" s="596"/>
      <c r="Q89" s="598"/>
      <c r="R89" s="599"/>
      <c r="S89" s="600"/>
      <c r="T89" s="601"/>
      <c r="U89" s="600"/>
      <c r="V89" s="600"/>
      <c r="W89" s="602"/>
      <c r="X89" s="603"/>
      <c r="Y89" s="4"/>
      <c r="Z89" s="4"/>
      <c r="AA89" s="4"/>
      <c r="AB89" s="4"/>
      <c r="AU89" s="4"/>
    </row>
    <row r="90" spans="1:47" ht="15" customHeight="1">
      <c r="A90" s="553"/>
      <c r="B90" s="554"/>
      <c r="C90" s="593"/>
      <c r="D90" s="594"/>
      <c r="E90" s="595"/>
      <c r="F90" s="596"/>
      <c r="G90" s="597"/>
      <c r="H90" s="597"/>
      <c r="I90" s="597"/>
      <c r="J90" s="598"/>
      <c r="K90" s="596"/>
      <c r="L90" s="597"/>
      <c r="M90" s="597"/>
      <c r="N90" s="597"/>
      <c r="O90" s="598"/>
      <c r="P90" s="596"/>
      <c r="Q90" s="598"/>
      <c r="R90" s="599"/>
      <c r="S90" s="600"/>
      <c r="T90" s="601"/>
      <c r="U90" s="600"/>
      <c r="V90" s="600"/>
      <c r="W90" s="602"/>
      <c r="X90" s="603"/>
      <c r="Y90" s="4"/>
      <c r="Z90" s="4"/>
      <c r="AA90" s="4"/>
      <c r="AB90" s="4"/>
      <c r="AU90" s="4"/>
    </row>
    <row r="91" spans="1:47" ht="15" customHeight="1">
      <c r="A91" s="553"/>
      <c r="B91" s="554"/>
      <c r="C91" s="593"/>
      <c r="D91" s="594"/>
      <c r="E91" s="595"/>
      <c r="F91" s="596"/>
      <c r="G91" s="597"/>
      <c r="H91" s="597"/>
      <c r="I91" s="597"/>
      <c r="J91" s="598"/>
      <c r="K91" s="596"/>
      <c r="L91" s="597"/>
      <c r="M91" s="597"/>
      <c r="N91" s="597"/>
      <c r="O91" s="598"/>
      <c r="P91" s="596"/>
      <c r="Q91" s="598"/>
      <c r="R91" s="599"/>
      <c r="S91" s="600"/>
      <c r="T91" s="601"/>
      <c r="U91" s="600"/>
      <c r="V91" s="600"/>
      <c r="W91" s="602"/>
      <c r="X91" s="603"/>
      <c r="Y91" s="4"/>
      <c r="Z91" s="4"/>
      <c r="AA91" s="4"/>
      <c r="AB91" s="4"/>
      <c r="AU91" s="4"/>
    </row>
    <row r="92" spans="1:47" ht="15" customHeight="1">
      <c r="A92" s="553"/>
      <c r="B92" s="554"/>
      <c r="C92" s="593"/>
      <c r="D92" s="594"/>
      <c r="E92" s="595"/>
      <c r="F92" s="596"/>
      <c r="G92" s="597"/>
      <c r="H92" s="597"/>
      <c r="I92" s="597"/>
      <c r="J92" s="598"/>
      <c r="K92" s="596"/>
      <c r="L92" s="597"/>
      <c r="M92" s="597"/>
      <c r="N92" s="597"/>
      <c r="O92" s="598"/>
      <c r="P92" s="596"/>
      <c r="Q92" s="598"/>
      <c r="R92" s="599"/>
      <c r="S92" s="600"/>
      <c r="T92" s="601"/>
      <c r="U92" s="600"/>
      <c r="V92" s="600"/>
      <c r="W92" s="602"/>
      <c r="X92" s="603"/>
      <c r="Y92" s="4"/>
      <c r="Z92" s="4"/>
      <c r="AA92" s="4"/>
      <c r="AB92" s="4"/>
      <c r="AU92" s="4"/>
    </row>
    <row r="93" spans="1:47" ht="15" customHeight="1">
      <c r="A93" s="553"/>
      <c r="B93" s="554"/>
      <c r="C93" s="593"/>
      <c r="D93" s="594"/>
      <c r="E93" s="595"/>
      <c r="F93" s="596"/>
      <c r="G93" s="597"/>
      <c r="H93" s="597"/>
      <c r="I93" s="597"/>
      <c r="J93" s="598"/>
      <c r="K93" s="596"/>
      <c r="L93" s="597"/>
      <c r="M93" s="597"/>
      <c r="N93" s="597"/>
      <c r="O93" s="598"/>
      <c r="P93" s="596"/>
      <c r="Q93" s="598"/>
      <c r="R93" s="599"/>
      <c r="S93" s="600"/>
      <c r="T93" s="601"/>
      <c r="U93" s="600"/>
      <c r="V93" s="600"/>
      <c r="W93" s="602"/>
      <c r="X93" s="603"/>
      <c r="Y93" s="4"/>
      <c r="Z93" s="4"/>
      <c r="AA93" s="4"/>
      <c r="AB93" s="4"/>
      <c r="AU93" s="4"/>
    </row>
    <row r="94" spans="1:47" ht="15" customHeight="1">
      <c r="A94" s="553"/>
      <c r="B94" s="554"/>
      <c r="C94" s="593"/>
      <c r="D94" s="594"/>
      <c r="E94" s="595"/>
      <c r="F94" s="596"/>
      <c r="G94" s="597"/>
      <c r="H94" s="597"/>
      <c r="I94" s="597"/>
      <c r="J94" s="598"/>
      <c r="K94" s="596"/>
      <c r="L94" s="597"/>
      <c r="M94" s="597"/>
      <c r="N94" s="597"/>
      <c r="O94" s="598"/>
      <c r="P94" s="596"/>
      <c r="Q94" s="598"/>
      <c r="R94" s="599"/>
      <c r="S94" s="600"/>
      <c r="T94" s="601"/>
      <c r="U94" s="600"/>
      <c r="V94" s="600"/>
      <c r="W94" s="602"/>
      <c r="X94" s="603"/>
      <c r="Y94" s="4"/>
      <c r="Z94" s="4"/>
      <c r="AA94" s="4"/>
      <c r="AB94" s="4"/>
      <c r="AU94" s="4"/>
    </row>
    <row r="95" spans="1:47" ht="15" customHeight="1">
      <c r="A95" s="553"/>
      <c r="B95" s="554"/>
      <c r="C95" s="593"/>
      <c r="D95" s="594"/>
      <c r="E95" s="595"/>
      <c r="F95" s="596"/>
      <c r="G95" s="597"/>
      <c r="H95" s="597"/>
      <c r="I95" s="597"/>
      <c r="J95" s="598"/>
      <c r="K95" s="596"/>
      <c r="L95" s="597"/>
      <c r="M95" s="597"/>
      <c r="N95" s="597"/>
      <c r="O95" s="598"/>
      <c r="P95" s="596"/>
      <c r="Q95" s="598"/>
      <c r="R95" s="599"/>
      <c r="S95" s="600"/>
      <c r="T95" s="601"/>
      <c r="U95" s="600"/>
      <c r="V95" s="600"/>
      <c r="W95" s="602"/>
      <c r="X95" s="603"/>
      <c r="Y95" s="4"/>
      <c r="Z95" s="4"/>
      <c r="AA95" s="4"/>
      <c r="AB95" s="4"/>
      <c r="AU95" s="4"/>
    </row>
    <row r="96" spans="1:47" ht="15" customHeight="1">
      <c r="A96" s="553"/>
      <c r="B96" s="554"/>
      <c r="C96" s="593"/>
      <c r="D96" s="594"/>
      <c r="E96" s="595"/>
      <c r="F96" s="596"/>
      <c r="G96" s="597"/>
      <c r="H96" s="597"/>
      <c r="I96" s="597"/>
      <c r="J96" s="598"/>
      <c r="K96" s="596"/>
      <c r="L96" s="597"/>
      <c r="M96" s="597"/>
      <c r="N96" s="597"/>
      <c r="O96" s="598"/>
      <c r="P96" s="596"/>
      <c r="Q96" s="598"/>
      <c r="R96" s="599"/>
      <c r="S96" s="600"/>
      <c r="T96" s="601"/>
      <c r="U96" s="600"/>
      <c r="V96" s="600"/>
      <c r="W96" s="602"/>
      <c r="X96" s="603"/>
      <c r="Y96" s="4"/>
      <c r="Z96" s="4"/>
      <c r="AA96" s="4"/>
      <c r="AB96" s="4"/>
      <c r="AU96" s="4"/>
    </row>
    <row r="97" spans="1:47" ht="15" customHeight="1">
      <c r="A97" s="553"/>
      <c r="B97" s="554"/>
      <c r="C97" s="593"/>
      <c r="D97" s="594"/>
      <c r="E97" s="595"/>
      <c r="F97" s="596"/>
      <c r="G97" s="597"/>
      <c r="H97" s="597"/>
      <c r="I97" s="597"/>
      <c r="J97" s="598"/>
      <c r="K97" s="596"/>
      <c r="L97" s="597"/>
      <c r="M97" s="597"/>
      <c r="N97" s="597"/>
      <c r="O97" s="598"/>
      <c r="P97" s="596"/>
      <c r="Q97" s="598"/>
      <c r="R97" s="599"/>
      <c r="S97" s="600"/>
      <c r="T97" s="601"/>
      <c r="U97" s="600"/>
      <c r="V97" s="600"/>
      <c r="W97" s="602"/>
      <c r="X97" s="603"/>
      <c r="Y97" s="4"/>
      <c r="Z97" s="4"/>
      <c r="AA97" s="4"/>
      <c r="AB97" s="4"/>
      <c r="AU97" s="4"/>
    </row>
    <row r="98" spans="1:47" ht="15" customHeight="1">
      <c r="A98" s="553"/>
      <c r="B98" s="554"/>
      <c r="C98" s="593"/>
      <c r="D98" s="594"/>
      <c r="E98" s="595"/>
      <c r="F98" s="596"/>
      <c r="G98" s="597"/>
      <c r="H98" s="597"/>
      <c r="I98" s="597"/>
      <c r="J98" s="598"/>
      <c r="K98" s="596"/>
      <c r="L98" s="597"/>
      <c r="M98" s="597"/>
      <c r="N98" s="597"/>
      <c r="O98" s="598"/>
      <c r="P98" s="596"/>
      <c r="Q98" s="598"/>
      <c r="R98" s="599"/>
      <c r="S98" s="600"/>
      <c r="T98" s="601"/>
      <c r="U98" s="600"/>
      <c r="V98" s="600"/>
      <c r="W98" s="602"/>
      <c r="X98" s="603"/>
      <c r="Y98" s="4"/>
      <c r="Z98" s="4"/>
      <c r="AA98" s="4"/>
      <c r="AB98" s="4"/>
      <c r="AU98" s="4"/>
    </row>
    <row r="99" spans="1:47" ht="15" customHeight="1">
      <c r="A99" s="553"/>
      <c r="B99" s="554"/>
      <c r="C99" s="593"/>
      <c r="D99" s="594"/>
      <c r="E99" s="595"/>
      <c r="F99" s="596"/>
      <c r="G99" s="597"/>
      <c r="H99" s="597"/>
      <c r="I99" s="597"/>
      <c r="J99" s="598"/>
      <c r="K99" s="596"/>
      <c r="L99" s="597"/>
      <c r="M99" s="597"/>
      <c r="N99" s="597"/>
      <c r="O99" s="598"/>
      <c r="P99" s="596"/>
      <c r="Q99" s="598"/>
      <c r="R99" s="599"/>
      <c r="S99" s="600"/>
      <c r="T99" s="601"/>
      <c r="U99" s="600"/>
      <c r="V99" s="600"/>
      <c r="W99" s="602"/>
      <c r="X99" s="603"/>
      <c r="Y99" s="4"/>
      <c r="Z99" s="4"/>
      <c r="AA99" s="4"/>
      <c r="AB99" s="4"/>
      <c r="AU99" s="4"/>
    </row>
    <row r="100" spans="1:47" ht="15" customHeight="1">
      <c r="A100" s="553"/>
      <c r="B100" s="554"/>
      <c r="C100" s="593"/>
      <c r="D100" s="594"/>
      <c r="E100" s="595"/>
      <c r="F100" s="596"/>
      <c r="G100" s="597"/>
      <c r="H100" s="597"/>
      <c r="I100" s="597"/>
      <c r="J100" s="598"/>
      <c r="K100" s="596"/>
      <c r="L100" s="597"/>
      <c r="M100" s="597"/>
      <c r="N100" s="597"/>
      <c r="O100" s="598"/>
      <c r="P100" s="596"/>
      <c r="Q100" s="598"/>
      <c r="R100" s="599"/>
      <c r="S100" s="600"/>
      <c r="T100" s="601"/>
      <c r="U100" s="600"/>
      <c r="V100" s="600"/>
      <c r="W100" s="602"/>
      <c r="X100" s="603"/>
      <c r="Y100" s="4"/>
      <c r="Z100" s="4"/>
      <c r="AA100" s="4"/>
      <c r="AB100" s="4"/>
      <c r="AU100" s="4"/>
    </row>
    <row r="101" spans="1:47" ht="15" customHeight="1">
      <c r="A101" s="553"/>
      <c r="B101" s="554"/>
      <c r="C101" s="593"/>
      <c r="D101" s="594"/>
      <c r="E101" s="595"/>
      <c r="F101" s="596"/>
      <c r="G101" s="597"/>
      <c r="H101" s="597"/>
      <c r="I101" s="597"/>
      <c r="J101" s="598"/>
      <c r="K101" s="596"/>
      <c r="L101" s="597"/>
      <c r="M101" s="597"/>
      <c r="N101" s="597"/>
      <c r="O101" s="598"/>
      <c r="P101" s="596"/>
      <c r="Q101" s="598"/>
      <c r="R101" s="599"/>
      <c r="S101" s="600"/>
      <c r="T101" s="601"/>
      <c r="U101" s="600"/>
      <c r="V101" s="600"/>
      <c r="W101" s="602"/>
      <c r="X101" s="603"/>
      <c r="Y101" s="4"/>
      <c r="Z101" s="4"/>
      <c r="AA101" s="4"/>
      <c r="AB101" s="4"/>
      <c r="AU101" s="4"/>
    </row>
    <row r="102" spans="1:47" ht="15" customHeight="1">
      <c r="A102" s="553"/>
      <c r="B102" s="554"/>
      <c r="C102" s="593"/>
      <c r="D102" s="594"/>
      <c r="E102" s="595"/>
      <c r="F102" s="596"/>
      <c r="G102" s="597"/>
      <c r="H102" s="597"/>
      <c r="I102" s="597"/>
      <c r="J102" s="598"/>
      <c r="K102" s="596"/>
      <c r="L102" s="597"/>
      <c r="M102" s="597"/>
      <c r="N102" s="597"/>
      <c r="O102" s="598"/>
      <c r="P102" s="596"/>
      <c r="Q102" s="598"/>
      <c r="R102" s="599"/>
      <c r="S102" s="600"/>
      <c r="T102" s="601"/>
      <c r="U102" s="600"/>
      <c r="V102" s="600"/>
      <c r="W102" s="602"/>
      <c r="X102" s="603"/>
      <c r="Y102" s="4"/>
      <c r="Z102" s="4"/>
      <c r="AA102" s="4"/>
      <c r="AB102" s="4"/>
      <c r="AU102" s="4"/>
    </row>
    <row r="103" spans="1:47" ht="15" customHeight="1">
      <c r="A103" s="553"/>
      <c r="B103" s="554"/>
      <c r="C103" s="593"/>
      <c r="D103" s="594"/>
      <c r="E103" s="595"/>
      <c r="F103" s="596"/>
      <c r="G103" s="597"/>
      <c r="H103" s="597"/>
      <c r="I103" s="597"/>
      <c r="J103" s="598"/>
      <c r="K103" s="596"/>
      <c r="L103" s="597"/>
      <c r="M103" s="597"/>
      <c r="N103" s="597"/>
      <c r="O103" s="598"/>
      <c r="P103" s="596"/>
      <c r="Q103" s="598"/>
      <c r="R103" s="599"/>
      <c r="S103" s="600"/>
      <c r="T103" s="601"/>
      <c r="U103" s="600"/>
      <c r="V103" s="600"/>
      <c r="W103" s="602"/>
      <c r="X103" s="603"/>
      <c r="Y103" s="4"/>
      <c r="Z103" s="4"/>
      <c r="AA103" s="4"/>
      <c r="AB103" s="4"/>
      <c r="AU103" s="4"/>
    </row>
    <row r="104" spans="1:47" ht="15" customHeight="1">
      <c r="A104" s="553"/>
      <c r="B104" s="554"/>
      <c r="C104" s="593"/>
      <c r="D104" s="594"/>
      <c r="E104" s="595"/>
      <c r="F104" s="596"/>
      <c r="G104" s="597"/>
      <c r="H104" s="597"/>
      <c r="I104" s="597"/>
      <c r="J104" s="598"/>
      <c r="K104" s="596"/>
      <c r="L104" s="597"/>
      <c r="M104" s="597"/>
      <c r="N104" s="597"/>
      <c r="O104" s="598"/>
      <c r="P104" s="596"/>
      <c r="Q104" s="598"/>
      <c r="R104" s="599"/>
      <c r="S104" s="600"/>
      <c r="T104" s="601"/>
      <c r="U104" s="600"/>
      <c r="V104" s="600"/>
      <c r="W104" s="602"/>
      <c r="X104" s="603"/>
      <c r="Y104" s="4"/>
      <c r="Z104" s="4"/>
      <c r="AA104" s="4"/>
      <c r="AB104" s="4"/>
      <c r="AU104" s="4"/>
    </row>
    <row r="105" spans="1:47" ht="15" customHeight="1">
      <c r="A105" s="553"/>
      <c r="B105" s="554"/>
      <c r="C105" s="593"/>
      <c r="D105" s="594"/>
      <c r="E105" s="595"/>
      <c r="F105" s="596"/>
      <c r="G105" s="597"/>
      <c r="H105" s="597"/>
      <c r="I105" s="597"/>
      <c r="J105" s="598"/>
      <c r="K105" s="596"/>
      <c r="L105" s="597"/>
      <c r="M105" s="597"/>
      <c r="N105" s="597"/>
      <c r="O105" s="598"/>
      <c r="P105" s="596"/>
      <c r="Q105" s="598"/>
      <c r="R105" s="599"/>
      <c r="S105" s="600"/>
      <c r="T105" s="601"/>
      <c r="U105" s="600"/>
      <c r="V105" s="600"/>
      <c r="W105" s="602"/>
      <c r="X105" s="603"/>
      <c r="Y105" s="4"/>
      <c r="Z105" s="4"/>
      <c r="AA105" s="4"/>
      <c r="AB105" s="4"/>
      <c r="AU105" s="4"/>
    </row>
    <row r="106" spans="1:47" ht="15" customHeight="1">
      <c r="A106" s="553"/>
      <c r="B106" s="554"/>
      <c r="C106" s="593"/>
      <c r="D106" s="594"/>
      <c r="E106" s="595"/>
      <c r="F106" s="596"/>
      <c r="G106" s="597"/>
      <c r="H106" s="597"/>
      <c r="I106" s="597"/>
      <c r="J106" s="598"/>
      <c r="K106" s="596"/>
      <c r="L106" s="597"/>
      <c r="M106" s="597"/>
      <c r="N106" s="597"/>
      <c r="O106" s="598"/>
      <c r="P106" s="596"/>
      <c r="Q106" s="598"/>
      <c r="R106" s="599"/>
      <c r="S106" s="600"/>
      <c r="T106" s="601"/>
      <c r="U106" s="600"/>
      <c r="V106" s="600"/>
      <c r="W106" s="602"/>
      <c r="X106" s="603"/>
      <c r="Y106" s="4"/>
      <c r="Z106" s="4"/>
      <c r="AA106" s="4"/>
      <c r="AB106" s="4"/>
      <c r="AU106" s="4"/>
    </row>
    <row r="107" spans="1:47" ht="15" customHeight="1">
      <c r="A107" s="553"/>
      <c r="B107" s="554"/>
      <c r="C107" s="593"/>
      <c r="D107" s="594"/>
      <c r="E107" s="595"/>
      <c r="F107" s="596"/>
      <c r="G107" s="597"/>
      <c r="H107" s="597"/>
      <c r="I107" s="597"/>
      <c r="J107" s="598"/>
      <c r="K107" s="596"/>
      <c r="L107" s="597"/>
      <c r="M107" s="597"/>
      <c r="N107" s="597"/>
      <c r="O107" s="598"/>
      <c r="P107" s="596"/>
      <c r="Q107" s="598"/>
      <c r="R107" s="599"/>
      <c r="S107" s="600"/>
      <c r="T107" s="601"/>
      <c r="U107" s="600"/>
      <c r="V107" s="600"/>
      <c r="W107" s="602"/>
      <c r="X107" s="603"/>
      <c r="Y107" s="4"/>
      <c r="Z107" s="4"/>
      <c r="AA107" s="4"/>
      <c r="AB107" s="4"/>
      <c r="AU107" s="4"/>
    </row>
    <row r="108" spans="1:47" ht="15" customHeight="1">
      <c r="A108" s="553"/>
      <c r="B108" s="554"/>
      <c r="C108" s="593"/>
      <c r="D108" s="594"/>
      <c r="E108" s="595"/>
      <c r="F108" s="596"/>
      <c r="G108" s="597"/>
      <c r="H108" s="597"/>
      <c r="I108" s="597"/>
      <c r="J108" s="598"/>
      <c r="K108" s="596"/>
      <c r="L108" s="597"/>
      <c r="M108" s="597"/>
      <c r="N108" s="597"/>
      <c r="O108" s="598"/>
      <c r="P108" s="596"/>
      <c r="Q108" s="598"/>
      <c r="R108" s="599"/>
      <c r="S108" s="600"/>
      <c r="T108" s="601"/>
      <c r="U108" s="600"/>
      <c r="V108" s="600"/>
      <c r="W108" s="602"/>
      <c r="X108" s="603"/>
      <c r="Y108" s="4"/>
      <c r="Z108" s="4"/>
      <c r="AA108" s="4"/>
      <c r="AB108" s="4"/>
      <c r="AU108" s="4"/>
    </row>
    <row r="109" spans="1:47" ht="15" customHeight="1">
      <c r="A109" s="553"/>
      <c r="B109" s="554"/>
      <c r="C109" s="593"/>
      <c r="D109" s="594"/>
      <c r="E109" s="595"/>
      <c r="F109" s="596"/>
      <c r="G109" s="597"/>
      <c r="H109" s="597"/>
      <c r="I109" s="597"/>
      <c r="J109" s="598"/>
      <c r="K109" s="596"/>
      <c r="L109" s="597"/>
      <c r="M109" s="597"/>
      <c r="N109" s="597"/>
      <c r="O109" s="598"/>
      <c r="P109" s="596"/>
      <c r="Q109" s="598"/>
      <c r="R109" s="599"/>
      <c r="S109" s="600"/>
      <c r="T109" s="601"/>
      <c r="U109" s="600"/>
      <c r="V109" s="600"/>
      <c r="W109" s="602"/>
      <c r="X109" s="603"/>
      <c r="Y109" s="4"/>
      <c r="Z109" s="4"/>
      <c r="AA109" s="4"/>
      <c r="AB109" s="4"/>
      <c r="AU109" s="4"/>
    </row>
    <row r="110" spans="1:47" ht="15" customHeight="1">
      <c r="A110" s="553"/>
      <c r="B110" s="554"/>
      <c r="C110" s="593"/>
      <c r="D110" s="594"/>
      <c r="E110" s="595"/>
      <c r="F110" s="596"/>
      <c r="G110" s="597"/>
      <c r="H110" s="597"/>
      <c r="I110" s="597"/>
      <c r="J110" s="598"/>
      <c r="K110" s="596"/>
      <c r="L110" s="597"/>
      <c r="M110" s="597"/>
      <c r="N110" s="597"/>
      <c r="O110" s="598"/>
      <c r="P110" s="596"/>
      <c r="Q110" s="598"/>
      <c r="R110" s="599"/>
      <c r="S110" s="600"/>
      <c r="T110" s="601"/>
      <c r="U110" s="600"/>
      <c r="V110" s="600"/>
      <c r="W110" s="602"/>
      <c r="X110" s="603"/>
      <c r="Y110" s="4"/>
      <c r="Z110" s="4"/>
      <c r="AA110" s="4"/>
      <c r="AB110" s="4"/>
      <c r="AU110" s="4"/>
    </row>
    <row r="111" spans="1:47" ht="15" customHeight="1">
      <c r="A111" s="553"/>
      <c r="B111" s="554"/>
      <c r="C111" s="593"/>
      <c r="D111" s="594"/>
      <c r="E111" s="595"/>
      <c r="F111" s="596"/>
      <c r="G111" s="597"/>
      <c r="H111" s="597"/>
      <c r="I111" s="597"/>
      <c r="J111" s="598"/>
      <c r="K111" s="596"/>
      <c r="L111" s="597"/>
      <c r="M111" s="597"/>
      <c r="N111" s="597"/>
      <c r="O111" s="598"/>
      <c r="P111" s="596"/>
      <c r="Q111" s="598"/>
      <c r="R111" s="599"/>
      <c r="S111" s="600"/>
      <c r="T111" s="601"/>
      <c r="U111" s="600"/>
      <c r="V111" s="600"/>
      <c r="W111" s="602"/>
      <c r="X111" s="603"/>
      <c r="Y111" s="4"/>
      <c r="Z111" s="4"/>
      <c r="AA111" s="4"/>
      <c r="AB111" s="4"/>
      <c r="AU111" s="4"/>
    </row>
    <row r="112" spans="1:47" ht="15" customHeight="1">
      <c r="A112" s="553"/>
      <c r="B112" s="554"/>
      <c r="C112" s="593"/>
      <c r="D112" s="594"/>
      <c r="E112" s="595"/>
      <c r="F112" s="596"/>
      <c r="G112" s="597"/>
      <c r="H112" s="597"/>
      <c r="I112" s="597"/>
      <c r="J112" s="598"/>
      <c r="K112" s="596"/>
      <c r="L112" s="597"/>
      <c r="M112" s="597"/>
      <c r="N112" s="597"/>
      <c r="O112" s="598"/>
      <c r="P112" s="596"/>
      <c r="Q112" s="598"/>
      <c r="R112" s="599"/>
      <c r="S112" s="600"/>
      <c r="T112" s="601"/>
      <c r="U112" s="600"/>
      <c r="V112" s="600"/>
      <c r="W112" s="602"/>
      <c r="X112" s="603"/>
      <c r="Y112" s="4"/>
      <c r="Z112" s="4"/>
      <c r="AA112" s="4"/>
      <c r="AB112" s="4"/>
      <c r="AU112" s="4"/>
    </row>
    <row r="113" spans="1:47" ht="15" customHeight="1">
      <c r="A113" s="553"/>
      <c r="B113" s="554"/>
      <c r="C113" s="593"/>
      <c r="D113" s="594"/>
      <c r="E113" s="595"/>
      <c r="F113" s="596"/>
      <c r="G113" s="597"/>
      <c r="H113" s="597"/>
      <c r="I113" s="597"/>
      <c r="J113" s="598"/>
      <c r="K113" s="596"/>
      <c r="L113" s="597"/>
      <c r="M113" s="597"/>
      <c r="N113" s="597"/>
      <c r="O113" s="598"/>
      <c r="P113" s="596"/>
      <c r="Q113" s="598"/>
      <c r="R113" s="599"/>
      <c r="S113" s="600"/>
      <c r="T113" s="601"/>
      <c r="U113" s="600"/>
      <c r="V113" s="600"/>
      <c r="W113" s="602"/>
      <c r="X113" s="603"/>
      <c r="Y113" s="4"/>
      <c r="Z113" s="4"/>
      <c r="AA113" s="4"/>
      <c r="AB113" s="4"/>
      <c r="AU113" s="4"/>
    </row>
    <row r="114" spans="1:47" ht="15" customHeight="1">
      <c r="A114" s="553"/>
      <c r="B114" s="554"/>
      <c r="C114" s="593"/>
      <c r="D114" s="594"/>
      <c r="E114" s="595"/>
      <c r="F114" s="596"/>
      <c r="G114" s="597"/>
      <c r="H114" s="597"/>
      <c r="I114" s="597"/>
      <c r="J114" s="598"/>
      <c r="K114" s="596"/>
      <c r="L114" s="597"/>
      <c r="M114" s="597"/>
      <c r="N114" s="597"/>
      <c r="O114" s="598"/>
      <c r="P114" s="596"/>
      <c r="Q114" s="598"/>
      <c r="R114" s="599"/>
      <c r="S114" s="600"/>
      <c r="T114" s="601"/>
      <c r="U114" s="600"/>
      <c r="V114" s="600"/>
      <c r="W114" s="602"/>
      <c r="X114" s="603"/>
      <c r="Y114" s="4"/>
      <c r="Z114" s="4"/>
      <c r="AA114" s="4"/>
      <c r="AB114" s="4"/>
      <c r="AU114" s="4"/>
    </row>
    <row r="115" spans="1:47" ht="15" customHeight="1">
      <c r="A115" s="553"/>
      <c r="B115" s="554"/>
      <c r="C115" s="593"/>
      <c r="D115" s="594"/>
      <c r="E115" s="595"/>
      <c r="F115" s="596"/>
      <c r="G115" s="597"/>
      <c r="H115" s="597"/>
      <c r="I115" s="597"/>
      <c r="J115" s="598"/>
      <c r="K115" s="596"/>
      <c r="L115" s="597"/>
      <c r="M115" s="597"/>
      <c r="N115" s="597"/>
      <c r="O115" s="598"/>
      <c r="P115" s="596"/>
      <c r="Q115" s="598"/>
      <c r="R115" s="599"/>
      <c r="S115" s="600"/>
      <c r="T115" s="601"/>
      <c r="U115" s="600"/>
      <c r="V115" s="600"/>
      <c r="W115" s="602"/>
      <c r="X115" s="603"/>
      <c r="Y115" s="4"/>
      <c r="Z115" s="4"/>
      <c r="AA115" s="4"/>
      <c r="AB115" s="4"/>
      <c r="AU115" s="4"/>
    </row>
    <row r="116" spans="1:47" ht="15" customHeight="1">
      <c r="A116" s="553"/>
      <c r="B116" s="554"/>
      <c r="C116" s="593"/>
      <c r="D116" s="594"/>
      <c r="E116" s="595"/>
      <c r="F116" s="596"/>
      <c r="G116" s="597"/>
      <c r="H116" s="597"/>
      <c r="I116" s="597"/>
      <c r="J116" s="598"/>
      <c r="K116" s="596"/>
      <c r="L116" s="597"/>
      <c r="M116" s="597"/>
      <c r="N116" s="597"/>
      <c r="O116" s="598"/>
      <c r="P116" s="596"/>
      <c r="Q116" s="598"/>
      <c r="R116" s="599"/>
      <c r="S116" s="600"/>
      <c r="T116" s="601"/>
      <c r="U116" s="600"/>
      <c r="V116" s="600"/>
      <c r="W116" s="602"/>
      <c r="X116" s="603"/>
      <c r="Y116" s="4"/>
      <c r="Z116" s="4"/>
      <c r="AA116" s="4"/>
      <c r="AB116" s="4"/>
      <c r="AU116" s="4"/>
    </row>
    <row r="117" spans="1:47" ht="15" customHeight="1">
      <c r="A117" s="553"/>
      <c r="B117" s="554"/>
      <c r="C117" s="593"/>
      <c r="D117" s="594"/>
      <c r="E117" s="595"/>
      <c r="F117" s="596"/>
      <c r="G117" s="597"/>
      <c r="H117" s="597"/>
      <c r="I117" s="597"/>
      <c r="J117" s="598"/>
      <c r="K117" s="596"/>
      <c r="L117" s="597"/>
      <c r="M117" s="597"/>
      <c r="N117" s="597"/>
      <c r="O117" s="598"/>
      <c r="P117" s="596"/>
      <c r="Q117" s="598"/>
      <c r="R117" s="599"/>
      <c r="S117" s="600"/>
      <c r="T117" s="601"/>
      <c r="U117" s="600"/>
      <c r="V117" s="600"/>
      <c r="W117" s="602"/>
      <c r="X117" s="603"/>
      <c r="Y117" s="4"/>
      <c r="Z117" s="4"/>
      <c r="AA117" s="4"/>
      <c r="AB117" s="4"/>
      <c r="AU117" s="4"/>
    </row>
    <row r="118" spans="1:47" ht="15" customHeight="1">
      <c r="A118" s="553"/>
      <c r="B118" s="554"/>
      <c r="C118" s="593"/>
      <c r="D118" s="594"/>
      <c r="E118" s="595"/>
      <c r="F118" s="596"/>
      <c r="G118" s="597"/>
      <c r="H118" s="597"/>
      <c r="I118" s="597"/>
      <c r="J118" s="598"/>
      <c r="K118" s="596"/>
      <c r="L118" s="597"/>
      <c r="M118" s="597"/>
      <c r="N118" s="597"/>
      <c r="O118" s="598"/>
      <c r="P118" s="596"/>
      <c r="Q118" s="598"/>
      <c r="R118" s="599"/>
      <c r="S118" s="600"/>
      <c r="T118" s="601"/>
      <c r="U118" s="600"/>
      <c r="V118" s="600"/>
      <c r="W118" s="602"/>
      <c r="X118" s="603"/>
      <c r="Y118" s="4"/>
      <c r="Z118" s="4"/>
      <c r="AA118" s="4"/>
      <c r="AB118" s="4"/>
      <c r="AU118" s="4"/>
    </row>
    <row r="119" spans="1:47" ht="15" customHeight="1">
      <c r="A119" s="553"/>
      <c r="B119" s="554"/>
      <c r="C119" s="593"/>
      <c r="D119" s="594"/>
      <c r="E119" s="595"/>
      <c r="F119" s="596"/>
      <c r="G119" s="597"/>
      <c r="H119" s="597"/>
      <c r="I119" s="597"/>
      <c r="J119" s="598"/>
      <c r="K119" s="596"/>
      <c r="L119" s="597"/>
      <c r="M119" s="597"/>
      <c r="N119" s="597"/>
      <c r="O119" s="598"/>
      <c r="P119" s="596"/>
      <c r="Q119" s="598"/>
      <c r="R119" s="599"/>
      <c r="S119" s="600"/>
      <c r="T119" s="601"/>
      <c r="U119" s="600"/>
      <c r="V119" s="600"/>
      <c r="W119" s="602"/>
      <c r="X119" s="603"/>
      <c r="Y119" s="4"/>
      <c r="Z119" s="4"/>
      <c r="AA119" s="4"/>
      <c r="AB119" s="4"/>
      <c r="AU119" s="4"/>
    </row>
    <row r="120" spans="1:47" ht="15" customHeight="1">
      <c r="A120" s="553"/>
      <c r="B120" s="554"/>
      <c r="C120" s="593"/>
      <c r="D120" s="594"/>
      <c r="E120" s="595"/>
      <c r="F120" s="596"/>
      <c r="G120" s="597"/>
      <c r="H120" s="597"/>
      <c r="I120" s="597"/>
      <c r="J120" s="598"/>
      <c r="K120" s="596"/>
      <c r="L120" s="597"/>
      <c r="M120" s="597"/>
      <c r="N120" s="597"/>
      <c r="O120" s="598"/>
      <c r="P120" s="596"/>
      <c r="Q120" s="598"/>
      <c r="R120" s="599"/>
      <c r="S120" s="600"/>
      <c r="T120" s="601"/>
      <c r="U120" s="600"/>
      <c r="V120" s="600"/>
      <c r="W120" s="602"/>
      <c r="X120" s="603"/>
      <c r="Y120" s="4"/>
      <c r="Z120" s="4"/>
      <c r="AA120" s="4"/>
      <c r="AB120" s="4"/>
      <c r="AU120" s="4"/>
    </row>
    <row r="121" spans="1:47" ht="15" customHeight="1">
      <c r="A121" s="553"/>
      <c r="B121" s="554"/>
      <c r="C121" s="593"/>
      <c r="D121" s="594"/>
      <c r="E121" s="595"/>
      <c r="F121" s="596"/>
      <c r="G121" s="597"/>
      <c r="H121" s="597"/>
      <c r="I121" s="597"/>
      <c r="J121" s="598"/>
      <c r="K121" s="596"/>
      <c r="L121" s="597"/>
      <c r="M121" s="597"/>
      <c r="N121" s="597"/>
      <c r="O121" s="598"/>
      <c r="P121" s="596"/>
      <c r="Q121" s="598"/>
      <c r="R121" s="599"/>
      <c r="S121" s="600"/>
      <c r="T121" s="601"/>
      <c r="U121" s="600"/>
      <c r="V121" s="600"/>
      <c r="W121" s="602"/>
      <c r="X121" s="603"/>
      <c r="Y121" s="4"/>
      <c r="Z121" s="4"/>
      <c r="AA121" s="4"/>
      <c r="AB121" s="4"/>
      <c r="AU121" s="4"/>
    </row>
    <row r="122" spans="1:47" ht="15" customHeight="1">
      <c r="A122" s="553"/>
      <c r="B122" s="554"/>
      <c r="C122" s="593"/>
      <c r="D122" s="594"/>
      <c r="E122" s="595"/>
      <c r="F122" s="596"/>
      <c r="G122" s="597"/>
      <c r="H122" s="597"/>
      <c r="I122" s="597"/>
      <c r="J122" s="598"/>
      <c r="K122" s="596"/>
      <c r="L122" s="597"/>
      <c r="M122" s="597"/>
      <c r="N122" s="597"/>
      <c r="O122" s="598"/>
      <c r="P122" s="596"/>
      <c r="Q122" s="598"/>
      <c r="R122" s="599"/>
      <c r="S122" s="600"/>
      <c r="T122" s="601"/>
      <c r="U122" s="600"/>
      <c r="V122" s="600"/>
      <c r="W122" s="602"/>
      <c r="X122" s="603"/>
      <c r="Y122" s="4"/>
      <c r="Z122" s="4"/>
      <c r="AA122" s="4"/>
      <c r="AB122" s="4"/>
      <c r="AU122" s="4"/>
    </row>
    <row r="123" spans="1:47" ht="15" customHeight="1">
      <c r="A123" s="553"/>
      <c r="B123" s="554"/>
      <c r="C123" s="593"/>
      <c r="D123" s="594"/>
      <c r="E123" s="595"/>
      <c r="F123" s="596"/>
      <c r="G123" s="597"/>
      <c r="H123" s="597"/>
      <c r="I123" s="597"/>
      <c r="J123" s="598"/>
      <c r="K123" s="596"/>
      <c r="L123" s="597"/>
      <c r="M123" s="597"/>
      <c r="N123" s="597"/>
      <c r="O123" s="598"/>
      <c r="P123" s="596"/>
      <c r="Q123" s="598"/>
      <c r="R123" s="599"/>
      <c r="S123" s="600"/>
      <c r="T123" s="601"/>
      <c r="U123" s="600"/>
      <c r="V123" s="600"/>
      <c r="W123" s="602"/>
      <c r="X123" s="603"/>
      <c r="Y123" s="4"/>
      <c r="Z123" s="4"/>
      <c r="AA123" s="4"/>
      <c r="AB123" s="4"/>
      <c r="AU123" s="4"/>
    </row>
    <row r="124" spans="1:47" ht="15" customHeight="1">
      <c r="A124" s="553"/>
      <c r="B124" s="554"/>
      <c r="C124" s="593"/>
      <c r="D124" s="594"/>
      <c r="E124" s="595"/>
      <c r="F124" s="596"/>
      <c r="G124" s="597"/>
      <c r="H124" s="597"/>
      <c r="I124" s="597"/>
      <c r="J124" s="598"/>
      <c r="K124" s="596"/>
      <c r="L124" s="597"/>
      <c r="M124" s="597"/>
      <c r="N124" s="597"/>
      <c r="O124" s="598"/>
      <c r="P124" s="596"/>
      <c r="Q124" s="598"/>
      <c r="R124" s="599"/>
      <c r="S124" s="600"/>
      <c r="T124" s="601"/>
      <c r="U124" s="600"/>
      <c r="V124" s="600"/>
      <c r="W124" s="602"/>
      <c r="X124" s="603"/>
      <c r="Y124" s="4"/>
      <c r="Z124" s="4"/>
      <c r="AA124" s="4"/>
      <c r="AB124" s="4"/>
      <c r="AU124" s="4"/>
    </row>
    <row r="125" spans="1:47" ht="15" customHeight="1">
      <c r="A125" s="553"/>
      <c r="B125" s="554"/>
      <c r="C125" s="593"/>
      <c r="D125" s="594"/>
      <c r="E125" s="595"/>
      <c r="F125" s="596"/>
      <c r="G125" s="597"/>
      <c r="H125" s="597"/>
      <c r="I125" s="597"/>
      <c r="J125" s="598"/>
      <c r="K125" s="596"/>
      <c r="L125" s="597"/>
      <c r="M125" s="597"/>
      <c r="N125" s="597"/>
      <c r="O125" s="598"/>
      <c r="P125" s="596"/>
      <c r="Q125" s="598"/>
      <c r="R125" s="599"/>
      <c r="S125" s="600"/>
      <c r="T125" s="601"/>
      <c r="U125" s="600"/>
      <c r="V125" s="600"/>
      <c r="W125" s="602"/>
      <c r="X125" s="603"/>
      <c r="Y125" s="4"/>
      <c r="Z125" s="4"/>
      <c r="AA125" s="4"/>
      <c r="AB125" s="4"/>
      <c r="AU125" s="4"/>
    </row>
    <row r="126" spans="1:47" ht="15" customHeight="1">
      <c r="A126" s="553"/>
      <c r="B126" s="554"/>
      <c r="C126" s="593"/>
      <c r="D126" s="594"/>
      <c r="E126" s="595"/>
      <c r="F126" s="596"/>
      <c r="G126" s="597"/>
      <c r="H126" s="597"/>
      <c r="I126" s="597"/>
      <c r="J126" s="598"/>
      <c r="K126" s="596"/>
      <c r="L126" s="597"/>
      <c r="M126" s="597"/>
      <c r="N126" s="597"/>
      <c r="O126" s="598"/>
      <c r="P126" s="596"/>
      <c r="Q126" s="598"/>
      <c r="R126" s="599"/>
      <c r="S126" s="600"/>
      <c r="T126" s="601"/>
      <c r="U126" s="600"/>
      <c r="V126" s="600"/>
      <c r="W126" s="602"/>
      <c r="X126" s="603"/>
      <c r="Y126" s="4"/>
      <c r="Z126" s="4"/>
      <c r="AA126" s="4"/>
      <c r="AB126" s="4"/>
      <c r="AU126" s="4"/>
    </row>
    <row r="127" spans="1:47" ht="15" customHeight="1">
      <c r="A127" s="553"/>
      <c r="B127" s="554"/>
      <c r="C127" s="593"/>
      <c r="D127" s="594"/>
      <c r="E127" s="595"/>
      <c r="F127" s="596"/>
      <c r="G127" s="597"/>
      <c r="H127" s="597"/>
      <c r="I127" s="597"/>
      <c r="J127" s="598"/>
      <c r="K127" s="596"/>
      <c r="L127" s="597"/>
      <c r="M127" s="597"/>
      <c r="N127" s="597"/>
      <c r="O127" s="598"/>
      <c r="P127" s="596"/>
      <c r="Q127" s="598"/>
      <c r="R127" s="599"/>
      <c r="S127" s="600"/>
      <c r="T127" s="601"/>
      <c r="U127" s="600"/>
      <c r="V127" s="600"/>
      <c r="W127" s="602"/>
      <c r="X127" s="603"/>
      <c r="Y127" s="4"/>
      <c r="Z127" s="4"/>
      <c r="AA127" s="4"/>
      <c r="AB127" s="4"/>
      <c r="AU127" s="4"/>
    </row>
    <row r="128" spans="1:47" ht="15" customHeight="1">
      <c r="A128" s="553"/>
      <c r="B128" s="554"/>
      <c r="C128" s="593"/>
      <c r="D128" s="594"/>
      <c r="E128" s="595"/>
      <c r="F128" s="596"/>
      <c r="G128" s="597"/>
      <c r="H128" s="597"/>
      <c r="I128" s="597"/>
      <c r="J128" s="598"/>
      <c r="K128" s="596"/>
      <c r="L128" s="597"/>
      <c r="M128" s="597"/>
      <c r="N128" s="597"/>
      <c r="O128" s="598"/>
      <c r="P128" s="596"/>
      <c r="Q128" s="598"/>
      <c r="R128" s="599"/>
      <c r="S128" s="600"/>
      <c r="T128" s="601"/>
      <c r="U128" s="600"/>
      <c r="V128" s="600"/>
      <c r="W128" s="602"/>
      <c r="X128" s="603"/>
      <c r="Y128" s="4"/>
      <c r="Z128" s="4"/>
      <c r="AA128" s="4"/>
      <c r="AB128" s="4"/>
      <c r="AU128" s="4"/>
    </row>
    <row r="129" spans="1:47" ht="15" customHeight="1">
      <c r="A129" s="553"/>
      <c r="B129" s="554"/>
      <c r="C129" s="593"/>
      <c r="D129" s="594"/>
      <c r="E129" s="595"/>
      <c r="F129" s="596"/>
      <c r="G129" s="597"/>
      <c r="H129" s="597"/>
      <c r="I129" s="597"/>
      <c r="J129" s="598"/>
      <c r="K129" s="596"/>
      <c r="L129" s="597"/>
      <c r="M129" s="597"/>
      <c r="N129" s="597"/>
      <c r="O129" s="598"/>
      <c r="P129" s="596"/>
      <c r="Q129" s="598"/>
      <c r="R129" s="599"/>
      <c r="S129" s="600"/>
      <c r="T129" s="601"/>
      <c r="U129" s="600"/>
      <c r="V129" s="600"/>
      <c r="W129" s="602"/>
      <c r="X129" s="603"/>
      <c r="Y129" s="4"/>
      <c r="Z129" s="4"/>
      <c r="AA129" s="4"/>
      <c r="AB129" s="4"/>
      <c r="AU129" s="4"/>
    </row>
    <row r="130" spans="1:47" ht="15" customHeight="1">
      <c r="A130" s="553"/>
      <c r="B130" s="554"/>
      <c r="C130" s="593"/>
      <c r="D130" s="594"/>
      <c r="E130" s="595"/>
      <c r="F130" s="596"/>
      <c r="G130" s="597"/>
      <c r="H130" s="597"/>
      <c r="I130" s="597"/>
      <c r="J130" s="598"/>
      <c r="K130" s="596"/>
      <c r="L130" s="597"/>
      <c r="M130" s="597"/>
      <c r="N130" s="597"/>
      <c r="O130" s="598"/>
      <c r="P130" s="596"/>
      <c r="Q130" s="598"/>
      <c r="R130" s="599"/>
      <c r="S130" s="600"/>
      <c r="T130" s="601"/>
      <c r="U130" s="600"/>
      <c r="V130" s="600"/>
      <c r="W130" s="602"/>
      <c r="X130" s="603"/>
      <c r="Y130" s="4"/>
      <c r="Z130" s="4"/>
      <c r="AA130" s="4"/>
      <c r="AB130" s="4"/>
      <c r="AU130" s="4"/>
    </row>
    <row r="131" spans="1:47" ht="15" customHeight="1">
      <c r="A131" s="553"/>
      <c r="B131" s="554"/>
      <c r="C131" s="593"/>
      <c r="D131" s="594"/>
      <c r="E131" s="595"/>
      <c r="F131" s="596"/>
      <c r="G131" s="597"/>
      <c r="H131" s="597"/>
      <c r="I131" s="597"/>
      <c r="J131" s="598"/>
      <c r="K131" s="596"/>
      <c r="L131" s="597"/>
      <c r="M131" s="597"/>
      <c r="N131" s="597"/>
      <c r="O131" s="598"/>
      <c r="P131" s="596"/>
      <c r="Q131" s="598"/>
      <c r="R131" s="599"/>
      <c r="S131" s="600"/>
      <c r="T131" s="601"/>
      <c r="U131" s="600"/>
      <c r="V131" s="600"/>
      <c r="W131" s="602"/>
      <c r="X131" s="603"/>
      <c r="Y131" s="4"/>
      <c r="Z131" s="4"/>
      <c r="AA131" s="4"/>
      <c r="AB131" s="4"/>
      <c r="AU131" s="4"/>
    </row>
    <row r="132" spans="1:47" ht="15" customHeight="1">
      <c r="A132" s="553"/>
      <c r="B132" s="554"/>
      <c r="C132" s="593"/>
      <c r="D132" s="594"/>
      <c r="E132" s="595"/>
      <c r="F132" s="596"/>
      <c r="G132" s="597"/>
      <c r="H132" s="597"/>
      <c r="I132" s="597"/>
      <c r="J132" s="598"/>
      <c r="K132" s="596"/>
      <c r="L132" s="597"/>
      <c r="M132" s="597"/>
      <c r="N132" s="597"/>
      <c r="O132" s="598"/>
      <c r="P132" s="596"/>
      <c r="Q132" s="598"/>
      <c r="R132" s="599"/>
      <c r="S132" s="600"/>
      <c r="T132" s="601"/>
      <c r="U132" s="600"/>
      <c r="V132" s="600"/>
      <c r="W132" s="602"/>
      <c r="X132" s="603"/>
      <c r="Y132" s="4"/>
      <c r="Z132" s="4"/>
      <c r="AA132" s="4"/>
      <c r="AB132" s="4"/>
      <c r="AU132" s="4"/>
    </row>
    <row r="133" spans="1:47" ht="15" customHeight="1">
      <c r="A133" s="553"/>
      <c r="B133" s="554"/>
      <c r="C133" s="593"/>
      <c r="D133" s="594"/>
      <c r="E133" s="595"/>
      <c r="F133" s="596"/>
      <c r="G133" s="597"/>
      <c r="H133" s="597"/>
      <c r="I133" s="597"/>
      <c r="J133" s="598"/>
      <c r="K133" s="596"/>
      <c r="L133" s="597"/>
      <c r="M133" s="597"/>
      <c r="N133" s="597"/>
      <c r="O133" s="598"/>
      <c r="P133" s="596"/>
      <c r="Q133" s="598"/>
      <c r="R133" s="599"/>
      <c r="S133" s="600"/>
      <c r="T133" s="601"/>
      <c r="U133" s="600"/>
      <c r="V133" s="600"/>
      <c r="W133" s="602"/>
      <c r="X133" s="603"/>
      <c r="Y133" s="4"/>
      <c r="Z133" s="4"/>
      <c r="AA133" s="4"/>
      <c r="AB133" s="4"/>
      <c r="AU133" s="4"/>
    </row>
    <row r="134" spans="1:47" ht="15" customHeight="1">
      <c r="A134" s="553"/>
      <c r="B134" s="554"/>
      <c r="C134" s="593"/>
      <c r="D134" s="594"/>
      <c r="E134" s="595"/>
      <c r="F134" s="596"/>
      <c r="G134" s="597"/>
      <c r="H134" s="597"/>
      <c r="I134" s="597"/>
      <c r="J134" s="598"/>
      <c r="K134" s="596"/>
      <c r="L134" s="597"/>
      <c r="M134" s="597"/>
      <c r="N134" s="597"/>
      <c r="O134" s="598"/>
      <c r="P134" s="596"/>
      <c r="Q134" s="598"/>
      <c r="R134" s="599"/>
      <c r="S134" s="600"/>
      <c r="T134" s="601"/>
      <c r="U134" s="600"/>
      <c r="V134" s="600"/>
      <c r="W134" s="602"/>
      <c r="X134" s="603"/>
      <c r="Y134" s="4"/>
      <c r="Z134" s="4"/>
      <c r="AA134" s="4"/>
      <c r="AB134" s="4"/>
      <c r="AU134" s="4"/>
    </row>
    <row r="135" spans="1:47" ht="15" customHeight="1">
      <c r="A135" s="553"/>
      <c r="B135" s="554"/>
      <c r="C135" s="593"/>
      <c r="D135" s="594"/>
      <c r="E135" s="595"/>
      <c r="F135" s="596"/>
      <c r="G135" s="597"/>
      <c r="H135" s="597"/>
      <c r="I135" s="597"/>
      <c r="J135" s="598"/>
      <c r="K135" s="596"/>
      <c r="L135" s="597"/>
      <c r="M135" s="597"/>
      <c r="N135" s="597"/>
      <c r="O135" s="598"/>
      <c r="P135" s="596"/>
      <c r="Q135" s="598"/>
      <c r="R135" s="599"/>
      <c r="S135" s="600"/>
      <c r="T135" s="601"/>
      <c r="U135" s="600"/>
      <c r="V135" s="600"/>
      <c r="W135" s="602"/>
      <c r="X135" s="603"/>
      <c r="Y135" s="4"/>
      <c r="Z135" s="4"/>
      <c r="AA135" s="4"/>
      <c r="AB135" s="4"/>
      <c r="AU135" s="4"/>
    </row>
    <row r="136" spans="1:47" ht="15" customHeight="1">
      <c r="A136" s="553"/>
      <c r="B136" s="554"/>
      <c r="C136" s="593"/>
      <c r="D136" s="594"/>
      <c r="E136" s="595"/>
      <c r="F136" s="596"/>
      <c r="G136" s="597"/>
      <c r="H136" s="597"/>
      <c r="I136" s="597"/>
      <c r="J136" s="598"/>
      <c r="K136" s="596"/>
      <c r="L136" s="597"/>
      <c r="M136" s="597"/>
      <c r="N136" s="597"/>
      <c r="O136" s="598"/>
      <c r="P136" s="596"/>
      <c r="Q136" s="598"/>
      <c r="R136" s="599"/>
      <c r="S136" s="600"/>
      <c r="T136" s="601"/>
      <c r="U136" s="600"/>
      <c r="V136" s="600"/>
      <c r="W136" s="602"/>
      <c r="X136" s="603"/>
      <c r="Y136" s="4"/>
      <c r="Z136" s="4"/>
      <c r="AA136" s="4"/>
      <c r="AB136" s="4"/>
      <c r="AU136" s="4"/>
    </row>
    <row r="137" spans="1:47" ht="15" customHeight="1">
      <c r="A137" s="553"/>
      <c r="B137" s="554"/>
      <c r="C137" s="593"/>
      <c r="D137" s="594"/>
      <c r="E137" s="595"/>
      <c r="F137" s="596"/>
      <c r="G137" s="597"/>
      <c r="H137" s="597"/>
      <c r="I137" s="597"/>
      <c r="J137" s="598"/>
      <c r="K137" s="596"/>
      <c r="L137" s="597"/>
      <c r="M137" s="597"/>
      <c r="N137" s="597"/>
      <c r="O137" s="598"/>
      <c r="P137" s="596"/>
      <c r="Q137" s="598"/>
      <c r="R137" s="599"/>
      <c r="S137" s="600"/>
      <c r="T137" s="601"/>
      <c r="U137" s="600"/>
      <c r="V137" s="600"/>
      <c r="W137" s="602"/>
      <c r="X137" s="603"/>
      <c r="Y137" s="4"/>
      <c r="Z137" s="4"/>
      <c r="AA137" s="4"/>
      <c r="AB137" s="4"/>
      <c r="AU137" s="4"/>
    </row>
    <row r="138" spans="1:47" ht="15" customHeight="1">
      <c r="A138" s="553"/>
      <c r="B138" s="554"/>
      <c r="C138" s="593"/>
      <c r="D138" s="594"/>
      <c r="E138" s="595"/>
      <c r="F138" s="596"/>
      <c r="G138" s="597"/>
      <c r="H138" s="597"/>
      <c r="I138" s="597"/>
      <c r="J138" s="598"/>
      <c r="K138" s="596"/>
      <c r="L138" s="597"/>
      <c r="M138" s="597"/>
      <c r="N138" s="597"/>
      <c r="O138" s="598"/>
      <c r="P138" s="596"/>
      <c r="Q138" s="598"/>
      <c r="R138" s="599"/>
      <c r="S138" s="600"/>
      <c r="T138" s="601"/>
      <c r="U138" s="600"/>
      <c r="V138" s="600"/>
      <c r="W138" s="602"/>
      <c r="X138" s="603"/>
      <c r="Y138" s="4"/>
      <c r="Z138" s="4"/>
      <c r="AA138" s="4"/>
      <c r="AB138" s="4"/>
      <c r="AU138" s="4"/>
    </row>
    <row r="139" spans="1:47" ht="15" customHeight="1">
      <c r="A139" s="553"/>
      <c r="B139" s="554"/>
      <c r="C139" s="593"/>
      <c r="D139" s="594"/>
      <c r="E139" s="595"/>
      <c r="F139" s="596"/>
      <c r="G139" s="597"/>
      <c r="H139" s="597"/>
      <c r="I139" s="597"/>
      <c r="J139" s="598"/>
      <c r="K139" s="596"/>
      <c r="L139" s="597"/>
      <c r="M139" s="597"/>
      <c r="N139" s="597"/>
      <c r="O139" s="598"/>
      <c r="P139" s="596"/>
      <c r="Q139" s="598"/>
      <c r="R139" s="599"/>
      <c r="S139" s="600"/>
      <c r="T139" s="601"/>
      <c r="U139" s="600"/>
      <c r="V139" s="600"/>
      <c r="W139" s="602"/>
      <c r="X139" s="603"/>
      <c r="Y139" s="4"/>
      <c r="Z139" s="4"/>
      <c r="AA139" s="4"/>
      <c r="AB139" s="4"/>
      <c r="AU139" s="4"/>
    </row>
    <row r="140" spans="1:47" ht="15" customHeight="1">
      <c r="A140" s="553"/>
      <c r="B140" s="554"/>
      <c r="C140" s="593"/>
      <c r="D140" s="594"/>
      <c r="E140" s="595"/>
      <c r="F140" s="596"/>
      <c r="G140" s="597"/>
      <c r="H140" s="597"/>
      <c r="I140" s="597"/>
      <c r="J140" s="598"/>
      <c r="K140" s="596"/>
      <c r="L140" s="597"/>
      <c r="M140" s="597"/>
      <c r="N140" s="597"/>
      <c r="O140" s="598"/>
      <c r="P140" s="596"/>
      <c r="Q140" s="598"/>
      <c r="R140" s="599"/>
      <c r="S140" s="600"/>
      <c r="T140" s="601"/>
      <c r="U140" s="600"/>
      <c r="V140" s="600"/>
      <c r="W140" s="602"/>
      <c r="X140" s="603"/>
      <c r="Y140" s="4"/>
      <c r="Z140" s="4"/>
      <c r="AA140" s="4"/>
      <c r="AB140" s="4"/>
      <c r="AU140" s="4"/>
    </row>
    <row r="141" spans="1:47" ht="15" customHeight="1">
      <c r="A141" s="553"/>
      <c r="B141" s="554"/>
      <c r="C141" s="593"/>
      <c r="D141" s="594"/>
      <c r="E141" s="595"/>
      <c r="F141" s="596"/>
      <c r="G141" s="597"/>
      <c r="H141" s="597"/>
      <c r="I141" s="597"/>
      <c r="J141" s="598"/>
      <c r="K141" s="596"/>
      <c r="L141" s="597"/>
      <c r="M141" s="597"/>
      <c r="N141" s="597"/>
      <c r="O141" s="598"/>
      <c r="P141" s="596"/>
      <c r="Q141" s="598"/>
      <c r="R141" s="599"/>
      <c r="S141" s="600"/>
      <c r="T141" s="601"/>
      <c r="U141" s="600"/>
      <c r="V141" s="600"/>
      <c r="W141" s="602"/>
      <c r="X141" s="603"/>
      <c r="Y141" s="4"/>
      <c r="Z141" s="4"/>
      <c r="AA141" s="4"/>
      <c r="AB141" s="4"/>
      <c r="AU141" s="4"/>
    </row>
    <row r="142" spans="1:47" ht="15" customHeight="1">
      <c r="A142" s="553"/>
      <c r="B142" s="554"/>
      <c r="C142" s="593"/>
      <c r="D142" s="594"/>
      <c r="E142" s="595"/>
      <c r="F142" s="596"/>
      <c r="G142" s="597"/>
      <c r="H142" s="597"/>
      <c r="I142" s="597"/>
      <c r="J142" s="598"/>
      <c r="K142" s="596"/>
      <c r="L142" s="597"/>
      <c r="M142" s="597"/>
      <c r="N142" s="597"/>
      <c r="O142" s="598"/>
      <c r="P142" s="596"/>
      <c r="Q142" s="598"/>
      <c r="R142" s="599"/>
      <c r="S142" s="600"/>
      <c r="T142" s="601"/>
      <c r="U142" s="600"/>
      <c r="V142" s="600"/>
      <c r="W142" s="602"/>
      <c r="X142" s="603"/>
      <c r="Y142" s="4"/>
      <c r="Z142" s="4"/>
      <c r="AA142" s="4"/>
      <c r="AB142" s="4"/>
      <c r="AU142" s="4"/>
    </row>
    <row r="143" spans="1:47" ht="15" customHeight="1">
      <c r="A143" s="553"/>
      <c r="B143" s="554"/>
      <c r="C143" s="593"/>
      <c r="D143" s="594"/>
      <c r="E143" s="595"/>
      <c r="F143" s="596"/>
      <c r="G143" s="597"/>
      <c r="H143" s="597"/>
      <c r="I143" s="597"/>
      <c r="J143" s="598"/>
      <c r="K143" s="596"/>
      <c r="L143" s="597"/>
      <c r="M143" s="597"/>
      <c r="N143" s="597"/>
      <c r="O143" s="598"/>
      <c r="P143" s="596"/>
      <c r="Q143" s="598"/>
      <c r="R143" s="599"/>
      <c r="S143" s="600"/>
      <c r="T143" s="601"/>
      <c r="U143" s="600"/>
      <c r="V143" s="600"/>
      <c r="W143" s="602"/>
      <c r="X143" s="603"/>
      <c r="Y143" s="4"/>
      <c r="Z143" s="4"/>
      <c r="AA143" s="4"/>
      <c r="AB143" s="4"/>
      <c r="AU143" s="4"/>
    </row>
    <row r="144" spans="1:47" ht="15" customHeight="1">
      <c r="A144" s="553"/>
      <c r="B144" s="554"/>
      <c r="C144" s="593"/>
      <c r="D144" s="594"/>
      <c r="E144" s="595"/>
      <c r="F144" s="596"/>
      <c r="G144" s="597"/>
      <c r="H144" s="597"/>
      <c r="I144" s="597"/>
      <c r="J144" s="598"/>
      <c r="K144" s="596"/>
      <c r="L144" s="597"/>
      <c r="M144" s="597"/>
      <c r="N144" s="597"/>
      <c r="O144" s="598"/>
      <c r="P144" s="596"/>
      <c r="Q144" s="598"/>
      <c r="R144" s="599"/>
      <c r="S144" s="600"/>
      <c r="T144" s="601"/>
      <c r="U144" s="600"/>
      <c r="V144" s="600"/>
      <c r="W144" s="602"/>
      <c r="X144" s="603"/>
      <c r="Y144" s="4"/>
      <c r="Z144" s="4"/>
      <c r="AA144" s="4"/>
      <c r="AB144" s="4"/>
      <c r="AU144" s="4"/>
    </row>
    <row r="145" spans="1:47" ht="15" customHeight="1">
      <c r="A145" s="553"/>
      <c r="B145" s="554"/>
      <c r="C145" s="593"/>
      <c r="D145" s="594"/>
      <c r="E145" s="595"/>
      <c r="F145" s="596"/>
      <c r="G145" s="597"/>
      <c r="H145" s="597"/>
      <c r="I145" s="597"/>
      <c r="J145" s="598"/>
      <c r="K145" s="596"/>
      <c r="L145" s="597"/>
      <c r="M145" s="597"/>
      <c r="N145" s="597"/>
      <c r="O145" s="598"/>
      <c r="P145" s="596"/>
      <c r="Q145" s="598"/>
      <c r="R145" s="599"/>
      <c r="S145" s="600"/>
      <c r="T145" s="601"/>
      <c r="U145" s="600"/>
      <c r="V145" s="600"/>
      <c r="W145" s="602"/>
      <c r="X145" s="603"/>
      <c r="Y145" s="4"/>
      <c r="Z145" s="4"/>
      <c r="AA145" s="4"/>
      <c r="AB145" s="4"/>
      <c r="AU145" s="4"/>
    </row>
    <row r="146" spans="1:47" ht="15" customHeight="1">
      <c r="A146" s="553"/>
      <c r="B146" s="554"/>
      <c r="C146" s="593"/>
      <c r="D146" s="594"/>
      <c r="E146" s="595"/>
      <c r="F146" s="596"/>
      <c r="G146" s="597"/>
      <c r="H146" s="597"/>
      <c r="I146" s="597"/>
      <c r="J146" s="598"/>
      <c r="K146" s="596"/>
      <c r="L146" s="597"/>
      <c r="M146" s="597"/>
      <c r="N146" s="597"/>
      <c r="O146" s="598"/>
      <c r="P146" s="596"/>
      <c r="Q146" s="598"/>
      <c r="R146" s="599"/>
      <c r="S146" s="600"/>
      <c r="T146" s="601"/>
      <c r="U146" s="600"/>
      <c r="V146" s="600"/>
      <c r="W146" s="602"/>
      <c r="X146" s="603"/>
      <c r="Y146" s="4"/>
      <c r="Z146" s="4"/>
      <c r="AA146" s="4"/>
      <c r="AB146" s="4"/>
      <c r="AU146" s="4"/>
    </row>
    <row r="147" spans="1:47" ht="15" customHeight="1">
      <c r="A147" s="553"/>
      <c r="B147" s="554"/>
      <c r="C147" s="593"/>
      <c r="D147" s="594"/>
      <c r="E147" s="595"/>
      <c r="F147" s="596"/>
      <c r="G147" s="597"/>
      <c r="H147" s="597"/>
      <c r="I147" s="597"/>
      <c r="J147" s="598"/>
      <c r="K147" s="596"/>
      <c r="L147" s="597"/>
      <c r="M147" s="597"/>
      <c r="N147" s="597"/>
      <c r="O147" s="598"/>
      <c r="P147" s="596"/>
      <c r="Q147" s="598"/>
      <c r="R147" s="599"/>
      <c r="S147" s="600"/>
      <c r="T147" s="601"/>
      <c r="U147" s="600"/>
      <c r="V147" s="600"/>
      <c r="W147" s="602"/>
      <c r="X147" s="603"/>
      <c r="Y147" s="4"/>
      <c r="Z147" s="4"/>
      <c r="AA147" s="4"/>
      <c r="AB147" s="4"/>
      <c r="AU147" s="4"/>
    </row>
    <row r="148" spans="1:47" ht="15" customHeight="1">
      <c r="A148" s="553"/>
      <c r="B148" s="554"/>
      <c r="C148" s="593"/>
      <c r="D148" s="594"/>
      <c r="E148" s="595"/>
      <c r="F148" s="596"/>
      <c r="G148" s="597"/>
      <c r="H148" s="597"/>
      <c r="I148" s="597"/>
      <c r="J148" s="598"/>
      <c r="K148" s="596"/>
      <c r="L148" s="597"/>
      <c r="M148" s="597"/>
      <c r="N148" s="597"/>
      <c r="O148" s="598"/>
      <c r="P148" s="596"/>
      <c r="Q148" s="598"/>
      <c r="R148" s="599"/>
      <c r="S148" s="600"/>
      <c r="T148" s="601"/>
      <c r="U148" s="600"/>
      <c r="V148" s="600"/>
      <c r="W148" s="602"/>
      <c r="X148" s="603"/>
      <c r="Y148" s="4"/>
      <c r="Z148" s="4"/>
      <c r="AA148" s="4"/>
      <c r="AB148" s="4"/>
      <c r="AU148" s="4"/>
    </row>
    <row r="149" spans="1:47" ht="15" customHeight="1">
      <c r="A149" s="553"/>
      <c r="B149" s="554"/>
      <c r="C149" s="593"/>
      <c r="D149" s="594"/>
      <c r="E149" s="595"/>
      <c r="F149" s="596"/>
      <c r="G149" s="597"/>
      <c r="H149" s="597"/>
      <c r="I149" s="597"/>
      <c r="J149" s="598"/>
      <c r="K149" s="596"/>
      <c r="L149" s="597"/>
      <c r="M149" s="597"/>
      <c r="N149" s="597"/>
      <c r="O149" s="598"/>
      <c r="P149" s="596"/>
      <c r="Q149" s="598"/>
      <c r="R149" s="599"/>
      <c r="S149" s="600"/>
      <c r="T149" s="601"/>
      <c r="U149" s="600"/>
      <c r="V149" s="600"/>
      <c r="W149" s="602"/>
      <c r="X149" s="603"/>
      <c r="Y149" s="4"/>
      <c r="Z149" s="4"/>
      <c r="AA149" s="4"/>
      <c r="AB149" s="4"/>
      <c r="AU149" s="4"/>
    </row>
    <row r="150" spans="1:47" ht="15" customHeight="1">
      <c r="A150" s="553"/>
      <c r="B150" s="554"/>
      <c r="C150" s="593"/>
      <c r="D150" s="594"/>
      <c r="E150" s="595"/>
      <c r="F150" s="596"/>
      <c r="G150" s="597"/>
      <c r="H150" s="597"/>
      <c r="I150" s="597"/>
      <c r="J150" s="598"/>
      <c r="K150" s="596"/>
      <c r="L150" s="597"/>
      <c r="M150" s="597"/>
      <c r="N150" s="597"/>
      <c r="O150" s="598"/>
      <c r="P150" s="596"/>
      <c r="Q150" s="598"/>
      <c r="R150" s="599"/>
      <c r="S150" s="600"/>
      <c r="T150" s="601"/>
      <c r="U150" s="600"/>
      <c r="V150" s="600"/>
      <c r="W150" s="602"/>
      <c r="X150" s="603"/>
      <c r="Y150" s="4"/>
      <c r="Z150" s="4"/>
      <c r="AA150" s="4"/>
      <c r="AB150" s="4"/>
      <c r="AU150" s="4"/>
    </row>
    <row r="151" spans="1:47" ht="15" customHeight="1">
      <c r="A151" s="553"/>
      <c r="B151" s="554"/>
      <c r="C151" s="593"/>
      <c r="D151" s="594"/>
      <c r="E151" s="595"/>
      <c r="F151" s="596"/>
      <c r="G151" s="597"/>
      <c r="H151" s="597"/>
      <c r="I151" s="597"/>
      <c r="J151" s="598"/>
      <c r="K151" s="596"/>
      <c r="L151" s="597"/>
      <c r="M151" s="597"/>
      <c r="N151" s="597"/>
      <c r="O151" s="598"/>
      <c r="P151" s="596"/>
      <c r="Q151" s="598"/>
      <c r="R151" s="599"/>
      <c r="S151" s="600"/>
      <c r="T151" s="601"/>
      <c r="U151" s="600"/>
      <c r="V151" s="600"/>
      <c r="W151" s="602"/>
      <c r="X151" s="603"/>
      <c r="Y151" s="4"/>
      <c r="Z151" s="4"/>
      <c r="AA151" s="4"/>
      <c r="AB151" s="4"/>
      <c r="AU151" s="4"/>
    </row>
    <row r="152" spans="1:47" ht="15" customHeight="1">
      <c r="A152" s="553"/>
      <c r="B152" s="554"/>
      <c r="C152" s="593"/>
      <c r="D152" s="594"/>
      <c r="E152" s="595"/>
      <c r="F152" s="596"/>
      <c r="G152" s="597"/>
      <c r="H152" s="597"/>
      <c r="I152" s="597"/>
      <c r="J152" s="598"/>
      <c r="K152" s="596"/>
      <c r="L152" s="597"/>
      <c r="M152" s="597"/>
      <c r="N152" s="597"/>
      <c r="O152" s="598"/>
      <c r="P152" s="596"/>
      <c r="Q152" s="598"/>
      <c r="R152" s="599"/>
      <c r="S152" s="600"/>
      <c r="T152" s="601"/>
      <c r="U152" s="600"/>
      <c r="V152" s="600"/>
      <c r="W152" s="602"/>
      <c r="X152" s="603"/>
      <c r="Y152" s="4"/>
      <c r="Z152" s="4"/>
      <c r="AA152" s="4"/>
      <c r="AB152" s="4"/>
      <c r="AU152" s="4"/>
    </row>
    <row r="153" spans="1:47" ht="15" customHeight="1">
      <c r="A153" s="553"/>
      <c r="B153" s="554"/>
      <c r="C153" s="593"/>
      <c r="D153" s="594"/>
      <c r="E153" s="595"/>
      <c r="F153" s="596"/>
      <c r="G153" s="597"/>
      <c r="H153" s="597"/>
      <c r="I153" s="597"/>
      <c r="J153" s="598"/>
      <c r="K153" s="596"/>
      <c r="L153" s="597"/>
      <c r="M153" s="597"/>
      <c r="N153" s="597"/>
      <c r="O153" s="598"/>
      <c r="P153" s="596"/>
      <c r="Q153" s="598"/>
      <c r="R153" s="599"/>
      <c r="S153" s="600"/>
      <c r="T153" s="601"/>
      <c r="U153" s="600"/>
      <c r="V153" s="600"/>
      <c r="W153" s="602"/>
      <c r="X153" s="603"/>
      <c r="Y153" s="4"/>
      <c r="Z153" s="4"/>
      <c r="AA153" s="4"/>
      <c r="AB153" s="4"/>
      <c r="AU153" s="4"/>
    </row>
    <row r="154" spans="1:47" ht="15" customHeight="1">
      <c r="A154" s="553"/>
      <c r="B154" s="554"/>
      <c r="C154" s="593"/>
      <c r="D154" s="594"/>
      <c r="E154" s="595"/>
      <c r="F154" s="596"/>
      <c r="G154" s="597"/>
      <c r="H154" s="597"/>
      <c r="I154" s="597"/>
      <c r="J154" s="598"/>
      <c r="K154" s="596"/>
      <c r="L154" s="597"/>
      <c r="M154" s="597"/>
      <c r="N154" s="597"/>
      <c r="O154" s="598"/>
      <c r="P154" s="596"/>
      <c r="Q154" s="598"/>
      <c r="R154" s="599"/>
      <c r="S154" s="600"/>
      <c r="T154" s="601"/>
      <c r="U154" s="600"/>
      <c r="V154" s="600"/>
      <c r="W154" s="602"/>
      <c r="X154" s="603"/>
      <c r="Y154" s="4"/>
      <c r="Z154" s="4"/>
      <c r="AA154" s="4"/>
      <c r="AB154" s="4"/>
      <c r="AU154" s="4"/>
    </row>
    <row r="155" spans="1:47" ht="15" customHeight="1">
      <c r="A155" s="553"/>
      <c r="B155" s="554"/>
      <c r="C155" s="593"/>
      <c r="D155" s="594"/>
      <c r="E155" s="595"/>
      <c r="F155" s="596"/>
      <c r="G155" s="597"/>
      <c r="H155" s="597"/>
      <c r="I155" s="597"/>
      <c r="J155" s="598"/>
      <c r="K155" s="596"/>
      <c r="L155" s="597"/>
      <c r="M155" s="597"/>
      <c r="N155" s="597"/>
      <c r="O155" s="598"/>
      <c r="P155" s="596"/>
      <c r="Q155" s="598"/>
      <c r="R155" s="599"/>
      <c r="S155" s="600"/>
      <c r="T155" s="601"/>
      <c r="U155" s="600"/>
      <c r="V155" s="600"/>
      <c r="W155" s="602"/>
      <c r="X155" s="603"/>
      <c r="Y155" s="4"/>
      <c r="Z155" s="4"/>
      <c r="AA155" s="4"/>
      <c r="AB155" s="4"/>
      <c r="AU155" s="4"/>
    </row>
    <row r="156" spans="1:47" ht="15" customHeight="1">
      <c r="A156" s="553"/>
      <c r="B156" s="554"/>
      <c r="C156" s="593"/>
      <c r="D156" s="594"/>
      <c r="E156" s="595"/>
      <c r="F156" s="596"/>
      <c r="G156" s="597"/>
      <c r="H156" s="597"/>
      <c r="I156" s="597"/>
      <c r="J156" s="598"/>
      <c r="K156" s="596"/>
      <c r="L156" s="597"/>
      <c r="M156" s="597"/>
      <c r="N156" s="597"/>
      <c r="O156" s="598"/>
      <c r="P156" s="596"/>
      <c r="Q156" s="598"/>
      <c r="R156" s="599"/>
      <c r="S156" s="600"/>
      <c r="T156" s="601"/>
      <c r="U156" s="600"/>
      <c r="V156" s="600"/>
      <c r="W156" s="602"/>
      <c r="X156" s="603"/>
      <c r="Y156" s="4"/>
      <c r="Z156" s="4"/>
      <c r="AA156" s="4"/>
      <c r="AB156" s="4"/>
      <c r="AU156" s="4"/>
    </row>
    <row r="157" spans="1:47" ht="15" customHeight="1">
      <c r="A157" s="553"/>
      <c r="B157" s="554"/>
      <c r="C157" s="593"/>
      <c r="D157" s="594"/>
      <c r="E157" s="595"/>
      <c r="F157" s="596"/>
      <c r="G157" s="597"/>
      <c r="H157" s="597"/>
      <c r="I157" s="597"/>
      <c r="J157" s="598"/>
      <c r="K157" s="596"/>
      <c r="L157" s="597"/>
      <c r="M157" s="597"/>
      <c r="N157" s="597"/>
      <c r="O157" s="598"/>
      <c r="P157" s="596"/>
      <c r="Q157" s="598"/>
      <c r="R157" s="599"/>
      <c r="S157" s="600"/>
      <c r="T157" s="601"/>
      <c r="U157" s="600"/>
      <c r="V157" s="600"/>
      <c r="W157" s="602"/>
      <c r="X157" s="603"/>
      <c r="Y157" s="4"/>
      <c r="Z157" s="4"/>
      <c r="AA157" s="4"/>
      <c r="AB157" s="4"/>
      <c r="AU157" s="4"/>
    </row>
    <row r="158" spans="1:47" ht="15" customHeight="1">
      <c r="A158" s="553"/>
      <c r="B158" s="554"/>
      <c r="C158" s="593"/>
      <c r="D158" s="594"/>
      <c r="E158" s="595"/>
      <c r="F158" s="596"/>
      <c r="G158" s="597"/>
      <c r="H158" s="597"/>
      <c r="I158" s="597"/>
      <c r="J158" s="598"/>
      <c r="K158" s="596"/>
      <c r="L158" s="597"/>
      <c r="M158" s="597"/>
      <c r="N158" s="597"/>
      <c r="O158" s="598"/>
      <c r="P158" s="596"/>
      <c r="Q158" s="598"/>
      <c r="R158" s="599"/>
      <c r="S158" s="600"/>
      <c r="T158" s="601"/>
      <c r="U158" s="600"/>
      <c r="V158" s="600"/>
      <c r="W158" s="602"/>
      <c r="X158" s="603"/>
      <c r="Y158" s="4"/>
      <c r="Z158" s="4"/>
      <c r="AA158" s="4"/>
      <c r="AB158" s="4"/>
      <c r="AU158" s="4"/>
    </row>
    <row r="159" spans="1:47" ht="15" customHeight="1">
      <c r="A159" s="553"/>
      <c r="B159" s="554"/>
      <c r="C159" s="593"/>
      <c r="D159" s="594"/>
      <c r="E159" s="595"/>
      <c r="F159" s="596"/>
      <c r="G159" s="597"/>
      <c r="H159" s="597"/>
      <c r="I159" s="597"/>
      <c r="J159" s="598"/>
      <c r="K159" s="596"/>
      <c r="L159" s="597"/>
      <c r="M159" s="597"/>
      <c r="N159" s="597"/>
      <c r="O159" s="598"/>
      <c r="P159" s="596"/>
      <c r="Q159" s="598"/>
      <c r="R159" s="599"/>
      <c r="S159" s="600"/>
      <c r="T159" s="601"/>
      <c r="U159" s="600"/>
      <c r="V159" s="600"/>
      <c r="W159" s="602"/>
      <c r="X159" s="603"/>
      <c r="Y159" s="4"/>
      <c r="Z159" s="4"/>
      <c r="AA159" s="4"/>
      <c r="AB159" s="4"/>
      <c r="AU159" s="4"/>
    </row>
    <row r="160" spans="1:47" ht="15" customHeight="1">
      <c r="A160" s="553"/>
      <c r="B160" s="554"/>
      <c r="C160" s="593"/>
      <c r="D160" s="594"/>
      <c r="E160" s="595"/>
      <c r="F160" s="596"/>
      <c r="G160" s="597"/>
      <c r="H160" s="597"/>
      <c r="I160" s="597"/>
      <c r="J160" s="598"/>
      <c r="K160" s="596"/>
      <c r="L160" s="597"/>
      <c r="M160" s="597"/>
      <c r="N160" s="597"/>
      <c r="O160" s="598"/>
      <c r="P160" s="596"/>
      <c r="Q160" s="598"/>
      <c r="R160" s="599"/>
      <c r="S160" s="600"/>
      <c r="T160" s="601"/>
      <c r="U160" s="600"/>
      <c r="V160" s="600"/>
      <c r="W160" s="602"/>
      <c r="X160" s="603"/>
      <c r="Y160" s="4"/>
      <c r="Z160" s="4"/>
      <c r="AA160" s="4"/>
      <c r="AB160" s="4"/>
      <c r="AU160" s="4"/>
    </row>
    <row r="161" spans="1:47" ht="15" customHeight="1">
      <c r="A161" s="553"/>
      <c r="B161" s="554"/>
      <c r="C161" s="593"/>
      <c r="D161" s="594"/>
      <c r="E161" s="595"/>
      <c r="F161" s="596"/>
      <c r="G161" s="597"/>
      <c r="H161" s="597"/>
      <c r="I161" s="597"/>
      <c r="J161" s="598"/>
      <c r="K161" s="596"/>
      <c r="L161" s="597"/>
      <c r="M161" s="597"/>
      <c r="N161" s="597"/>
      <c r="O161" s="598"/>
      <c r="P161" s="596"/>
      <c r="Q161" s="598"/>
      <c r="R161" s="599"/>
      <c r="S161" s="600"/>
      <c r="T161" s="601"/>
      <c r="U161" s="600"/>
      <c r="V161" s="600"/>
      <c r="W161" s="602"/>
      <c r="X161" s="603"/>
      <c r="Y161" s="4"/>
      <c r="Z161" s="4"/>
      <c r="AA161" s="4"/>
      <c r="AB161" s="4"/>
      <c r="AU161" s="4"/>
    </row>
    <row r="162" spans="1:47" ht="15" customHeight="1">
      <c r="A162" s="553"/>
      <c r="B162" s="554"/>
      <c r="C162" s="593"/>
      <c r="D162" s="594"/>
      <c r="E162" s="595"/>
      <c r="F162" s="596"/>
      <c r="G162" s="597"/>
      <c r="H162" s="597"/>
      <c r="I162" s="597"/>
      <c r="J162" s="598"/>
      <c r="K162" s="596"/>
      <c r="L162" s="597"/>
      <c r="M162" s="597"/>
      <c r="N162" s="597"/>
      <c r="O162" s="598"/>
      <c r="P162" s="596"/>
      <c r="Q162" s="598"/>
      <c r="R162" s="599"/>
      <c r="S162" s="600"/>
      <c r="T162" s="601"/>
      <c r="U162" s="600"/>
      <c r="V162" s="600"/>
      <c r="W162" s="602"/>
      <c r="X162" s="603"/>
      <c r="Y162" s="4"/>
      <c r="Z162" s="4"/>
      <c r="AA162" s="4"/>
      <c r="AB162" s="4"/>
      <c r="AU162" s="4"/>
    </row>
    <row r="163" spans="1:47" ht="15" customHeight="1">
      <c r="A163" s="553"/>
      <c r="B163" s="554"/>
      <c r="C163" s="593"/>
      <c r="D163" s="594"/>
      <c r="E163" s="595"/>
      <c r="F163" s="596"/>
      <c r="G163" s="597"/>
      <c r="H163" s="597"/>
      <c r="I163" s="597"/>
      <c r="J163" s="598"/>
      <c r="K163" s="596"/>
      <c r="L163" s="597"/>
      <c r="M163" s="597"/>
      <c r="N163" s="597"/>
      <c r="O163" s="598"/>
      <c r="P163" s="596"/>
      <c r="Q163" s="598"/>
      <c r="R163" s="599"/>
      <c r="S163" s="600"/>
      <c r="T163" s="601"/>
      <c r="U163" s="600"/>
      <c r="V163" s="600"/>
      <c r="W163" s="602"/>
      <c r="X163" s="603"/>
      <c r="Y163" s="4"/>
      <c r="Z163" s="4"/>
      <c r="AA163" s="4"/>
      <c r="AB163" s="4"/>
      <c r="AU163" s="4"/>
    </row>
    <row r="164" spans="1:47" ht="15" customHeight="1">
      <c r="A164" s="553"/>
      <c r="B164" s="554"/>
      <c r="C164" s="593"/>
      <c r="D164" s="594"/>
      <c r="E164" s="595"/>
      <c r="F164" s="596"/>
      <c r="G164" s="597"/>
      <c r="H164" s="597"/>
      <c r="I164" s="597"/>
      <c r="J164" s="598"/>
      <c r="K164" s="596"/>
      <c r="L164" s="597"/>
      <c r="M164" s="597"/>
      <c r="N164" s="597"/>
      <c r="O164" s="598"/>
      <c r="P164" s="596"/>
      <c r="Q164" s="598"/>
      <c r="R164" s="599"/>
      <c r="S164" s="600"/>
      <c r="T164" s="601"/>
      <c r="U164" s="600"/>
      <c r="V164" s="600"/>
      <c r="W164" s="602"/>
      <c r="X164" s="603"/>
      <c r="Y164" s="4"/>
      <c r="Z164" s="4"/>
      <c r="AA164" s="4"/>
      <c r="AB164" s="4"/>
      <c r="AU164" s="4"/>
    </row>
    <row r="165" spans="1:47" ht="15" customHeight="1">
      <c r="A165" s="553"/>
      <c r="B165" s="554"/>
      <c r="C165" s="593"/>
      <c r="D165" s="594"/>
      <c r="E165" s="595"/>
      <c r="F165" s="596"/>
      <c r="G165" s="597"/>
      <c r="H165" s="597"/>
      <c r="I165" s="597"/>
      <c r="J165" s="598"/>
      <c r="K165" s="596"/>
      <c r="L165" s="597"/>
      <c r="M165" s="597"/>
      <c r="N165" s="597"/>
      <c r="O165" s="598"/>
      <c r="P165" s="596"/>
      <c r="Q165" s="598"/>
      <c r="R165" s="599"/>
      <c r="S165" s="600"/>
      <c r="T165" s="601"/>
      <c r="U165" s="600"/>
      <c r="V165" s="600"/>
      <c r="W165" s="602"/>
      <c r="X165" s="603"/>
      <c r="Y165" s="4"/>
      <c r="Z165" s="4"/>
      <c r="AA165" s="4"/>
      <c r="AB165" s="4"/>
      <c r="AU165" s="4"/>
    </row>
    <row r="166" spans="1:47" ht="15" customHeight="1">
      <c r="A166" s="553"/>
      <c r="B166" s="554"/>
      <c r="C166" s="593"/>
      <c r="D166" s="594"/>
      <c r="E166" s="595"/>
      <c r="F166" s="596"/>
      <c r="G166" s="597"/>
      <c r="H166" s="597"/>
      <c r="I166" s="597"/>
      <c r="J166" s="598"/>
      <c r="K166" s="596"/>
      <c r="L166" s="597"/>
      <c r="M166" s="597"/>
      <c r="N166" s="597"/>
      <c r="O166" s="598"/>
      <c r="P166" s="596"/>
      <c r="Q166" s="598"/>
      <c r="R166" s="599"/>
      <c r="S166" s="600"/>
      <c r="T166" s="601"/>
      <c r="U166" s="600"/>
      <c r="V166" s="600"/>
      <c r="W166" s="602"/>
      <c r="X166" s="603"/>
      <c r="Y166" s="4"/>
      <c r="Z166" s="4"/>
      <c r="AA166" s="4"/>
      <c r="AB166" s="4"/>
      <c r="AU166" s="4"/>
    </row>
    <row r="167" spans="1:47" ht="15" customHeight="1">
      <c r="A167" s="553"/>
      <c r="B167" s="554"/>
      <c r="C167" s="593"/>
      <c r="D167" s="594"/>
      <c r="E167" s="595"/>
      <c r="F167" s="596"/>
      <c r="G167" s="597"/>
      <c r="H167" s="597"/>
      <c r="I167" s="597"/>
      <c r="J167" s="598"/>
      <c r="K167" s="596"/>
      <c r="L167" s="597"/>
      <c r="M167" s="597"/>
      <c r="N167" s="597"/>
      <c r="O167" s="598"/>
      <c r="P167" s="596"/>
      <c r="Q167" s="598"/>
      <c r="R167" s="599"/>
      <c r="S167" s="600"/>
      <c r="T167" s="601"/>
      <c r="U167" s="600"/>
      <c r="V167" s="600"/>
      <c r="W167" s="602"/>
      <c r="X167" s="603"/>
      <c r="Y167" s="4"/>
      <c r="Z167" s="4"/>
      <c r="AA167" s="4"/>
      <c r="AB167" s="4"/>
      <c r="AU167" s="4"/>
    </row>
    <row r="168" spans="1:47" ht="15" customHeight="1">
      <c r="A168" s="553"/>
      <c r="B168" s="554"/>
      <c r="C168" s="593"/>
      <c r="D168" s="594"/>
      <c r="E168" s="595"/>
      <c r="F168" s="596"/>
      <c r="G168" s="597"/>
      <c r="H168" s="597"/>
      <c r="I168" s="597"/>
      <c r="J168" s="598"/>
      <c r="K168" s="596"/>
      <c r="L168" s="597"/>
      <c r="M168" s="597"/>
      <c r="N168" s="597"/>
      <c r="O168" s="598"/>
      <c r="P168" s="596"/>
      <c r="Q168" s="598"/>
      <c r="R168" s="599"/>
      <c r="S168" s="600"/>
      <c r="T168" s="601"/>
      <c r="U168" s="600"/>
      <c r="V168" s="600"/>
      <c r="W168" s="602"/>
      <c r="X168" s="603"/>
      <c r="Y168" s="4"/>
      <c r="Z168" s="4"/>
      <c r="AA168" s="4"/>
      <c r="AB168" s="4"/>
      <c r="AU168" s="4"/>
    </row>
    <row r="169" spans="1:47" ht="15" customHeight="1">
      <c r="A169" s="553"/>
      <c r="B169" s="554"/>
      <c r="C169" s="593"/>
      <c r="D169" s="594"/>
      <c r="E169" s="595"/>
      <c r="F169" s="596"/>
      <c r="G169" s="597"/>
      <c r="H169" s="597"/>
      <c r="I169" s="597"/>
      <c r="J169" s="598"/>
      <c r="K169" s="596"/>
      <c r="L169" s="597"/>
      <c r="M169" s="597"/>
      <c r="N169" s="597"/>
      <c r="O169" s="598"/>
      <c r="P169" s="596"/>
      <c r="Q169" s="598"/>
      <c r="R169" s="599"/>
      <c r="S169" s="600"/>
      <c r="T169" s="601"/>
      <c r="U169" s="600"/>
      <c r="V169" s="600"/>
      <c r="W169" s="602"/>
      <c r="X169" s="603"/>
      <c r="Y169" s="4"/>
      <c r="Z169" s="4"/>
      <c r="AA169" s="4"/>
      <c r="AB169" s="4"/>
      <c r="AU169" s="4"/>
    </row>
    <row r="170" spans="1:47" ht="15" customHeight="1">
      <c r="A170" s="553"/>
      <c r="B170" s="554"/>
      <c r="C170" s="593"/>
      <c r="D170" s="594"/>
      <c r="E170" s="595"/>
      <c r="F170" s="596"/>
      <c r="G170" s="597"/>
      <c r="H170" s="597"/>
      <c r="I170" s="597"/>
      <c r="J170" s="598"/>
      <c r="K170" s="596"/>
      <c r="L170" s="597"/>
      <c r="M170" s="597"/>
      <c r="N170" s="597"/>
      <c r="O170" s="598"/>
      <c r="P170" s="596"/>
      <c r="Q170" s="598"/>
      <c r="R170" s="599"/>
      <c r="S170" s="600"/>
      <c r="T170" s="601"/>
      <c r="U170" s="600"/>
      <c r="V170" s="600"/>
      <c r="W170" s="602"/>
      <c r="X170" s="603"/>
      <c r="Y170" s="4"/>
      <c r="Z170" s="4"/>
      <c r="AA170" s="4"/>
      <c r="AB170" s="4"/>
      <c r="AU170" s="4"/>
    </row>
    <row r="171" spans="1:47" ht="15" customHeight="1">
      <c r="A171" s="553"/>
      <c r="B171" s="554"/>
      <c r="C171" s="593"/>
      <c r="D171" s="594"/>
      <c r="E171" s="595"/>
      <c r="F171" s="596"/>
      <c r="G171" s="597"/>
      <c r="H171" s="597"/>
      <c r="I171" s="597"/>
      <c r="J171" s="598"/>
      <c r="K171" s="596"/>
      <c r="L171" s="597"/>
      <c r="M171" s="597"/>
      <c r="N171" s="597"/>
      <c r="O171" s="598"/>
      <c r="P171" s="596"/>
      <c r="Q171" s="598"/>
      <c r="R171" s="599"/>
      <c r="S171" s="600"/>
      <c r="T171" s="601"/>
      <c r="U171" s="600"/>
      <c r="V171" s="600"/>
      <c r="W171" s="602"/>
      <c r="X171" s="603"/>
      <c r="Y171" s="4"/>
      <c r="Z171" s="4"/>
      <c r="AA171" s="4"/>
      <c r="AB171" s="4"/>
      <c r="AU171" s="4"/>
    </row>
    <row r="172" spans="1:47" ht="15" customHeight="1">
      <c r="A172" s="553"/>
      <c r="B172" s="566"/>
      <c r="C172" s="567"/>
      <c r="D172" s="568"/>
      <c r="E172" s="569"/>
      <c r="F172" s="570"/>
      <c r="G172" s="571"/>
      <c r="H172" s="571"/>
      <c r="I172" s="571"/>
      <c r="J172" s="572"/>
      <c r="K172" s="570"/>
      <c r="L172" s="571"/>
      <c r="M172" s="571"/>
      <c r="N172" s="571"/>
      <c r="O172" s="572"/>
      <c r="P172" s="570"/>
      <c r="Q172" s="572"/>
      <c r="R172" s="573"/>
      <c r="S172" s="574"/>
      <c r="T172" s="575"/>
      <c r="U172" s="574"/>
      <c r="V172" s="574"/>
      <c r="W172" s="576"/>
      <c r="X172" s="577"/>
      <c r="Y172" s="4"/>
      <c r="Z172" s="4"/>
      <c r="AA172" s="4"/>
      <c r="AB172" s="4"/>
      <c r="AU172" s="4"/>
    </row>
    <row r="173" spans="1:47" ht="15" customHeight="1">
      <c r="A173" s="553"/>
      <c r="B173" s="566"/>
      <c r="C173" s="567"/>
      <c r="D173" s="568"/>
      <c r="E173" s="569"/>
      <c r="F173" s="570"/>
      <c r="G173" s="571"/>
      <c r="H173" s="571"/>
      <c r="I173" s="571"/>
      <c r="J173" s="572"/>
      <c r="K173" s="570"/>
      <c r="L173" s="571"/>
      <c r="M173" s="571"/>
      <c r="N173" s="571"/>
      <c r="O173" s="572"/>
      <c r="P173" s="570"/>
      <c r="Q173" s="572"/>
      <c r="R173" s="573"/>
      <c r="S173" s="574"/>
      <c r="T173" s="575"/>
      <c r="U173" s="574"/>
      <c r="V173" s="574"/>
      <c r="W173" s="576"/>
      <c r="X173" s="577"/>
      <c r="Y173" s="4"/>
      <c r="Z173" s="4"/>
      <c r="AA173" s="4"/>
      <c r="AB173" s="4"/>
      <c r="AU173" s="4"/>
    </row>
    <row r="174" spans="1:47" ht="15" customHeight="1">
      <c r="A174" s="553"/>
      <c r="B174" s="566"/>
      <c r="C174" s="567"/>
      <c r="D174" s="568"/>
      <c r="E174" s="569"/>
      <c r="F174" s="570"/>
      <c r="G174" s="571"/>
      <c r="H174" s="571"/>
      <c r="I174" s="571"/>
      <c r="J174" s="572"/>
      <c r="K174" s="570"/>
      <c r="L174" s="571"/>
      <c r="M174" s="571"/>
      <c r="N174" s="571"/>
      <c r="O174" s="572"/>
      <c r="P174" s="570"/>
      <c r="Q174" s="572"/>
      <c r="R174" s="573"/>
      <c r="S174" s="574"/>
      <c r="T174" s="575"/>
      <c r="U174" s="574"/>
      <c r="V174" s="574"/>
      <c r="W174" s="576"/>
      <c r="X174" s="577"/>
      <c r="Y174" s="4"/>
      <c r="Z174" s="4"/>
      <c r="AA174" s="4"/>
      <c r="AB174" s="4"/>
      <c r="AU174" s="4"/>
    </row>
    <row r="175" spans="1:47" ht="15" customHeight="1">
      <c r="A175" s="553"/>
      <c r="B175" s="566"/>
      <c r="C175" s="567"/>
      <c r="D175" s="568"/>
      <c r="E175" s="569"/>
      <c r="F175" s="570"/>
      <c r="G175" s="571"/>
      <c r="H175" s="571"/>
      <c r="I175" s="571"/>
      <c r="J175" s="572"/>
      <c r="K175" s="570"/>
      <c r="L175" s="571"/>
      <c r="M175" s="571"/>
      <c r="N175" s="571"/>
      <c r="O175" s="572"/>
      <c r="P175" s="570"/>
      <c r="Q175" s="572"/>
      <c r="R175" s="573"/>
      <c r="S175" s="574"/>
      <c r="T175" s="575"/>
      <c r="U175" s="574"/>
      <c r="V175" s="574"/>
      <c r="W175" s="576"/>
      <c r="X175" s="577"/>
      <c r="Y175" s="4"/>
      <c r="Z175" s="4"/>
      <c r="AA175" s="4"/>
      <c r="AB175" s="4"/>
      <c r="AU175" s="4"/>
    </row>
    <row r="176" spans="1:47" ht="15" customHeight="1">
      <c r="A176" s="553"/>
      <c r="B176" s="566"/>
      <c r="C176" s="567"/>
      <c r="D176" s="568"/>
      <c r="E176" s="569"/>
      <c r="F176" s="570"/>
      <c r="G176" s="571"/>
      <c r="H176" s="571"/>
      <c r="I176" s="571"/>
      <c r="J176" s="572"/>
      <c r="K176" s="570"/>
      <c r="L176" s="571"/>
      <c r="M176" s="571"/>
      <c r="N176" s="571"/>
      <c r="O176" s="572"/>
      <c r="P176" s="570"/>
      <c r="Q176" s="572"/>
      <c r="R176" s="573"/>
      <c r="S176" s="574"/>
      <c r="T176" s="575"/>
      <c r="U176" s="574"/>
      <c r="V176" s="574"/>
      <c r="W176" s="576"/>
      <c r="X176" s="577"/>
      <c r="Y176" s="4"/>
      <c r="Z176" s="4"/>
      <c r="AA176" s="4"/>
      <c r="AB176" s="4"/>
      <c r="AU176" s="4"/>
    </row>
    <row r="177" spans="1:47" ht="15" customHeight="1">
      <c r="A177" s="553"/>
      <c r="B177" s="566"/>
      <c r="C177" s="567"/>
      <c r="D177" s="578"/>
      <c r="E177" s="579"/>
      <c r="F177" s="573"/>
      <c r="G177" s="574"/>
      <c r="H177" s="574"/>
      <c r="I177" s="574"/>
      <c r="J177" s="577"/>
      <c r="K177" s="573"/>
      <c r="L177" s="574"/>
      <c r="M177" s="574"/>
      <c r="N177" s="574"/>
      <c r="O177" s="577"/>
      <c r="P177" s="573"/>
      <c r="Q177" s="577"/>
      <c r="R177" s="573"/>
      <c r="S177" s="574"/>
      <c r="T177" s="575"/>
      <c r="U177" s="574"/>
      <c r="V177" s="574"/>
      <c r="W177" s="576"/>
      <c r="X177" s="577"/>
      <c r="Y177" s="4"/>
      <c r="Z177" s="4"/>
      <c r="AA177" s="4"/>
      <c r="AB177" s="4"/>
      <c r="AU177" s="4"/>
    </row>
    <row r="178" spans="1:47" ht="15" customHeight="1">
      <c r="A178" s="553"/>
      <c r="B178" s="566"/>
      <c r="C178" s="567"/>
      <c r="D178" s="578"/>
      <c r="E178" s="579"/>
      <c r="F178" s="573"/>
      <c r="G178" s="574"/>
      <c r="H178" s="574"/>
      <c r="I178" s="574"/>
      <c r="J178" s="577"/>
      <c r="K178" s="573"/>
      <c r="L178" s="574"/>
      <c r="M178" s="574"/>
      <c r="N178" s="574"/>
      <c r="O178" s="577"/>
      <c r="P178" s="573"/>
      <c r="Q178" s="577"/>
      <c r="R178" s="573"/>
      <c r="S178" s="574"/>
      <c r="T178" s="575"/>
      <c r="U178" s="574"/>
      <c r="V178" s="574"/>
      <c r="W178" s="576"/>
      <c r="X178" s="577"/>
      <c r="Y178" s="4"/>
      <c r="Z178" s="4"/>
      <c r="AA178" s="4"/>
      <c r="AB178" s="4"/>
      <c r="AU178" s="4"/>
    </row>
    <row r="179" spans="1:47" ht="15" customHeight="1">
      <c r="A179" s="553"/>
      <c r="B179" s="566"/>
      <c r="C179" s="567"/>
      <c r="D179" s="578"/>
      <c r="E179" s="579"/>
      <c r="F179" s="573"/>
      <c r="G179" s="574"/>
      <c r="H179" s="574"/>
      <c r="I179" s="574"/>
      <c r="J179" s="577"/>
      <c r="K179" s="573"/>
      <c r="L179" s="574"/>
      <c r="M179" s="574"/>
      <c r="N179" s="574"/>
      <c r="O179" s="577"/>
      <c r="P179" s="573"/>
      <c r="Q179" s="577"/>
      <c r="R179" s="573"/>
      <c r="S179" s="574"/>
      <c r="T179" s="575"/>
      <c r="U179" s="574"/>
      <c r="V179" s="574"/>
      <c r="W179" s="576"/>
      <c r="X179" s="577"/>
      <c r="Y179" s="4"/>
      <c r="Z179" s="4"/>
      <c r="AA179" s="4"/>
      <c r="AB179" s="4"/>
      <c r="AC179" s="4"/>
      <c r="AD179" s="4"/>
      <c r="AS179" s="4"/>
    </row>
    <row r="180" spans="1:47" ht="15" customHeight="1">
      <c r="A180" s="553"/>
      <c r="B180" s="566"/>
      <c r="C180" s="567"/>
      <c r="D180" s="578"/>
      <c r="E180" s="579"/>
      <c r="F180" s="573"/>
      <c r="G180" s="574"/>
      <c r="H180" s="574"/>
      <c r="I180" s="574"/>
      <c r="J180" s="577"/>
      <c r="K180" s="573"/>
      <c r="L180" s="574"/>
      <c r="M180" s="574"/>
      <c r="N180" s="574"/>
      <c r="O180" s="577"/>
      <c r="P180" s="573"/>
      <c r="Q180" s="577"/>
      <c r="R180" s="573"/>
      <c r="S180" s="574"/>
      <c r="T180" s="575"/>
      <c r="U180" s="574"/>
      <c r="V180" s="574"/>
      <c r="W180" s="576"/>
      <c r="X180" s="577"/>
      <c r="Y180" s="4"/>
      <c r="Z180" s="4"/>
      <c r="AA180" s="4"/>
      <c r="AB180" s="4"/>
      <c r="AC180" s="4"/>
      <c r="AD180" s="4"/>
      <c r="AS180" s="4"/>
    </row>
    <row r="181" spans="1:47" ht="15" customHeight="1">
      <c r="A181" s="553"/>
      <c r="B181" s="566"/>
      <c r="C181" s="567"/>
      <c r="D181" s="578"/>
      <c r="E181" s="579"/>
      <c r="F181" s="573"/>
      <c r="G181" s="574"/>
      <c r="H181" s="574"/>
      <c r="I181" s="574"/>
      <c r="J181" s="577"/>
      <c r="K181" s="573"/>
      <c r="L181" s="574"/>
      <c r="M181" s="574"/>
      <c r="N181" s="574"/>
      <c r="O181" s="577"/>
      <c r="P181" s="573"/>
      <c r="Q181" s="577"/>
      <c r="R181" s="573"/>
      <c r="S181" s="574"/>
      <c r="T181" s="575"/>
      <c r="U181" s="574"/>
      <c r="V181" s="574"/>
      <c r="W181" s="576"/>
      <c r="X181" s="577"/>
      <c r="Y181" s="4"/>
      <c r="Z181" s="4"/>
      <c r="AA181" s="4"/>
      <c r="AB181" s="4"/>
      <c r="AC181" s="4"/>
      <c r="AD181" s="4"/>
      <c r="AS181" s="4"/>
    </row>
    <row r="182" spans="1:47" ht="15" customHeight="1">
      <c r="A182" s="553"/>
      <c r="B182" s="566"/>
      <c r="C182" s="567"/>
      <c r="D182" s="578"/>
      <c r="E182" s="579"/>
      <c r="F182" s="573"/>
      <c r="G182" s="574"/>
      <c r="H182" s="574"/>
      <c r="I182" s="574"/>
      <c r="J182" s="577"/>
      <c r="K182" s="573"/>
      <c r="L182" s="574"/>
      <c r="M182" s="574"/>
      <c r="N182" s="574"/>
      <c r="O182" s="577"/>
      <c r="P182" s="573"/>
      <c r="Q182" s="577"/>
      <c r="R182" s="573"/>
      <c r="S182" s="574"/>
      <c r="T182" s="575"/>
      <c r="U182" s="574"/>
      <c r="V182" s="574"/>
      <c r="W182" s="576"/>
      <c r="X182" s="577"/>
      <c r="Y182" s="4"/>
      <c r="Z182" s="4"/>
      <c r="AA182" s="4"/>
      <c r="AB182" s="4"/>
      <c r="AC182" s="4"/>
      <c r="AD182" s="4"/>
      <c r="AS182" s="4"/>
    </row>
    <row r="183" spans="1:47" ht="15" customHeight="1">
      <c r="A183" s="553"/>
      <c r="B183" s="566"/>
      <c r="C183" s="567"/>
      <c r="D183" s="578"/>
      <c r="E183" s="579"/>
      <c r="F183" s="573"/>
      <c r="G183" s="574"/>
      <c r="H183" s="574"/>
      <c r="I183" s="574"/>
      <c r="J183" s="577"/>
      <c r="K183" s="573"/>
      <c r="L183" s="574"/>
      <c r="M183" s="574"/>
      <c r="N183" s="574"/>
      <c r="O183" s="577"/>
      <c r="P183" s="573"/>
      <c r="Q183" s="577"/>
      <c r="R183" s="573"/>
      <c r="S183" s="574"/>
      <c r="T183" s="575"/>
      <c r="U183" s="574"/>
      <c r="V183" s="574"/>
      <c r="W183" s="576"/>
      <c r="X183" s="577"/>
      <c r="Y183" s="4"/>
      <c r="Z183" s="4"/>
      <c r="AA183" s="4"/>
      <c r="AB183" s="4"/>
      <c r="AC183" s="4"/>
      <c r="AD183" s="4"/>
      <c r="AS183" s="4"/>
    </row>
    <row r="184" spans="1:47" ht="15" customHeight="1">
      <c r="A184" s="553"/>
      <c r="B184" s="566"/>
      <c r="C184" s="567"/>
      <c r="D184" s="578"/>
      <c r="E184" s="579"/>
      <c r="F184" s="573"/>
      <c r="G184" s="574"/>
      <c r="H184" s="574"/>
      <c r="I184" s="574"/>
      <c r="J184" s="577"/>
      <c r="K184" s="573"/>
      <c r="L184" s="574"/>
      <c r="M184" s="574"/>
      <c r="N184" s="574"/>
      <c r="O184" s="577"/>
      <c r="P184" s="573"/>
      <c r="Q184" s="577"/>
      <c r="R184" s="573"/>
      <c r="S184" s="574"/>
      <c r="T184" s="575"/>
      <c r="U184" s="574"/>
      <c r="V184" s="574"/>
      <c r="W184" s="576"/>
      <c r="X184" s="577"/>
      <c r="Y184" s="4"/>
      <c r="Z184" s="4"/>
      <c r="AA184" s="4"/>
      <c r="AB184" s="4"/>
      <c r="AC184" s="4"/>
      <c r="AD184" s="4"/>
      <c r="AS184" s="4"/>
    </row>
    <row r="185" spans="1:47" ht="15" customHeight="1">
      <c r="A185" s="553"/>
      <c r="B185" s="566"/>
      <c r="C185" s="567"/>
      <c r="D185" s="578"/>
      <c r="E185" s="579"/>
      <c r="F185" s="573"/>
      <c r="G185" s="574"/>
      <c r="H185" s="574"/>
      <c r="I185" s="574"/>
      <c r="J185" s="577"/>
      <c r="K185" s="573"/>
      <c r="L185" s="574"/>
      <c r="M185" s="574"/>
      <c r="N185" s="574"/>
      <c r="O185" s="577"/>
      <c r="P185" s="573"/>
      <c r="Q185" s="577"/>
      <c r="R185" s="573"/>
      <c r="S185" s="574"/>
      <c r="T185" s="575"/>
      <c r="U185" s="574"/>
      <c r="V185" s="574"/>
      <c r="W185" s="576"/>
      <c r="X185" s="577"/>
      <c r="Y185" s="4"/>
      <c r="Z185" s="4"/>
      <c r="AA185" s="4"/>
      <c r="AB185" s="4"/>
      <c r="AC185" s="4"/>
      <c r="AD185" s="4"/>
      <c r="AS185" s="4"/>
    </row>
    <row r="186" spans="1:47" ht="15" customHeight="1">
      <c r="A186" s="553"/>
      <c r="B186" s="566"/>
      <c r="C186" s="567"/>
      <c r="D186" s="578"/>
      <c r="E186" s="579"/>
      <c r="F186" s="573"/>
      <c r="G186" s="574"/>
      <c r="H186" s="574"/>
      <c r="I186" s="574"/>
      <c r="J186" s="577"/>
      <c r="K186" s="573"/>
      <c r="L186" s="574"/>
      <c r="M186" s="574"/>
      <c r="N186" s="574"/>
      <c r="O186" s="577"/>
      <c r="P186" s="573"/>
      <c r="Q186" s="577"/>
      <c r="R186" s="573"/>
      <c r="S186" s="574"/>
      <c r="T186" s="575"/>
      <c r="U186" s="574"/>
      <c r="V186" s="574"/>
      <c r="W186" s="576"/>
      <c r="X186" s="577"/>
      <c r="Y186" s="4"/>
      <c r="Z186" s="4"/>
      <c r="AA186" s="4"/>
      <c r="AB186" s="4"/>
      <c r="AC186" s="4"/>
      <c r="AD186" s="4"/>
      <c r="AS186" s="4"/>
    </row>
    <row r="187" spans="1:47" ht="15" customHeight="1">
      <c r="A187" s="553"/>
      <c r="B187" s="566"/>
      <c r="C187" s="567"/>
      <c r="D187" s="578"/>
      <c r="E187" s="579"/>
      <c r="F187" s="573"/>
      <c r="G187" s="574"/>
      <c r="H187" s="574"/>
      <c r="I187" s="574"/>
      <c r="J187" s="577"/>
      <c r="K187" s="573"/>
      <c r="L187" s="574"/>
      <c r="M187" s="574"/>
      <c r="N187" s="574"/>
      <c r="O187" s="577"/>
      <c r="P187" s="573"/>
      <c r="Q187" s="577"/>
      <c r="R187" s="573"/>
      <c r="S187" s="574"/>
      <c r="T187" s="575"/>
      <c r="U187" s="574"/>
      <c r="V187" s="574"/>
      <c r="W187" s="576"/>
      <c r="X187" s="577"/>
      <c r="Y187" s="4"/>
      <c r="Z187" s="4"/>
      <c r="AA187" s="4"/>
      <c r="AB187" s="4"/>
      <c r="AC187" s="4"/>
      <c r="AD187" s="4"/>
      <c r="AS187" s="4"/>
    </row>
    <row r="188" spans="1:47" ht="15" customHeight="1">
      <c r="A188" s="553"/>
      <c r="B188" s="566"/>
      <c r="C188" s="567"/>
      <c r="D188" s="578"/>
      <c r="E188" s="579"/>
      <c r="F188" s="573"/>
      <c r="G188" s="574"/>
      <c r="H188" s="574"/>
      <c r="I188" s="574"/>
      <c r="J188" s="577"/>
      <c r="K188" s="573"/>
      <c r="L188" s="574"/>
      <c r="M188" s="574"/>
      <c r="N188" s="574"/>
      <c r="O188" s="577"/>
      <c r="P188" s="573"/>
      <c r="Q188" s="577"/>
      <c r="R188" s="573"/>
      <c r="S188" s="574"/>
      <c r="T188" s="575"/>
      <c r="U188" s="574"/>
      <c r="V188" s="574"/>
      <c r="W188" s="576"/>
      <c r="X188" s="577"/>
      <c r="Y188" s="4"/>
      <c r="Z188" s="4"/>
      <c r="AA188" s="4"/>
      <c r="AB188" s="4"/>
      <c r="AC188" s="4"/>
      <c r="AD188" s="4"/>
      <c r="AS188" s="4"/>
    </row>
    <row r="189" spans="1:47" ht="15" customHeight="1">
      <c r="A189" s="553"/>
      <c r="B189" s="566"/>
      <c r="C189" s="567"/>
      <c r="D189" s="578"/>
      <c r="E189" s="579"/>
      <c r="F189" s="573"/>
      <c r="G189" s="574"/>
      <c r="H189" s="574"/>
      <c r="I189" s="574"/>
      <c r="J189" s="577"/>
      <c r="K189" s="573"/>
      <c r="L189" s="574"/>
      <c r="M189" s="574"/>
      <c r="N189" s="574"/>
      <c r="O189" s="577"/>
      <c r="P189" s="573"/>
      <c r="Q189" s="577"/>
      <c r="R189" s="573"/>
      <c r="S189" s="574"/>
      <c r="T189" s="575"/>
      <c r="U189" s="574"/>
      <c r="V189" s="574"/>
      <c r="W189" s="576"/>
      <c r="X189" s="577"/>
      <c r="Y189" s="4"/>
      <c r="Z189" s="4"/>
      <c r="AA189" s="4"/>
      <c r="AB189" s="4"/>
      <c r="AC189" s="4"/>
      <c r="AD189" s="4"/>
      <c r="AS189" s="4"/>
    </row>
    <row r="190" spans="1:47" ht="15" customHeight="1">
      <c r="A190" s="553"/>
      <c r="B190" s="566"/>
      <c r="C190" s="567"/>
      <c r="D190" s="578"/>
      <c r="E190" s="579"/>
      <c r="F190" s="573"/>
      <c r="G190" s="574"/>
      <c r="H190" s="574"/>
      <c r="I190" s="574"/>
      <c r="J190" s="577"/>
      <c r="K190" s="573"/>
      <c r="L190" s="574"/>
      <c r="M190" s="574"/>
      <c r="N190" s="574"/>
      <c r="O190" s="577"/>
      <c r="P190" s="573"/>
      <c r="Q190" s="577"/>
      <c r="R190" s="573"/>
      <c r="S190" s="574"/>
      <c r="T190" s="575"/>
      <c r="U190" s="574"/>
      <c r="V190" s="574"/>
      <c r="W190" s="576"/>
      <c r="X190" s="577"/>
      <c r="Y190" s="4"/>
      <c r="Z190" s="4"/>
      <c r="AA190" s="4"/>
      <c r="AB190" s="4"/>
      <c r="AC190" s="4"/>
      <c r="AD190" s="4"/>
      <c r="AS190" s="4"/>
    </row>
    <row r="191" spans="1:47" ht="15" customHeight="1">
      <c r="A191" s="553"/>
      <c r="B191" s="566"/>
      <c r="C191" s="567"/>
      <c r="D191" s="578"/>
      <c r="E191" s="579"/>
      <c r="F191" s="573"/>
      <c r="G191" s="574"/>
      <c r="H191" s="574"/>
      <c r="I191" s="574"/>
      <c r="J191" s="577"/>
      <c r="K191" s="573"/>
      <c r="L191" s="574"/>
      <c r="M191" s="574"/>
      <c r="N191" s="574"/>
      <c r="O191" s="577"/>
      <c r="P191" s="573"/>
      <c r="Q191" s="577"/>
      <c r="R191" s="573"/>
      <c r="S191" s="574"/>
      <c r="T191" s="575"/>
      <c r="U191" s="574"/>
      <c r="V191" s="574"/>
      <c r="W191" s="576"/>
      <c r="X191" s="577"/>
      <c r="Y191" s="4"/>
      <c r="Z191" s="4"/>
      <c r="AA191" s="4"/>
      <c r="AB191" s="4"/>
      <c r="AC191" s="4"/>
      <c r="AD191" s="4"/>
      <c r="AS191" s="4"/>
    </row>
    <row r="192" spans="1:47" ht="15" customHeight="1">
      <c r="A192" s="553"/>
      <c r="B192" s="566"/>
      <c r="C192" s="567"/>
      <c r="D192" s="578"/>
      <c r="E192" s="579"/>
      <c r="F192" s="573"/>
      <c r="G192" s="574"/>
      <c r="H192" s="574"/>
      <c r="I192" s="574"/>
      <c r="J192" s="577"/>
      <c r="K192" s="573"/>
      <c r="L192" s="574"/>
      <c r="M192" s="574"/>
      <c r="N192" s="574"/>
      <c r="O192" s="577"/>
      <c r="P192" s="573"/>
      <c r="Q192" s="577"/>
      <c r="R192" s="573"/>
      <c r="S192" s="574"/>
      <c r="T192" s="575"/>
      <c r="U192" s="574"/>
      <c r="V192" s="574"/>
      <c r="W192" s="576"/>
      <c r="X192" s="577"/>
      <c r="Y192" s="4"/>
      <c r="Z192" s="4"/>
      <c r="AA192" s="4"/>
      <c r="AB192" s="4"/>
      <c r="AC192" s="4"/>
      <c r="AD192" s="4"/>
      <c r="AS192" s="4"/>
    </row>
    <row r="193" spans="1:45" ht="15" customHeight="1">
      <c r="A193" s="553"/>
      <c r="B193" s="566"/>
      <c r="C193" s="567"/>
      <c r="D193" s="578"/>
      <c r="E193" s="579"/>
      <c r="F193" s="573"/>
      <c r="G193" s="574"/>
      <c r="H193" s="574"/>
      <c r="I193" s="574"/>
      <c r="J193" s="577"/>
      <c r="K193" s="573"/>
      <c r="L193" s="574"/>
      <c r="M193" s="574"/>
      <c r="N193" s="574"/>
      <c r="O193" s="577"/>
      <c r="P193" s="573"/>
      <c r="Q193" s="577"/>
      <c r="R193" s="573"/>
      <c r="S193" s="574"/>
      <c r="T193" s="575"/>
      <c r="U193" s="574"/>
      <c r="V193" s="574"/>
      <c r="W193" s="576"/>
      <c r="X193" s="577"/>
      <c r="Y193" s="4"/>
      <c r="Z193" s="4"/>
      <c r="AA193" s="4"/>
      <c r="AB193" s="4"/>
      <c r="AC193" s="4"/>
      <c r="AD193" s="4"/>
      <c r="AS193" s="4"/>
    </row>
    <row r="194" spans="1:45" ht="15" customHeight="1">
      <c r="A194" s="553"/>
      <c r="B194" s="566"/>
      <c r="C194" s="567"/>
      <c r="D194" s="578"/>
      <c r="E194" s="579"/>
      <c r="F194" s="573"/>
      <c r="G194" s="574"/>
      <c r="H194" s="574"/>
      <c r="I194" s="574"/>
      <c r="J194" s="577"/>
      <c r="K194" s="573"/>
      <c r="L194" s="574"/>
      <c r="M194" s="574"/>
      <c r="N194" s="574"/>
      <c r="O194" s="577"/>
      <c r="P194" s="573"/>
      <c r="Q194" s="577"/>
      <c r="R194" s="573"/>
      <c r="S194" s="574"/>
      <c r="T194" s="575"/>
      <c r="U194" s="574"/>
      <c r="V194" s="574"/>
      <c r="W194" s="576"/>
      <c r="X194" s="577"/>
      <c r="Y194" s="4"/>
      <c r="Z194" s="4"/>
      <c r="AA194" s="4"/>
      <c r="AB194" s="4"/>
      <c r="AC194" s="4"/>
      <c r="AD194" s="4"/>
      <c r="AS194" s="4"/>
    </row>
    <row r="195" spans="1:45" ht="15" customHeight="1">
      <c r="A195" s="553"/>
      <c r="B195" s="566"/>
      <c r="C195" s="567"/>
      <c r="D195" s="578"/>
      <c r="E195" s="579"/>
      <c r="F195" s="573"/>
      <c r="G195" s="574"/>
      <c r="H195" s="574"/>
      <c r="I195" s="574"/>
      <c r="J195" s="577"/>
      <c r="K195" s="573"/>
      <c r="L195" s="574"/>
      <c r="M195" s="574"/>
      <c r="N195" s="574"/>
      <c r="O195" s="577"/>
      <c r="P195" s="573"/>
      <c r="Q195" s="577"/>
      <c r="R195" s="573"/>
      <c r="S195" s="574"/>
      <c r="T195" s="575"/>
      <c r="U195" s="574"/>
      <c r="V195" s="574"/>
      <c r="W195" s="576"/>
      <c r="X195" s="577"/>
      <c r="Y195" s="4"/>
      <c r="Z195" s="4"/>
      <c r="AA195" s="4"/>
      <c r="AB195" s="4"/>
      <c r="AC195" s="4"/>
      <c r="AD195" s="4"/>
      <c r="AS195" s="4"/>
    </row>
    <row r="196" spans="1:45" ht="15" customHeight="1">
      <c r="A196" s="553"/>
      <c r="B196" s="566"/>
      <c r="C196" s="567"/>
      <c r="D196" s="578"/>
      <c r="E196" s="579"/>
      <c r="F196" s="573"/>
      <c r="G196" s="574"/>
      <c r="H196" s="574"/>
      <c r="I196" s="574"/>
      <c r="J196" s="577"/>
      <c r="K196" s="573"/>
      <c r="L196" s="574"/>
      <c r="M196" s="574"/>
      <c r="N196" s="574"/>
      <c r="O196" s="577"/>
      <c r="P196" s="573"/>
      <c r="Q196" s="577"/>
      <c r="R196" s="573"/>
      <c r="S196" s="574"/>
      <c r="T196" s="575"/>
      <c r="U196" s="574"/>
      <c r="V196" s="574"/>
      <c r="W196" s="576"/>
      <c r="X196" s="577"/>
      <c r="Y196" s="4"/>
      <c r="Z196" s="4"/>
      <c r="AA196" s="4"/>
      <c r="AB196" s="4"/>
      <c r="AC196" s="4"/>
      <c r="AD196" s="4"/>
      <c r="AS196" s="4"/>
    </row>
    <row r="197" spans="1:45" ht="15" customHeight="1">
      <c r="A197" s="553"/>
      <c r="B197" s="566"/>
      <c r="C197" s="567"/>
      <c r="D197" s="578"/>
      <c r="E197" s="579"/>
      <c r="F197" s="573"/>
      <c r="G197" s="574"/>
      <c r="H197" s="574"/>
      <c r="I197" s="574"/>
      <c r="J197" s="577"/>
      <c r="K197" s="573"/>
      <c r="L197" s="574"/>
      <c r="M197" s="574"/>
      <c r="N197" s="574"/>
      <c r="O197" s="577"/>
      <c r="P197" s="573"/>
      <c r="Q197" s="577"/>
      <c r="R197" s="573"/>
      <c r="S197" s="574"/>
      <c r="T197" s="575"/>
      <c r="U197" s="574"/>
      <c r="V197" s="574"/>
      <c r="W197" s="576"/>
      <c r="X197" s="577"/>
      <c r="Y197" s="4"/>
      <c r="Z197" s="4"/>
      <c r="AA197" s="4"/>
      <c r="AB197" s="4"/>
      <c r="AC197" s="4"/>
      <c r="AD197" s="4"/>
      <c r="AS197" s="4"/>
    </row>
    <row r="198" spans="1:45" ht="15" customHeight="1">
      <c r="A198" s="553"/>
      <c r="B198" s="566"/>
      <c r="C198" s="567"/>
      <c r="D198" s="578"/>
      <c r="E198" s="579"/>
      <c r="F198" s="573"/>
      <c r="G198" s="574"/>
      <c r="H198" s="574"/>
      <c r="I198" s="574"/>
      <c r="J198" s="577"/>
      <c r="K198" s="573"/>
      <c r="L198" s="574"/>
      <c r="M198" s="574"/>
      <c r="N198" s="574"/>
      <c r="O198" s="577"/>
      <c r="P198" s="573"/>
      <c r="Q198" s="577"/>
      <c r="R198" s="573"/>
      <c r="S198" s="574"/>
      <c r="T198" s="575"/>
      <c r="U198" s="574"/>
      <c r="V198" s="574"/>
      <c r="W198" s="576"/>
      <c r="X198" s="577"/>
      <c r="Y198" s="4"/>
      <c r="Z198" s="4"/>
      <c r="AA198" s="4"/>
      <c r="AB198" s="4"/>
      <c r="AC198" s="4"/>
      <c r="AD198" s="4"/>
      <c r="AS198" s="4"/>
    </row>
    <row r="199" spans="1:45" ht="15" customHeight="1">
      <c r="A199" s="553"/>
      <c r="B199" s="566"/>
      <c r="C199" s="567"/>
      <c r="D199" s="578"/>
      <c r="E199" s="579"/>
      <c r="F199" s="573"/>
      <c r="G199" s="574"/>
      <c r="H199" s="574"/>
      <c r="I199" s="574"/>
      <c r="J199" s="577"/>
      <c r="K199" s="573"/>
      <c r="L199" s="574"/>
      <c r="M199" s="574"/>
      <c r="N199" s="574"/>
      <c r="O199" s="577"/>
      <c r="P199" s="573"/>
      <c r="Q199" s="577"/>
      <c r="R199" s="573"/>
      <c r="S199" s="574"/>
      <c r="T199" s="575"/>
      <c r="U199" s="574"/>
      <c r="V199" s="574"/>
      <c r="W199" s="576"/>
      <c r="X199" s="577"/>
      <c r="Y199" s="4"/>
      <c r="Z199" s="4"/>
      <c r="AA199" s="4"/>
      <c r="AB199" s="4"/>
      <c r="AC199" s="4"/>
      <c r="AD199" s="4"/>
      <c r="AS199" s="4"/>
    </row>
    <row r="200" spans="1:45" ht="15" customHeight="1">
      <c r="A200" s="553"/>
      <c r="B200" s="566"/>
      <c r="C200" s="567"/>
      <c r="D200" s="578"/>
      <c r="E200" s="579"/>
      <c r="F200" s="573"/>
      <c r="G200" s="574"/>
      <c r="H200" s="574"/>
      <c r="I200" s="574"/>
      <c r="J200" s="577"/>
      <c r="K200" s="573"/>
      <c r="L200" s="574"/>
      <c r="M200" s="574"/>
      <c r="N200" s="574"/>
      <c r="O200" s="577"/>
      <c r="P200" s="573"/>
      <c r="Q200" s="577"/>
      <c r="R200" s="573"/>
      <c r="S200" s="574"/>
      <c r="T200" s="575"/>
      <c r="U200" s="574"/>
      <c r="V200" s="574"/>
      <c r="W200" s="576"/>
      <c r="X200" s="577"/>
      <c r="Y200" s="4"/>
      <c r="Z200" s="4"/>
      <c r="AA200" s="4"/>
      <c r="AB200" s="4"/>
      <c r="AC200" s="4"/>
      <c r="AD200" s="4"/>
      <c r="AS200" s="4"/>
    </row>
    <row r="201" spans="1:45" ht="15" customHeight="1">
      <c r="A201" s="553"/>
      <c r="B201" s="566"/>
      <c r="C201" s="567"/>
      <c r="D201" s="578"/>
      <c r="E201" s="579"/>
      <c r="F201" s="573"/>
      <c r="G201" s="574"/>
      <c r="H201" s="574"/>
      <c r="I201" s="574"/>
      <c r="J201" s="577"/>
      <c r="K201" s="573"/>
      <c r="L201" s="574"/>
      <c r="M201" s="574"/>
      <c r="N201" s="574"/>
      <c r="O201" s="577"/>
      <c r="P201" s="573"/>
      <c r="Q201" s="577"/>
      <c r="R201" s="573"/>
      <c r="S201" s="574"/>
      <c r="T201" s="575"/>
      <c r="U201" s="574"/>
      <c r="V201" s="574"/>
      <c r="W201" s="576"/>
      <c r="X201" s="577"/>
      <c r="Y201" s="4"/>
      <c r="Z201" s="4"/>
      <c r="AA201" s="4"/>
      <c r="AB201" s="4"/>
      <c r="AC201" s="4"/>
      <c r="AD201" s="4"/>
      <c r="AS201" s="4"/>
    </row>
    <row r="202" spans="1:45" ht="15" customHeight="1">
      <c r="A202" s="553"/>
      <c r="B202" s="566"/>
      <c r="C202" s="567"/>
      <c r="D202" s="578"/>
      <c r="E202" s="579"/>
      <c r="F202" s="573"/>
      <c r="G202" s="574"/>
      <c r="H202" s="574"/>
      <c r="I202" s="574"/>
      <c r="J202" s="577"/>
      <c r="K202" s="573"/>
      <c r="L202" s="574"/>
      <c r="M202" s="574"/>
      <c r="N202" s="574"/>
      <c r="O202" s="577"/>
      <c r="P202" s="573"/>
      <c r="Q202" s="577"/>
      <c r="R202" s="573"/>
      <c r="S202" s="574"/>
      <c r="T202" s="575"/>
      <c r="U202" s="574"/>
      <c r="V202" s="574"/>
      <c r="W202" s="576"/>
      <c r="X202" s="577"/>
      <c r="Y202" s="4"/>
      <c r="Z202" s="4"/>
      <c r="AA202" s="4"/>
      <c r="AB202" s="4"/>
      <c r="AC202" s="4"/>
      <c r="AD202" s="4"/>
      <c r="AS202" s="4"/>
    </row>
    <row r="203" spans="1:45" ht="15" customHeight="1">
      <c r="A203" s="553"/>
      <c r="B203" s="566"/>
      <c r="C203" s="567"/>
      <c r="D203" s="578"/>
      <c r="E203" s="579"/>
      <c r="F203" s="573"/>
      <c r="G203" s="574"/>
      <c r="H203" s="574"/>
      <c r="I203" s="574"/>
      <c r="J203" s="577"/>
      <c r="K203" s="573"/>
      <c r="L203" s="574"/>
      <c r="M203" s="574"/>
      <c r="N203" s="574"/>
      <c r="O203" s="577"/>
      <c r="P203" s="573"/>
      <c r="Q203" s="577"/>
      <c r="R203" s="573"/>
      <c r="S203" s="574"/>
      <c r="T203" s="575"/>
      <c r="U203" s="574"/>
      <c r="V203" s="574"/>
      <c r="W203" s="576"/>
      <c r="X203" s="577"/>
      <c r="Y203" s="4"/>
      <c r="Z203" s="4"/>
      <c r="AA203" s="4"/>
      <c r="AB203" s="4"/>
      <c r="AC203" s="4"/>
      <c r="AD203" s="4"/>
      <c r="AS203" s="4"/>
    </row>
    <row r="204" spans="1:45" ht="15" customHeight="1">
      <c r="A204" s="553"/>
      <c r="B204" s="566"/>
      <c r="C204" s="567"/>
      <c r="D204" s="578"/>
      <c r="E204" s="579"/>
      <c r="F204" s="573"/>
      <c r="G204" s="574"/>
      <c r="H204" s="574"/>
      <c r="I204" s="574"/>
      <c r="J204" s="577"/>
      <c r="K204" s="573"/>
      <c r="L204" s="574"/>
      <c r="M204" s="574"/>
      <c r="N204" s="574"/>
      <c r="O204" s="577"/>
      <c r="P204" s="573"/>
      <c r="Q204" s="577"/>
      <c r="R204" s="573"/>
      <c r="S204" s="574"/>
      <c r="T204" s="575"/>
      <c r="U204" s="574"/>
      <c r="V204" s="574"/>
      <c r="W204" s="576"/>
      <c r="X204" s="577"/>
      <c r="Y204" s="4"/>
      <c r="Z204" s="4"/>
      <c r="AA204" s="4"/>
      <c r="AB204" s="4"/>
      <c r="AC204" s="4"/>
      <c r="AD204" s="4"/>
      <c r="AS204" s="4"/>
    </row>
    <row r="205" spans="1:45" ht="15" customHeight="1">
      <c r="A205" s="553"/>
      <c r="B205" s="566"/>
      <c r="C205" s="567"/>
      <c r="D205" s="578"/>
      <c r="E205" s="579"/>
      <c r="F205" s="573"/>
      <c r="G205" s="574"/>
      <c r="H205" s="574"/>
      <c r="I205" s="574"/>
      <c r="J205" s="577"/>
      <c r="K205" s="573"/>
      <c r="L205" s="574"/>
      <c r="M205" s="574"/>
      <c r="N205" s="574"/>
      <c r="O205" s="577"/>
      <c r="P205" s="573"/>
      <c r="Q205" s="577"/>
      <c r="R205" s="573"/>
      <c r="S205" s="574"/>
      <c r="T205" s="575"/>
      <c r="U205" s="574"/>
      <c r="V205" s="574"/>
      <c r="W205" s="576"/>
      <c r="X205" s="577"/>
      <c r="Y205" s="4"/>
      <c r="Z205" s="4"/>
      <c r="AA205" s="4"/>
      <c r="AB205" s="4"/>
      <c r="AC205" s="4"/>
      <c r="AD205" s="4"/>
      <c r="AS205" s="4"/>
    </row>
    <row r="206" spans="1:45" ht="15" customHeight="1">
      <c r="A206" s="553"/>
      <c r="B206" s="566"/>
      <c r="C206" s="567"/>
      <c r="D206" s="578"/>
      <c r="E206" s="579"/>
      <c r="F206" s="573"/>
      <c r="G206" s="574"/>
      <c r="H206" s="574"/>
      <c r="I206" s="574"/>
      <c r="J206" s="577"/>
      <c r="K206" s="573"/>
      <c r="L206" s="574"/>
      <c r="M206" s="574"/>
      <c r="N206" s="574"/>
      <c r="O206" s="577"/>
      <c r="P206" s="573"/>
      <c r="Q206" s="577"/>
      <c r="R206" s="573"/>
      <c r="S206" s="574"/>
      <c r="T206" s="575"/>
      <c r="U206" s="574"/>
      <c r="V206" s="574"/>
      <c r="W206" s="576"/>
      <c r="X206" s="577"/>
      <c r="Y206" s="4"/>
      <c r="Z206" s="4"/>
      <c r="AA206" s="4"/>
      <c r="AB206" s="4"/>
      <c r="AC206" s="4"/>
      <c r="AD206" s="4"/>
      <c r="AS206" s="4"/>
    </row>
    <row r="207" spans="1:45" ht="15" customHeight="1">
      <c r="A207" s="553"/>
      <c r="B207" s="566"/>
      <c r="C207" s="567"/>
      <c r="D207" s="578"/>
      <c r="E207" s="579"/>
      <c r="F207" s="573"/>
      <c r="G207" s="574"/>
      <c r="H207" s="574"/>
      <c r="I207" s="574"/>
      <c r="J207" s="577"/>
      <c r="K207" s="573"/>
      <c r="L207" s="574"/>
      <c r="M207" s="574"/>
      <c r="N207" s="574"/>
      <c r="O207" s="577"/>
      <c r="P207" s="573"/>
      <c r="Q207" s="577"/>
      <c r="R207" s="573"/>
      <c r="S207" s="574"/>
      <c r="T207" s="575"/>
      <c r="U207" s="574"/>
      <c r="V207" s="574"/>
      <c r="W207" s="576"/>
      <c r="X207" s="577"/>
      <c r="Y207" s="4"/>
      <c r="Z207" s="4"/>
      <c r="AA207" s="4"/>
      <c r="AB207" s="4"/>
      <c r="AC207" s="4"/>
      <c r="AD207" s="4"/>
      <c r="AS207" s="4"/>
    </row>
    <row r="208" spans="1:45" ht="15" customHeight="1">
      <c r="A208" s="553"/>
      <c r="B208" s="566"/>
      <c r="C208" s="567"/>
      <c r="D208" s="578"/>
      <c r="E208" s="579"/>
      <c r="F208" s="573"/>
      <c r="G208" s="574"/>
      <c r="H208" s="574"/>
      <c r="I208" s="574"/>
      <c r="J208" s="577"/>
      <c r="K208" s="573"/>
      <c r="L208" s="574"/>
      <c r="M208" s="574"/>
      <c r="N208" s="574"/>
      <c r="O208" s="577"/>
      <c r="P208" s="573"/>
      <c r="Q208" s="577"/>
      <c r="R208" s="573"/>
      <c r="S208" s="574"/>
      <c r="T208" s="575"/>
      <c r="U208" s="574"/>
      <c r="V208" s="574"/>
      <c r="W208" s="576"/>
      <c r="X208" s="577"/>
      <c r="Y208" s="4"/>
      <c r="Z208" s="4"/>
      <c r="AA208" s="4"/>
      <c r="AB208" s="4"/>
      <c r="AC208" s="4"/>
      <c r="AD208" s="4"/>
      <c r="AS208" s="4"/>
    </row>
    <row r="209" spans="1:45" ht="15" customHeight="1">
      <c r="A209" s="553"/>
      <c r="B209" s="566"/>
      <c r="C209" s="567"/>
      <c r="D209" s="578"/>
      <c r="E209" s="579"/>
      <c r="F209" s="573"/>
      <c r="G209" s="574"/>
      <c r="H209" s="574"/>
      <c r="I209" s="574"/>
      <c r="J209" s="577"/>
      <c r="K209" s="573"/>
      <c r="L209" s="574"/>
      <c r="M209" s="574"/>
      <c r="N209" s="574"/>
      <c r="O209" s="577"/>
      <c r="P209" s="573"/>
      <c r="Q209" s="577"/>
      <c r="R209" s="573"/>
      <c r="S209" s="574"/>
      <c r="T209" s="575"/>
      <c r="U209" s="574"/>
      <c r="V209" s="574"/>
      <c r="W209" s="576"/>
      <c r="X209" s="577"/>
      <c r="Y209" s="4"/>
      <c r="Z209" s="4"/>
      <c r="AA209" s="4"/>
      <c r="AB209" s="4"/>
      <c r="AC209" s="4"/>
      <c r="AD209" s="4"/>
      <c r="AS209" s="4"/>
    </row>
    <row r="210" spans="1:45" ht="15" customHeight="1">
      <c r="A210" s="553"/>
      <c r="B210" s="566"/>
      <c r="C210" s="567"/>
      <c r="D210" s="578"/>
      <c r="E210" s="579"/>
      <c r="F210" s="573"/>
      <c r="G210" s="574"/>
      <c r="H210" s="574"/>
      <c r="I210" s="574"/>
      <c r="J210" s="577"/>
      <c r="K210" s="573"/>
      <c r="L210" s="574"/>
      <c r="M210" s="574"/>
      <c r="N210" s="574"/>
      <c r="O210" s="577"/>
      <c r="P210" s="573"/>
      <c r="Q210" s="577"/>
      <c r="R210" s="573"/>
      <c r="S210" s="574"/>
      <c r="T210" s="575"/>
      <c r="U210" s="574"/>
      <c r="V210" s="574"/>
      <c r="W210" s="576"/>
      <c r="X210" s="577"/>
      <c r="Y210" s="4"/>
      <c r="Z210" s="4"/>
      <c r="AA210" s="4"/>
      <c r="AB210" s="4"/>
      <c r="AC210" s="4"/>
      <c r="AD210" s="4"/>
      <c r="AS210" s="4"/>
    </row>
    <row r="211" spans="1:45" ht="15" customHeight="1">
      <c r="A211" s="553"/>
      <c r="B211" s="566"/>
      <c r="C211" s="567"/>
      <c r="D211" s="578"/>
      <c r="E211" s="579"/>
      <c r="F211" s="573"/>
      <c r="G211" s="574"/>
      <c r="H211" s="574"/>
      <c r="I211" s="574"/>
      <c r="J211" s="577"/>
      <c r="K211" s="573"/>
      <c r="L211" s="574"/>
      <c r="M211" s="574"/>
      <c r="N211" s="574"/>
      <c r="O211" s="577"/>
      <c r="P211" s="573"/>
      <c r="Q211" s="577"/>
      <c r="R211" s="573"/>
      <c r="S211" s="574"/>
      <c r="T211" s="575"/>
      <c r="U211" s="574"/>
      <c r="V211" s="574"/>
      <c r="W211" s="576"/>
      <c r="X211" s="577"/>
      <c r="Y211" s="4"/>
      <c r="Z211" s="4"/>
      <c r="AA211" s="4"/>
      <c r="AB211" s="4"/>
      <c r="AC211" s="4"/>
      <c r="AD211" s="4"/>
      <c r="AS211" s="4"/>
    </row>
    <row r="212" spans="1:45" ht="15" customHeight="1">
      <c r="A212" s="553"/>
      <c r="B212" s="566"/>
      <c r="C212" s="567"/>
      <c r="D212" s="578"/>
      <c r="E212" s="579"/>
      <c r="F212" s="573"/>
      <c r="G212" s="574"/>
      <c r="H212" s="574"/>
      <c r="I212" s="574"/>
      <c r="J212" s="577"/>
      <c r="K212" s="573"/>
      <c r="L212" s="574"/>
      <c r="M212" s="574"/>
      <c r="N212" s="574"/>
      <c r="O212" s="577"/>
      <c r="P212" s="573"/>
      <c r="Q212" s="577"/>
      <c r="R212" s="573"/>
      <c r="S212" s="574"/>
      <c r="T212" s="575"/>
      <c r="U212" s="574"/>
      <c r="V212" s="574"/>
      <c r="W212" s="576"/>
      <c r="X212" s="577"/>
      <c r="Y212" s="4"/>
      <c r="Z212" s="4"/>
      <c r="AA212" s="4"/>
      <c r="AB212" s="4"/>
      <c r="AC212" s="4"/>
      <c r="AD212" s="4"/>
      <c r="AS212" s="4"/>
    </row>
    <row r="213" spans="1:45" ht="15" customHeight="1">
      <c r="A213" s="553"/>
      <c r="B213" s="566"/>
      <c r="C213" s="567"/>
      <c r="D213" s="578"/>
      <c r="E213" s="579"/>
      <c r="F213" s="573"/>
      <c r="G213" s="574"/>
      <c r="H213" s="574"/>
      <c r="I213" s="574"/>
      <c r="J213" s="577"/>
      <c r="K213" s="573"/>
      <c r="L213" s="574"/>
      <c r="M213" s="574"/>
      <c r="N213" s="574"/>
      <c r="O213" s="577"/>
      <c r="P213" s="573"/>
      <c r="Q213" s="577"/>
      <c r="R213" s="573"/>
      <c r="S213" s="574"/>
      <c r="T213" s="575"/>
      <c r="U213" s="574"/>
      <c r="V213" s="574"/>
      <c r="W213" s="576"/>
      <c r="X213" s="577"/>
      <c r="Y213" s="4"/>
      <c r="Z213" s="4"/>
      <c r="AA213" s="4"/>
      <c r="AB213" s="4"/>
      <c r="AC213" s="4"/>
      <c r="AD213" s="4"/>
      <c r="AS213" s="4"/>
    </row>
    <row r="214" spans="1:45" ht="15" customHeight="1">
      <c r="A214" s="553"/>
      <c r="B214" s="566"/>
      <c r="C214" s="567"/>
      <c r="D214" s="578"/>
      <c r="E214" s="579"/>
      <c r="F214" s="573"/>
      <c r="G214" s="574"/>
      <c r="H214" s="574"/>
      <c r="I214" s="574"/>
      <c r="J214" s="577"/>
      <c r="K214" s="573"/>
      <c r="L214" s="574"/>
      <c r="M214" s="574"/>
      <c r="N214" s="574"/>
      <c r="O214" s="577"/>
      <c r="P214" s="573"/>
      <c r="Q214" s="577"/>
      <c r="R214" s="573"/>
      <c r="S214" s="574"/>
      <c r="T214" s="575"/>
      <c r="U214" s="574"/>
      <c r="V214" s="574"/>
      <c r="W214" s="576"/>
      <c r="X214" s="577"/>
      <c r="Y214" s="4"/>
      <c r="Z214" s="4"/>
      <c r="AA214" s="4"/>
      <c r="AB214" s="4"/>
      <c r="AC214" s="4"/>
      <c r="AD214" s="4"/>
      <c r="AS214" s="4"/>
    </row>
    <row r="215" spans="1:45" ht="15" customHeight="1">
      <c r="A215" s="553"/>
      <c r="B215" s="566"/>
      <c r="C215" s="567"/>
      <c r="D215" s="578"/>
      <c r="E215" s="579"/>
      <c r="F215" s="573"/>
      <c r="G215" s="574"/>
      <c r="H215" s="574"/>
      <c r="I215" s="574"/>
      <c r="J215" s="577"/>
      <c r="K215" s="573"/>
      <c r="L215" s="574"/>
      <c r="M215" s="574"/>
      <c r="N215" s="574"/>
      <c r="O215" s="577"/>
      <c r="P215" s="573"/>
      <c r="Q215" s="577"/>
      <c r="R215" s="573"/>
      <c r="S215" s="574"/>
      <c r="T215" s="575"/>
      <c r="U215" s="574"/>
      <c r="V215" s="574"/>
      <c r="W215" s="576"/>
      <c r="X215" s="577"/>
      <c r="Y215" s="4"/>
      <c r="Z215" s="4"/>
      <c r="AA215" s="4"/>
      <c r="AB215" s="4"/>
      <c r="AC215" s="4"/>
      <c r="AD215" s="4"/>
      <c r="AS215" s="4"/>
    </row>
    <row r="216" spans="1:45" ht="15" customHeight="1">
      <c r="A216" s="553"/>
      <c r="B216" s="580"/>
      <c r="C216" s="581"/>
      <c r="D216" s="578"/>
      <c r="E216" s="579"/>
      <c r="F216" s="573"/>
      <c r="G216" s="574"/>
      <c r="H216" s="574"/>
      <c r="I216" s="574"/>
      <c r="J216" s="577"/>
      <c r="K216" s="573"/>
      <c r="L216" s="574"/>
      <c r="M216" s="574"/>
      <c r="N216" s="574"/>
      <c r="O216" s="577"/>
      <c r="P216" s="573"/>
      <c r="Q216" s="577"/>
      <c r="R216" s="573"/>
      <c r="S216" s="574"/>
      <c r="T216" s="575"/>
      <c r="U216" s="574"/>
      <c r="V216" s="574"/>
      <c r="W216" s="576"/>
      <c r="X216" s="577"/>
      <c r="Y216" s="4"/>
      <c r="Z216" s="4"/>
      <c r="AA216" s="4"/>
      <c r="AB216" s="4"/>
      <c r="AC216" s="4"/>
      <c r="AD216" s="4"/>
      <c r="AL216" s="76"/>
      <c r="AS216" s="4"/>
    </row>
    <row r="217" spans="1:45" ht="15" customHeight="1">
      <c r="A217" s="553"/>
      <c r="B217" s="580"/>
      <c r="C217" s="581"/>
      <c r="D217" s="578"/>
      <c r="E217" s="579"/>
      <c r="F217" s="573"/>
      <c r="G217" s="574"/>
      <c r="H217" s="582"/>
      <c r="I217" s="574"/>
      <c r="J217" s="577"/>
      <c r="K217" s="573"/>
      <c r="L217" s="574"/>
      <c r="M217" s="574"/>
      <c r="N217" s="574"/>
      <c r="O217" s="577"/>
      <c r="P217" s="573"/>
      <c r="Q217" s="577"/>
      <c r="R217" s="573"/>
      <c r="S217" s="574"/>
      <c r="T217" s="575"/>
      <c r="U217" s="574"/>
      <c r="V217" s="574"/>
      <c r="W217" s="576"/>
      <c r="X217" s="577"/>
      <c r="Y217" s="4"/>
      <c r="Z217" s="4"/>
      <c r="AA217" s="4"/>
      <c r="AB217" s="4"/>
      <c r="AC217" s="4"/>
      <c r="AD217" s="4"/>
      <c r="AS217" s="4"/>
    </row>
    <row r="218" spans="1:45" ht="15" customHeight="1">
      <c r="A218" s="553"/>
      <c r="B218" s="580"/>
      <c r="C218" s="581"/>
      <c r="D218" s="578"/>
      <c r="E218" s="579"/>
      <c r="F218" s="573"/>
      <c r="G218" s="574"/>
      <c r="H218" s="574"/>
      <c r="I218" s="574"/>
      <c r="J218" s="577"/>
      <c r="K218" s="573"/>
      <c r="L218" s="574"/>
      <c r="M218" s="574"/>
      <c r="N218" s="574"/>
      <c r="O218" s="577"/>
      <c r="P218" s="573"/>
      <c r="Q218" s="577"/>
      <c r="R218" s="573"/>
      <c r="S218" s="574"/>
      <c r="T218" s="575"/>
      <c r="U218" s="574"/>
      <c r="V218" s="574"/>
      <c r="W218" s="576"/>
      <c r="X218" s="577"/>
      <c r="Y218" s="4"/>
      <c r="Z218" s="4"/>
      <c r="AA218" s="4"/>
      <c r="AB218" s="4"/>
      <c r="AC218" s="4"/>
      <c r="AD218" s="4"/>
      <c r="AS218" s="4"/>
    </row>
    <row r="219" spans="1:45" ht="15" customHeight="1">
      <c r="A219" s="553"/>
      <c r="B219" s="580"/>
      <c r="C219" s="581"/>
      <c r="D219" s="578"/>
      <c r="E219" s="579"/>
      <c r="F219" s="573"/>
      <c r="G219" s="574"/>
      <c r="H219" s="574"/>
      <c r="I219" s="574"/>
      <c r="J219" s="577"/>
      <c r="K219" s="573"/>
      <c r="L219" s="574"/>
      <c r="M219" s="574"/>
      <c r="N219" s="574"/>
      <c r="O219" s="577"/>
      <c r="P219" s="573"/>
      <c r="Q219" s="577"/>
      <c r="R219" s="573"/>
      <c r="S219" s="574"/>
      <c r="T219" s="575"/>
      <c r="U219" s="574"/>
      <c r="V219" s="574"/>
      <c r="W219" s="576"/>
      <c r="X219" s="577"/>
      <c r="Y219" s="4"/>
      <c r="Z219" s="4"/>
      <c r="AA219" s="4"/>
      <c r="AB219" s="4"/>
      <c r="AC219" s="4"/>
      <c r="AD219" s="4"/>
      <c r="AS219" s="4"/>
    </row>
    <row r="220" spans="1:45" ht="15" customHeight="1">
      <c r="A220" s="553"/>
      <c r="B220" s="580"/>
      <c r="C220" s="581"/>
      <c r="D220" s="578"/>
      <c r="E220" s="579"/>
      <c r="F220" s="573"/>
      <c r="G220" s="574"/>
      <c r="H220" s="574"/>
      <c r="I220" s="574"/>
      <c r="J220" s="577"/>
      <c r="K220" s="573"/>
      <c r="L220" s="574"/>
      <c r="M220" s="574"/>
      <c r="N220" s="574"/>
      <c r="O220" s="577"/>
      <c r="P220" s="573"/>
      <c r="Q220" s="577"/>
      <c r="R220" s="573"/>
      <c r="S220" s="574"/>
      <c r="T220" s="575"/>
      <c r="U220" s="574"/>
      <c r="V220" s="574"/>
      <c r="W220" s="576"/>
      <c r="X220" s="577"/>
      <c r="Y220" s="4"/>
      <c r="Z220" s="4"/>
      <c r="AA220" s="4"/>
      <c r="AB220" s="4"/>
      <c r="AC220" s="4"/>
      <c r="AD220" s="4"/>
      <c r="AS220" s="4"/>
    </row>
    <row r="221" spans="1:45" ht="15" customHeight="1">
      <c r="A221" s="553"/>
      <c r="B221" s="580"/>
      <c r="C221" s="581"/>
      <c r="D221" s="578"/>
      <c r="E221" s="579"/>
      <c r="F221" s="573"/>
      <c r="G221" s="574"/>
      <c r="H221" s="574"/>
      <c r="I221" s="574"/>
      <c r="J221" s="577"/>
      <c r="K221" s="573"/>
      <c r="L221" s="574"/>
      <c r="M221" s="574"/>
      <c r="N221" s="574"/>
      <c r="O221" s="577"/>
      <c r="P221" s="573"/>
      <c r="Q221" s="577"/>
      <c r="R221" s="573"/>
      <c r="S221" s="574"/>
      <c r="T221" s="575"/>
      <c r="U221" s="574"/>
      <c r="V221" s="574"/>
      <c r="W221" s="576"/>
      <c r="X221" s="577"/>
      <c r="Y221" s="4"/>
      <c r="Z221" s="4"/>
      <c r="AA221" s="4"/>
      <c r="AB221" s="4"/>
      <c r="AC221" s="4"/>
      <c r="AD221" s="4"/>
      <c r="AS221" s="4"/>
    </row>
    <row r="222" spans="1:45" ht="15" customHeight="1">
      <c r="A222" s="553"/>
      <c r="B222" s="580"/>
      <c r="C222" s="581"/>
      <c r="D222" s="578"/>
      <c r="E222" s="579"/>
      <c r="F222" s="573"/>
      <c r="G222" s="574"/>
      <c r="H222" s="574"/>
      <c r="I222" s="574"/>
      <c r="J222" s="577"/>
      <c r="K222" s="573"/>
      <c r="L222" s="574"/>
      <c r="M222" s="574"/>
      <c r="N222" s="574"/>
      <c r="O222" s="577"/>
      <c r="P222" s="573"/>
      <c r="Q222" s="577"/>
      <c r="R222" s="573"/>
      <c r="S222" s="574"/>
      <c r="T222" s="575"/>
      <c r="U222" s="574"/>
      <c r="V222" s="574"/>
      <c r="W222" s="576"/>
      <c r="X222" s="577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83"/>
      <c r="B223" s="580"/>
      <c r="C223" s="581"/>
      <c r="D223" s="578"/>
      <c r="E223" s="579"/>
      <c r="F223" s="573"/>
      <c r="G223" s="574"/>
      <c r="H223" s="574"/>
      <c r="I223" s="574"/>
      <c r="J223" s="577"/>
      <c r="K223" s="573"/>
      <c r="L223" s="574"/>
      <c r="M223" s="574"/>
      <c r="N223" s="574"/>
      <c r="O223" s="577"/>
      <c r="P223" s="573"/>
      <c r="Q223" s="577"/>
      <c r="R223" s="573"/>
      <c r="S223" s="574"/>
      <c r="T223" s="575"/>
      <c r="U223" s="574"/>
      <c r="V223" s="574"/>
      <c r="W223" s="576"/>
      <c r="X223" s="577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83"/>
      <c r="B224" s="580"/>
      <c r="C224" s="581"/>
      <c r="D224" s="578"/>
      <c r="E224" s="579"/>
      <c r="F224" s="573"/>
      <c r="G224" s="574"/>
      <c r="H224" s="574"/>
      <c r="I224" s="574"/>
      <c r="J224" s="577"/>
      <c r="K224" s="573"/>
      <c r="L224" s="574"/>
      <c r="M224" s="574"/>
      <c r="N224" s="574"/>
      <c r="O224" s="577"/>
      <c r="P224" s="573"/>
      <c r="Q224" s="577"/>
      <c r="R224" s="573"/>
      <c r="S224" s="574"/>
      <c r="T224" s="575"/>
      <c r="U224" s="574"/>
      <c r="V224" s="574"/>
      <c r="W224" s="576"/>
      <c r="X224" s="577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83"/>
      <c r="B225" s="580"/>
      <c r="C225" s="581"/>
      <c r="D225" s="578"/>
      <c r="E225" s="579"/>
      <c r="F225" s="573"/>
      <c r="G225" s="574"/>
      <c r="H225" s="574"/>
      <c r="I225" s="574"/>
      <c r="J225" s="577"/>
      <c r="K225" s="573"/>
      <c r="L225" s="574"/>
      <c r="M225" s="574"/>
      <c r="N225" s="574"/>
      <c r="O225" s="577"/>
      <c r="P225" s="573"/>
      <c r="Q225" s="577"/>
      <c r="R225" s="573"/>
      <c r="S225" s="574"/>
      <c r="T225" s="575"/>
      <c r="U225" s="574"/>
      <c r="V225" s="574"/>
      <c r="W225" s="576"/>
      <c r="X225" s="577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83"/>
      <c r="B226" s="580"/>
      <c r="C226" s="581"/>
      <c r="D226" s="578"/>
      <c r="E226" s="579"/>
      <c r="F226" s="573"/>
      <c r="G226" s="574"/>
      <c r="H226" s="574"/>
      <c r="I226" s="574"/>
      <c r="J226" s="577"/>
      <c r="K226" s="573"/>
      <c r="L226" s="574"/>
      <c r="M226" s="574"/>
      <c r="N226" s="574"/>
      <c r="O226" s="577"/>
      <c r="P226" s="573"/>
      <c r="Q226" s="577"/>
      <c r="R226" s="573"/>
      <c r="S226" s="574"/>
      <c r="T226" s="575"/>
      <c r="U226" s="574"/>
      <c r="V226" s="574"/>
      <c r="W226" s="576"/>
      <c r="X226" s="577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83"/>
      <c r="B227" s="580"/>
      <c r="C227" s="581"/>
      <c r="D227" s="578"/>
      <c r="E227" s="579"/>
      <c r="F227" s="573"/>
      <c r="G227" s="574"/>
      <c r="H227" s="574"/>
      <c r="I227" s="574"/>
      <c r="J227" s="577"/>
      <c r="K227" s="573"/>
      <c r="L227" s="574"/>
      <c r="M227" s="574"/>
      <c r="N227" s="574"/>
      <c r="O227" s="577"/>
      <c r="P227" s="573"/>
      <c r="Q227" s="577"/>
      <c r="R227" s="573"/>
      <c r="S227" s="574"/>
      <c r="T227" s="575"/>
      <c r="U227" s="574"/>
      <c r="V227" s="574"/>
      <c r="W227" s="576"/>
      <c r="X227" s="577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83"/>
      <c r="B228" s="580"/>
      <c r="C228" s="581"/>
      <c r="D228" s="578"/>
      <c r="E228" s="579"/>
      <c r="F228" s="573"/>
      <c r="G228" s="574"/>
      <c r="H228" s="574"/>
      <c r="I228" s="574"/>
      <c r="J228" s="577"/>
      <c r="K228" s="573"/>
      <c r="L228" s="574"/>
      <c r="M228" s="574"/>
      <c r="N228" s="574"/>
      <c r="O228" s="577"/>
      <c r="P228" s="573"/>
      <c r="Q228" s="577"/>
      <c r="R228" s="573"/>
      <c r="S228" s="574"/>
      <c r="T228" s="575"/>
      <c r="U228" s="574"/>
      <c r="V228" s="574"/>
      <c r="W228" s="576"/>
      <c r="X228" s="577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83"/>
      <c r="B229" s="584"/>
      <c r="C229" s="225"/>
      <c r="D229" s="227"/>
      <c r="E229" s="585"/>
      <c r="F229" s="149"/>
      <c r="G229" s="193"/>
      <c r="H229" s="193"/>
      <c r="I229" s="193"/>
      <c r="J229" s="194"/>
      <c r="K229" s="149"/>
      <c r="L229" s="193"/>
      <c r="M229" s="193"/>
      <c r="N229" s="193"/>
      <c r="O229" s="194"/>
      <c r="P229" s="149"/>
      <c r="Q229" s="194"/>
      <c r="R229" s="149"/>
      <c r="S229" s="193"/>
      <c r="T229" s="207"/>
      <c r="U229" s="193"/>
      <c r="V229" s="193"/>
      <c r="W229" s="208"/>
      <c r="X229" s="194"/>
      <c r="Y229" s="4"/>
      <c r="Z229" s="4"/>
      <c r="AA229" s="4"/>
      <c r="AB229" s="4"/>
      <c r="AC229" s="4"/>
      <c r="AD229" s="4"/>
      <c r="AS229" s="4"/>
    </row>
    <row r="230" spans="1:45">
      <c r="A230" s="89"/>
      <c r="B230" s="89"/>
      <c r="C230" s="89"/>
      <c r="D230" s="89"/>
      <c r="E230" s="8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89"/>
      <c r="B231" s="89"/>
      <c r="C231" s="89"/>
      <c r="E231" s="586" t="s">
        <v>67</v>
      </c>
      <c r="F231" s="39">
        <f>SUM(F70:F229)</f>
        <v>0</v>
      </c>
      <c r="G231" s="39">
        <f t="shared" ref="G231:W231" si="7">SUM(G70:G229)</f>
        <v>0</v>
      </c>
      <c r="H231" s="39">
        <f t="shared" si="7"/>
        <v>0</v>
      </c>
      <c r="I231" s="39">
        <f t="shared" si="7"/>
        <v>0</v>
      </c>
      <c r="J231" s="39">
        <f t="shared" si="7"/>
        <v>0</v>
      </c>
      <c r="K231" s="39">
        <f t="shared" si="7"/>
        <v>64</v>
      </c>
      <c r="L231" s="39">
        <f t="shared" si="7"/>
        <v>677</v>
      </c>
      <c r="M231" s="39">
        <f t="shared" si="7"/>
        <v>677</v>
      </c>
      <c r="N231" s="39">
        <f t="shared" si="7"/>
        <v>0</v>
      </c>
      <c r="O231" s="39">
        <f t="shared" si="7"/>
        <v>0</v>
      </c>
      <c r="P231" s="39">
        <f t="shared" si="7"/>
        <v>105</v>
      </c>
      <c r="Q231" s="39">
        <f t="shared" si="7"/>
        <v>572</v>
      </c>
      <c r="R231" s="39">
        <f t="shared" si="7"/>
        <v>68</v>
      </c>
      <c r="S231" s="39">
        <f t="shared" si="7"/>
        <v>90</v>
      </c>
      <c r="T231" s="39">
        <f t="shared" si="7"/>
        <v>190</v>
      </c>
      <c r="U231" s="39">
        <f t="shared" si="7"/>
        <v>131</v>
      </c>
      <c r="V231" s="39">
        <f t="shared" si="7"/>
        <v>91</v>
      </c>
      <c r="W231" s="39">
        <f t="shared" si="7"/>
        <v>62</v>
      </c>
      <c r="X231" s="39">
        <f>SUM(X70:X229)</f>
        <v>45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53" t="s">
        <v>80</v>
      </c>
      <c r="F233" s="587" t="s">
        <v>81</v>
      </c>
      <c r="G233" s="587" t="s">
        <v>65</v>
      </c>
      <c r="H233" s="587" t="s">
        <v>82</v>
      </c>
      <c r="I233" s="587" t="s">
        <v>63</v>
      </c>
      <c r="J233" s="587" t="s">
        <v>64</v>
      </c>
      <c r="K233" s="588" t="s">
        <v>83</v>
      </c>
      <c r="L233" s="587" t="s">
        <v>84</v>
      </c>
      <c r="M233" s="589" t="s">
        <v>152</v>
      </c>
      <c r="N233" s="589" t="s">
        <v>153</v>
      </c>
      <c r="O233" s="589" t="s">
        <v>154</v>
      </c>
      <c r="P233" s="589" t="s">
        <v>155</v>
      </c>
      <c r="Q233" s="589" t="s">
        <v>156</v>
      </c>
      <c r="R233" s="590" t="s">
        <v>157</v>
      </c>
      <c r="S233" s="590" t="s">
        <v>158</v>
      </c>
      <c r="T233" s="4"/>
      <c r="U233" s="4"/>
      <c r="V233" s="4"/>
      <c r="W233" s="4"/>
      <c r="AJ233" s="4"/>
    </row>
    <row r="234" spans="1:45" ht="22.5" customHeight="1">
      <c r="E234" s="964"/>
      <c r="F234" s="591">
        <f>SUM(F65+F231+K231)</f>
        <v>64</v>
      </c>
      <c r="G234" s="591">
        <f>SUM(G65+K65+G231+L231+X65)</f>
        <v>677</v>
      </c>
      <c r="H234" s="591">
        <f>SUM(H65+L65+H231+M231+Y65)</f>
        <v>677</v>
      </c>
      <c r="I234" s="591">
        <f>SUM(I65+M65+I231+N231+Z65)</f>
        <v>0</v>
      </c>
      <c r="J234" s="591">
        <f>SUM(J65+N65+J231+O231+AA65)</f>
        <v>0</v>
      </c>
      <c r="K234" s="591">
        <f t="shared" ref="K234:S234" si="8">SUM(O65+P231+AB65)</f>
        <v>105</v>
      </c>
      <c r="L234" s="591">
        <f t="shared" si="8"/>
        <v>572</v>
      </c>
      <c r="M234" s="591">
        <f t="shared" si="8"/>
        <v>68</v>
      </c>
      <c r="N234" s="591">
        <f t="shared" si="8"/>
        <v>90</v>
      </c>
      <c r="O234" s="591">
        <f t="shared" si="8"/>
        <v>190</v>
      </c>
      <c r="P234" s="591">
        <f t="shared" si="8"/>
        <v>131</v>
      </c>
      <c r="Q234" s="591">
        <f t="shared" si="8"/>
        <v>91</v>
      </c>
      <c r="R234" s="591">
        <f t="shared" si="8"/>
        <v>62</v>
      </c>
      <c r="S234" s="591">
        <f t="shared" si="8"/>
        <v>45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1584</v>
      </c>
      <c r="AK237" s="4"/>
    </row>
    <row r="239" spans="1:45">
      <c r="A239" s="1" t="s">
        <v>86</v>
      </c>
    </row>
    <row r="240" spans="1:45" ht="15.75">
      <c r="AG240" s="7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</sheetData>
  <sheetProtection algorithmName="SHA-512" hashValue="LGei6exE9IhMz/Z4vZqJ1uHqAOF5YtOYEEGWAEhOwpHI7F946w2rgECd2bh/jNjkxGy1u3CqPQhtHg/6fdGpjQ==" saltValue="CB7d19VRlo6EFG7ZYk1DaA==" spinCount="100000" sheet="1" objects="1" scenarios="1" selectLockedCells="1"/>
  <mergeCells count="78">
    <mergeCell ref="E233:E234"/>
    <mergeCell ref="AH49:AH62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I33:AI46"/>
    <mergeCell ref="AJ33:AJ46"/>
    <mergeCell ref="A47:D47"/>
    <mergeCell ref="A49:A62"/>
    <mergeCell ref="B49:B62"/>
    <mergeCell ref="C49:C62"/>
    <mergeCell ref="X49:X62"/>
    <mergeCell ref="Y49:Y62"/>
    <mergeCell ref="Z49:Z62"/>
    <mergeCell ref="AA49:AA62"/>
    <mergeCell ref="AB49:AB62"/>
    <mergeCell ref="AC49:AC62"/>
    <mergeCell ref="AD49:AD62"/>
    <mergeCell ref="AE49:AE62"/>
    <mergeCell ref="AF49:AF62"/>
    <mergeCell ref="AG49:AG62"/>
    <mergeCell ref="AJ11:AJ30"/>
    <mergeCell ref="A31:D31"/>
    <mergeCell ref="A33:A46"/>
    <mergeCell ref="B33:B46"/>
    <mergeCell ref="C33:C46"/>
    <mergeCell ref="X33:X46"/>
    <mergeCell ref="Y33:Y46"/>
    <mergeCell ref="Z33:Z46"/>
    <mergeCell ref="AA33:AA46"/>
    <mergeCell ref="AB33:AB46"/>
    <mergeCell ref="AC33:AC46"/>
    <mergeCell ref="AD33:AD46"/>
    <mergeCell ref="AE33:AE46"/>
    <mergeCell ref="AF33:AF46"/>
    <mergeCell ref="AG33:AG46"/>
    <mergeCell ref="AH33:AH46"/>
    <mergeCell ref="AE11:AE30"/>
    <mergeCell ref="AF11:AF30"/>
    <mergeCell ref="AG11:AG30"/>
    <mergeCell ref="AH11:AH30"/>
    <mergeCell ref="AI11:AI30"/>
    <mergeCell ref="E7:E9"/>
    <mergeCell ref="A11:A30"/>
    <mergeCell ref="B11:B30"/>
    <mergeCell ref="C11:C30"/>
    <mergeCell ref="X11:X30"/>
    <mergeCell ref="A1:AC1"/>
    <mergeCell ref="A2:AC2"/>
    <mergeCell ref="A3:AC3"/>
    <mergeCell ref="A7:A9"/>
    <mergeCell ref="B7:B9"/>
    <mergeCell ref="C7:C9"/>
    <mergeCell ref="D7:D9"/>
    <mergeCell ref="F7:W7"/>
    <mergeCell ref="X7:AJ7"/>
    <mergeCell ref="Q8:W8"/>
    <mergeCell ref="AD8:AJ8"/>
    <mergeCell ref="K8:N8"/>
    <mergeCell ref="O8:P8"/>
    <mergeCell ref="X8:AA8"/>
    <mergeCell ref="AB8:AC8"/>
    <mergeCell ref="F8:J8"/>
    <mergeCell ref="AD11:AD30"/>
    <mergeCell ref="Y11:Y30"/>
    <mergeCell ref="Z11:Z30"/>
    <mergeCell ref="AA11:AA30"/>
    <mergeCell ref="AB11:AB30"/>
    <mergeCell ref="AC11:AC30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rgb="FF92D050"/>
    <outlinePr summaryBelow="0"/>
  </sheetPr>
  <dimension ref="A1:K1379"/>
  <sheetViews>
    <sheetView view="pageBreakPreview" topLeftCell="B1" zoomScale="60" zoomScaleNormal="85" workbookViewId="0">
      <selection activeCell="H1395" sqref="H1395"/>
    </sheetView>
  </sheetViews>
  <sheetFormatPr baseColWidth="10" defaultRowHeight="15" outlineLevelRow="1"/>
  <cols>
    <col min="1" max="1" width="13" hidden="1" customWidth="1"/>
    <col min="2" max="2" width="28" customWidth="1"/>
    <col min="3" max="3" width="5.28515625" hidden="1" customWidth="1"/>
    <col min="4" max="4" width="9.28515625" hidden="1" customWidth="1"/>
    <col min="5" max="5" width="45.140625" bestFit="1" customWidth="1"/>
    <col min="6" max="6" width="49.7109375" customWidth="1"/>
    <col min="7" max="7" width="129" bestFit="1" customWidth="1"/>
    <col min="8" max="8" width="181.42578125" bestFit="1" customWidth="1"/>
    <col min="9" max="9" width="33.7109375" style="260" bestFit="1" customWidth="1"/>
    <col min="10" max="10" width="10.85546875" style="263" bestFit="1" customWidth="1"/>
    <col min="11" max="11" width="18.85546875" style="263" customWidth="1"/>
  </cols>
  <sheetData>
    <row r="1" spans="1:11" ht="30.75" customHeight="1">
      <c r="A1" s="667" t="s">
        <v>241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</row>
    <row r="2" spans="1:11" ht="30.75" customHeight="1">
      <c r="A2" s="667" t="s">
        <v>242</v>
      </c>
      <c r="B2" s="668"/>
      <c r="C2" s="668"/>
      <c r="D2" s="668"/>
      <c r="E2" s="668"/>
      <c r="F2" s="668"/>
      <c r="G2" s="668"/>
      <c r="H2" s="668"/>
      <c r="I2" s="668"/>
      <c r="J2" s="668"/>
      <c r="K2" s="668"/>
    </row>
    <row r="3" spans="1:11" ht="15.75" customHeight="1">
      <c r="A3" s="667"/>
      <c r="B3" s="668"/>
      <c r="C3" s="668"/>
      <c r="D3" s="668"/>
      <c r="E3" s="668"/>
      <c r="F3" s="668"/>
      <c r="G3" s="668"/>
      <c r="H3" s="668"/>
      <c r="I3" s="668"/>
      <c r="J3" s="668"/>
      <c r="K3" s="668"/>
    </row>
    <row r="4" spans="1:11" ht="30.75" customHeight="1">
      <c r="A4" s="667" t="s">
        <v>243</v>
      </c>
      <c r="B4" s="668"/>
      <c r="C4" s="668"/>
      <c r="D4" s="668"/>
      <c r="E4" s="668"/>
      <c r="F4" s="668"/>
      <c r="G4" s="668"/>
      <c r="H4" s="668"/>
      <c r="I4" s="668"/>
      <c r="J4" s="668"/>
      <c r="K4" s="668"/>
    </row>
    <row r="5" spans="1:11" ht="30.75" customHeight="1">
      <c r="A5" s="667" t="s">
        <v>426</v>
      </c>
      <c r="B5" s="668"/>
      <c r="C5" s="668"/>
      <c r="D5" s="668"/>
      <c r="E5" s="668"/>
      <c r="F5" s="668"/>
      <c r="G5" s="668"/>
      <c r="H5" s="668"/>
      <c r="I5" s="668"/>
      <c r="J5" s="668"/>
      <c r="K5" s="668"/>
    </row>
    <row r="6" spans="1:11" ht="15.75" customHeight="1">
      <c r="A6" s="667"/>
      <c r="B6" s="668"/>
      <c r="C6" s="668"/>
      <c r="D6" s="668"/>
      <c r="E6" s="668"/>
      <c r="F6" s="668"/>
      <c r="G6" s="668"/>
      <c r="H6" s="668"/>
      <c r="I6" s="668"/>
      <c r="J6" s="668"/>
      <c r="K6" s="668"/>
    </row>
    <row r="7" spans="1:11" ht="26.25">
      <c r="A7" s="667"/>
      <c r="B7" s="668"/>
      <c r="C7" s="668"/>
      <c r="D7" s="668"/>
      <c r="E7" s="668"/>
      <c r="F7" s="668"/>
      <c r="G7" s="668"/>
      <c r="H7" s="668"/>
      <c r="I7" s="668"/>
      <c r="J7" s="668"/>
      <c r="K7" s="668"/>
    </row>
    <row r="8" spans="1:11" s="261" customFormat="1" ht="45">
      <c r="A8" s="285" t="s">
        <v>427</v>
      </c>
      <c r="B8" s="285" t="s">
        <v>244</v>
      </c>
      <c r="C8" s="285" t="s">
        <v>428</v>
      </c>
      <c r="D8" s="285" t="s">
        <v>429</v>
      </c>
      <c r="E8" s="285" t="s">
        <v>44</v>
      </c>
      <c r="F8" s="285" t="s">
        <v>245</v>
      </c>
      <c r="G8" s="285" t="s">
        <v>119</v>
      </c>
      <c r="H8" s="285" t="s">
        <v>246</v>
      </c>
      <c r="I8" s="285" t="s">
        <v>245</v>
      </c>
      <c r="J8" s="285" t="s">
        <v>60</v>
      </c>
      <c r="K8" s="285" t="s">
        <v>430</v>
      </c>
    </row>
    <row r="9" spans="1:11" ht="15" customHeight="1">
      <c r="A9" s="286">
        <v>1</v>
      </c>
      <c r="B9" s="287"/>
      <c r="C9" s="287">
        <v>1</v>
      </c>
      <c r="D9" s="286">
        <v>1</v>
      </c>
      <c r="E9" s="288" t="s">
        <v>247</v>
      </c>
      <c r="F9" s="289" t="s">
        <v>199</v>
      </c>
      <c r="G9" s="288" t="s">
        <v>249</v>
      </c>
      <c r="H9" s="290" t="s">
        <v>431</v>
      </c>
      <c r="I9" s="291" t="s">
        <v>432</v>
      </c>
      <c r="J9" s="292">
        <f>SUM(J10:J21)</f>
        <v>1144</v>
      </c>
      <c r="K9" s="293">
        <f>SUM(K10:K21)</f>
        <v>114.4</v>
      </c>
    </row>
    <row r="10" spans="1:11" ht="15" customHeight="1" outlineLevel="1">
      <c r="A10" s="265"/>
      <c r="B10" s="294" t="s">
        <v>250</v>
      </c>
      <c r="C10" s="294"/>
      <c r="D10" s="265"/>
      <c r="E10" s="295" t="s">
        <v>247</v>
      </c>
      <c r="F10" s="296"/>
      <c r="G10" s="297" t="s">
        <v>251</v>
      </c>
      <c r="H10" s="298" t="s">
        <v>252</v>
      </c>
      <c r="I10" s="298" t="s">
        <v>433</v>
      </c>
      <c r="J10" s="299">
        <v>54</v>
      </c>
      <c r="K10" s="300">
        <v>5.4</v>
      </c>
    </row>
    <row r="11" spans="1:11" ht="15" customHeight="1" outlineLevel="1">
      <c r="A11" s="265"/>
      <c r="B11" s="294" t="s">
        <v>250</v>
      </c>
      <c r="C11" s="294"/>
      <c r="D11" s="265"/>
      <c r="E11" s="295" t="s">
        <v>247</v>
      </c>
      <c r="F11" s="296"/>
      <c r="G11" s="297" t="s">
        <v>253</v>
      </c>
      <c r="H11" s="298" t="s">
        <v>254</v>
      </c>
      <c r="I11" s="298" t="s">
        <v>434</v>
      </c>
      <c r="J11" s="299">
        <v>50</v>
      </c>
      <c r="K11" s="300">
        <v>5</v>
      </c>
    </row>
    <row r="12" spans="1:11" ht="15" customHeight="1" outlineLevel="1">
      <c r="A12" s="265"/>
      <c r="B12" s="294" t="s">
        <v>250</v>
      </c>
      <c r="C12" s="294"/>
      <c r="D12" s="265"/>
      <c r="E12" s="295" t="s">
        <v>247</v>
      </c>
      <c r="F12" s="296"/>
      <c r="G12" s="297" t="s">
        <v>255</v>
      </c>
      <c r="H12" s="298" t="s">
        <v>256</v>
      </c>
      <c r="I12" s="298" t="s">
        <v>435</v>
      </c>
      <c r="J12" s="299">
        <v>20</v>
      </c>
      <c r="K12" s="300">
        <v>2</v>
      </c>
    </row>
    <row r="13" spans="1:11" ht="15" customHeight="1" outlineLevel="1">
      <c r="A13" s="265"/>
      <c r="B13" s="301" t="s">
        <v>257</v>
      </c>
      <c r="C13" s="301"/>
      <c r="D13" s="265"/>
      <c r="E13" s="295" t="s">
        <v>247</v>
      </c>
      <c r="F13" s="302"/>
      <c r="G13" s="303" t="s">
        <v>251</v>
      </c>
      <c r="H13" s="298" t="s">
        <v>258</v>
      </c>
      <c r="I13" s="298" t="s">
        <v>436</v>
      </c>
      <c r="J13" s="299">
        <v>60</v>
      </c>
      <c r="K13" s="300">
        <v>6</v>
      </c>
    </row>
    <row r="14" spans="1:11" ht="15" customHeight="1" outlineLevel="1">
      <c r="A14" s="265"/>
      <c r="B14" s="301" t="s">
        <v>257</v>
      </c>
      <c r="C14" s="301"/>
      <c r="D14" s="265"/>
      <c r="E14" s="295" t="s">
        <v>247</v>
      </c>
      <c r="F14" s="302"/>
      <c r="G14" s="303" t="s">
        <v>253</v>
      </c>
      <c r="H14" s="298" t="s">
        <v>259</v>
      </c>
      <c r="I14" s="298" t="s">
        <v>437</v>
      </c>
      <c r="J14" s="299">
        <v>45</v>
      </c>
      <c r="K14" s="300">
        <v>4.5</v>
      </c>
    </row>
    <row r="15" spans="1:11" ht="15" customHeight="1" outlineLevel="1">
      <c r="A15" s="265"/>
      <c r="B15" s="301" t="s">
        <v>257</v>
      </c>
      <c r="C15" s="301"/>
      <c r="D15" s="265"/>
      <c r="E15" s="295" t="s">
        <v>247</v>
      </c>
      <c r="F15" s="302"/>
      <c r="G15" s="303" t="s">
        <v>255</v>
      </c>
      <c r="H15" s="298" t="s">
        <v>260</v>
      </c>
      <c r="I15" s="298" t="s">
        <v>438</v>
      </c>
      <c r="J15" s="299">
        <v>40</v>
      </c>
      <c r="K15" s="300">
        <v>4</v>
      </c>
    </row>
    <row r="16" spans="1:11" ht="15" customHeight="1" outlineLevel="1">
      <c r="A16" s="265"/>
      <c r="B16" s="301" t="s">
        <v>257</v>
      </c>
      <c r="C16" s="301"/>
      <c r="D16" s="265"/>
      <c r="E16" s="295" t="s">
        <v>247</v>
      </c>
      <c r="F16" s="302"/>
      <c r="G16" s="303" t="s">
        <v>255</v>
      </c>
      <c r="H16" s="298" t="s">
        <v>261</v>
      </c>
      <c r="I16" s="298" t="s">
        <v>439</v>
      </c>
      <c r="J16" s="299">
        <v>40</v>
      </c>
      <c r="K16" s="300">
        <v>4</v>
      </c>
    </row>
    <row r="17" spans="1:11" ht="15" customHeight="1" outlineLevel="1">
      <c r="A17" s="265"/>
      <c r="B17" s="301" t="s">
        <v>257</v>
      </c>
      <c r="C17" s="301"/>
      <c r="D17" s="265"/>
      <c r="E17" s="295" t="s">
        <v>247</v>
      </c>
      <c r="F17" s="302"/>
      <c r="G17" s="303" t="s">
        <v>255</v>
      </c>
      <c r="H17" s="298" t="s">
        <v>262</v>
      </c>
      <c r="I17" s="298" t="s">
        <v>440</v>
      </c>
      <c r="J17" s="299">
        <v>40</v>
      </c>
      <c r="K17" s="300">
        <v>4</v>
      </c>
    </row>
    <row r="18" spans="1:11" ht="15" customHeight="1" outlineLevel="1">
      <c r="A18" s="265"/>
      <c r="B18" s="301" t="s">
        <v>257</v>
      </c>
      <c r="C18" s="301"/>
      <c r="D18" s="265"/>
      <c r="E18" s="295" t="s">
        <v>247</v>
      </c>
      <c r="F18" s="302"/>
      <c r="G18" s="304" t="s">
        <v>248</v>
      </c>
      <c r="H18" s="305" t="s">
        <v>112</v>
      </c>
      <c r="I18" s="298" t="s">
        <v>441</v>
      </c>
      <c r="J18" s="299">
        <v>360</v>
      </c>
      <c r="K18" s="300">
        <v>36</v>
      </c>
    </row>
    <row r="19" spans="1:11" ht="15" customHeight="1" outlineLevel="1">
      <c r="A19" s="265"/>
      <c r="B19" s="301" t="s">
        <v>257</v>
      </c>
      <c r="C19" s="301"/>
      <c r="D19" s="265"/>
      <c r="E19" s="295" t="s">
        <v>247</v>
      </c>
      <c r="F19" s="302"/>
      <c r="G19" s="304" t="s">
        <v>248</v>
      </c>
      <c r="H19" s="305" t="s">
        <v>144</v>
      </c>
      <c r="I19" s="298" t="s">
        <v>442</v>
      </c>
      <c r="J19" s="299">
        <v>195</v>
      </c>
      <c r="K19" s="300">
        <v>19.5</v>
      </c>
    </row>
    <row r="20" spans="1:11" ht="15" customHeight="1" outlineLevel="1">
      <c r="A20" s="265"/>
      <c r="B20" s="301" t="s">
        <v>257</v>
      </c>
      <c r="C20" s="301"/>
      <c r="D20" s="265"/>
      <c r="E20" s="295" t="s">
        <v>247</v>
      </c>
      <c r="F20" s="302"/>
      <c r="G20" s="304" t="s">
        <v>248</v>
      </c>
      <c r="H20" s="305" t="s">
        <v>443</v>
      </c>
      <c r="I20" s="298" t="s">
        <v>444</v>
      </c>
      <c r="J20" s="299">
        <v>200</v>
      </c>
      <c r="K20" s="300">
        <v>20</v>
      </c>
    </row>
    <row r="21" spans="1:11" ht="15" customHeight="1" outlineLevel="1" thickBot="1">
      <c r="A21" s="266"/>
      <c r="B21" s="306" t="s">
        <v>263</v>
      </c>
      <c r="C21" s="306"/>
      <c r="D21" s="266"/>
      <c r="E21" s="307" t="s">
        <v>247</v>
      </c>
      <c r="F21" s="308"/>
      <c r="G21" s="309" t="s">
        <v>255</v>
      </c>
      <c r="H21" s="310" t="s">
        <v>264</v>
      </c>
      <c r="I21" s="310" t="s">
        <v>445</v>
      </c>
      <c r="J21" s="311">
        <v>40</v>
      </c>
      <c r="K21" s="312">
        <v>4</v>
      </c>
    </row>
    <row r="22" spans="1:11" ht="15" customHeight="1">
      <c r="A22" s="313">
        <v>2</v>
      </c>
      <c r="B22" s="314"/>
      <c r="C22" s="314">
        <v>2</v>
      </c>
      <c r="D22" s="313">
        <v>4</v>
      </c>
      <c r="E22" s="315" t="s">
        <v>265</v>
      </c>
      <c r="F22" s="316" t="s">
        <v>211</v>
      </c>
      <c r="G22" s="315" t="s">
        <v>192</v>
      </c>
      <c r="H22" s="317" t="s">
        <v>431</v>
      </c>
      <c r="I22" s="318" t="s">
        <v>432</v>
      </c>
      <c r="J22" s="319">
        <f>SUM(J23:J41)</f>
        <v>1429</v>
      </c>
      <c r="K22" s="320">
        <f t="shared" ref="K22" si="0">SUM(K23:K41)</f>
        <v>141.9</v>
      </c>
    </row>
    <row r="23" spans="1:11" ht="15" customHeight="1" outlineLevel="1">
      <c r="A23" s="265"/>
      <c r="B23" s="294" t="s">
        <v>250</v>
      </c>
      <c r="C23" s="294"/>
      <c r="D23" s="265"/>
      <c r="E23" s="295" t="s">
        <v>265</v>
      </c>
      <c r="F23" s="296"/>
      <c r="G23" s="297" t="s">
        <v>251</v>
      </c>
      <c r="H23" s="298" t="s">
        <v>252</v>
      </c>
      <c r="I23" s="298" t="s">
        <v>433</v>
      </c>
      <c r="J23" s="299">
        <v>54</v>
      </c>
      <c r="K23" s="300">
        <v>5.4</v>
      </c>
    </row>
    <row r="24" spans="1:11" ht="15" customHeight="1" outlineLevel="1">
      <c r="A24" s="265"/>
      <c r="B24" s="294" t="s">
        <v>250</v>
      </c>
      <c r="C24" s="294"/>
      <c r="D24" s="265"/>
      <c r="E24" s="295" t="s">
        <v>265</v>
      </c>
      <c r="F24" s="296"/>
      <c r="G24" s="321" t="s">
        <v>248</v>
      </c>
      <c r="H24" s="305" t="s">
        <v>446</v>
      </c>
      <c r="I24" s="298" t="s">
        <v>447</v>
      </c>
      <c r="J24" s="299">
        <v>40</v>
      </c>
      <c r="K24" s="300" t="s">
        <v>448</v>
      </c>
    </row>
    <row r="25" spans="1:11" ht="15" customHeight="1" outlineLevel="1">
      <c r="A25" s="265"/>
      <c r="B25" s="294" t="s">
        <v>250</v>
      </c>
      <c r="C25" s="294"/>
      <c r="D25" s="265"/>
      <c r="E25" s="295" t="s">
        <v>265</v>
      </c>
      <c r="F25" s="296"/>
      <c r="G25" s="321" t="s">
        <v>248</v>
      </c>
      <c r="H25" s="305" t="s">
        <v>193</v>
      </c>
      <c r="I25" s="298" t="s">
        <v>449</v>
      </c>
      <c r="J25" s="299">
        <v>40</v>
      </c>
      <c r="K25" s="300" t="s">
        <v>448</v>
      </c>
    </row>
    <row r="26" spans="1:11" ht="15" customHeight="1" outlineLevel="1">
      <c r="A26" s="265"/>
      <c r="B26" s="294" t="s">
        <v>250</v>
      </c>
      <c r="C26" s="294"/>
      <c r="D26" s="265"/>
      <c r="E26" s="295" t="s">
        <v>265</v>
      </c>
      <c r="F26" s="296"/>
      <c r="G26" s="321" t="s">
        <v>248</v>
      </c>
      <c r="H26" s="305" t="s">
        <v>212</v>
      </c>
      <c r="I26" s="298" t="s">
        <v>450</v>
      </c>
      <c r="J26" s="299">
        <v>40</v>
      </c>
      <c r="K26" s="300" t="s">
        <v>451</v>
      </c>
    </row>
    <row r="27" spans="1:11" ht="15" customHeight="1" outlineLevel="1">
      <c r="A27" s="265"/>
      <c r="B27" s="294" t="s">
        <v>250</v>
      </c>
      <c r="C27" s="294"/>
      <c r="D27" s="265"/>
      <c r="E27" s="295" t="s">
        <v>265</v>
      </c>
      <c r="F27" s="296"/>
      <c r="G27" s="297" t="s">
        <v>253</v>
      </c>
      <c r="H27" s="298" t="s">
        <v>254</v>
      </c>
      <c r="I27" s="298" t="s">
        <v>434</v>
      </c>
      <c r="J27" s="299">
        <v>50</v>
      </c>
      <c r="K27" s="300">
        <v>5</v>
      </c>
    </row>
    <row r="28" spans="1:11" ht="15" customHeight="1" outlineLevel="1">
      <c r="A28" s="265"/>
      <c r="B28" s="294" t="s">
        <v>250</v>
      </c>
      <c r="C28" s="294"/>
      <c r="D28" s="265"/>
      <c r="E28" s="295" t="s">
        <v>265</v>
      </c>
      <c r="F28" s="296"/>
      <c r="G28" s="297" t="s">
        <v>255</v>
      </c>
      <c r="H28" s="298" t="s">
        <v>256</v>
      </c>
      <c r="I28" s="298" t="s">
        <v>435</v>
      </c>
      <c r="J28" s="299">
        <v>20</v>
      </c>
      <c r="K28" s="300">
        <v>2</v>
      </c>
    </row>
    <row r="29" spans="1:11" ht="15" customHeight="1" outlineLevel="1">
      <c r="A29" s="265"/>
      <c r="B29" s="294" t="s">
        <v>250</v>
      </c>
      <c r="C29" s="294"/>
      <c r="D29" s="265"/>
      <c r="E29" s="295" t="s">
        <v>265</v>
      </c>
      <c r="F29" s="296"/>
      <c r="G29" s="297" t="s">
        <v>255</v>
      </c>
      <c r="H29" s="305" t="s">
        <v>266</v>
      </c>
      <c r="I29" s="298" t="s">
        <v>452</v>
      </c>
      <c r="J29" s="299">
        <v>40</v>
      </c>
      <c r="K29" s="300">
        <v>4</v>
      </c>
    </row>
    <row r="30" spans="1:11" ht="15" customHeight="1" outlineLevel="1">
      <c r="A30" s="265"/>
      <c r="B30" s="301" t="s">
        <v>257</v>
      </c>
      <c r="C30" s="301"/>
      <c r="D30" s="265"/>
      <c r="E30" s="295" t="s">
        <v>265</v>
      </c>
      <c r="F30" s="302"/>
      <c r="G30" s="303" t="s">
        <v>251</v>
      </c>
      <c r="H30" s="298" t="s">
        <v>258</v>
      </c>
      <c r="I30" s="298" t="s">
        <v>436</v>
      </c>
      <c r="J30" s="299">
        <v>60</v>
      </c>
      <c r="K30" s="300">
        <v>6</v>
      </c>
    </row>
    <row r="31" spans="1:11" ht="15" customHeight="1" outlineLevel="1">
      <c r="A31" s="265"/>
      <c r="B31" s="301" t="s">
        <v>257</v>
      </c>
      <c r="C31" s="301"/>
      <c r="D31" s="265"/>
      <c r="E31" s="295" t="s">
        <v>265</v>
      </c>
      <c r="F31" s="302"/>
      <c r="G31" s="304" t="s">
        <v>248</v>
      </c>
      <c r="H31" s="305" t="s">
        <v>453</v>
      </c>
      <c r="I31" s="298" t="s">
        <v>454</v>
      </c>
      <c r="J31" s="299">
        <v>200</v>
      </c>
      <c r="K31" s="300">
        <v>22</v>
      </c>
    </row>
    <row r="32" spans="1:11" ht="15" customHeight="1" outlineLevel="1">
      <c r="A32" s="265"/>
      <c r="B32" s="301" t="s">
        <v>257</v>
      </c>
      <c r="C32" s="301"/>
      <c r="D32" s="265"/>
      <c r="E32" s="295" t="s">
        <v>265</v>
      </c>
      <c r="F32" s="302"/>
      <c r="G32" s="304" t="s">
        <v>248</v>
      </c>
      <c r="H32" s="305" t="s">
        <v>455</v>
      </c>
      <c r="I32" s="298" t="s">
        <v>456</v>
      </c>
      <c r="J32" s="299">
        <v>120</v>
      </c>
      <c r="K32" s="300">
        <v>14</v>
      </c>
    </row>
    <row r="33" spans="1:11" ht="15" customHeight="1" outlineLevel="1">
      <c r="A33" s="265"/>
      <c r="B33" s="301" t="s">
        <v>257</v>
      </c>
      <c r="C33" s="301"/>
      <c r="D33" s="265"/>
      <c r="E33" s="295" t="s">
        <v>265</v>
      </c>
      <c r="F33" s="302"/>
      <c r="G33" s="304" t="s">
        <v>248</v>
      </c>
      <c r="H33" s="305" t="s">
        <v>457</v>
      </c>
      <c r="I33" s="298" t="s">
        <v>458</v>
      </c>
      <c r="J33" s="299">
        <v>200</v>
      </c>
      <c r="K33" s="300">
        <v>22</v>
      </c>
    </row>
    <row r="34" spans="1:11" ht="15" customHeight="1" outlineLevel="1">
      <c r="A34" s="265"/>
      <c r="B34" s="301" t="s">
        <v>257</v>
      </c>
      <c r="C34" s="301"/>
      <c r="D34" s="265"/>
      <c r="E34" s="295" t="s">
        <v>265</v>
      </c>
      <c r="F34" s="302"/>
      <c r="G34" s="304" t="s">
        <v>248</v>
      </c>
      <c r="H34" s="305" t="s">
        <v>459</v>
      </c>
      <c r="I34" s="298" t="s">
        <v>460</v>
      </c>
      <c r="J34" s="299">
        <v>120</v>
      </c>
      <c r="K34" s="300">
        <v>14</v>
      </c>
    </row>
    <row r="35" spans="1:11" ht="15" customHeight="1" outlineLevel="1">
      <c r="A35" s="265"/>
      <c r="B35" s="301" t="s">
        <v>257</v>
      </c>
      <c r="C35" s="301"/>
      <c r="D35" s="265"/>
      <c r="E35" s="295" t="s">
        <v>265</v>
      </c>
      <c r="F35" s="302"/>
      <c r="G35" s="304" t="s">
        <v>248</v>
      </c>
      <c r="H35" s="305" t="s">
        <v>461</v>
      </c>
      <c r="I35" s="298" t="s">
        <v>462</v>
      </c>
      <c r="J35" s="299">
        <v>120</v>
      </c>
      <c r="K35" s="300">
        <v>13</v>
      </c>
    </row>
    <row r="36" spans="1:11" ht="15" customHeight="1" outlineLevel="1">
      <c r="A36" s="265"/>
      <c r="B36" s="301" t="s">
        <v>257</v>
      </c>
      <c r="C36" s="301"/>
      <c r="D36" s="265"/>
      <c r="E36" s="295" t="s">
        <v>265</v>
      </c>
      <c r="F36" s="302"/>
      <c r="G36" s="303" t="s">
        <v>253</v>
      </c>
      <c r="H36" s="298" t="s">
        <v>259</v>
      </c>
      <c r="I36" s="298" t="s">
        <v>437</v>
      </c>
      <c r="J36" s="299">
        <v>45</v>
      </c>
      <c r="K36" s="300">
        <v>4.5</v>
      </c>
    </row>
    <row r="37" spans="1:11" ht="15" customHeight="1" outlineLevel="1">
      <c r="A37" s="265"/>
      <c r="B37" s="301" t="s">
        <v>257</v>
      </c>
      <c r="C37" s="301"/>
      <c r="D37" s="265"/>
      <c r="E37" s="295" t="s">
        <v>265</v>
      </c>
      <c r="F37" s="302"/>
      <c r="G37" s="303" t="s">
        <v>255</v>
      </c>
      <c r="H37" s="298" t="s">
        <v>260</v>
      </c>
      <c r="I37" s="298" t="s">
        <v>438</v>
      </c>
      <c r="J37" s="299">
        <v>40</v>
      </c>
      <c r="K37" s="300">
        <v>4</v>
      </c>
    </row>
    <row r="38" spans="1:11" ht="15" customHeight="1" outlineLevel="1">
      <c r="A38" s="265"/>
      <c r="B38" s="301" t="s">
        <v>257</v>
      </c>
      <c r="C38" s="301"/>
      <c r="D38" s="265"/>
      <c r="E38" s="295" t="s">
        <v>265</v>
      </c>
      <c r="F38" s="302"/>
      <c r="G38" s="303" t="s">
        <v>255</v>
      </c>
      <c r="H38" s="298" t="s">
        <v>261</v>
      </c>
      <c r="I38" s="298" t="s">
        <v>439</v>
      </c>
      <c r="J38" s="299">
        <v>40</v>
      </c>
      <c r="K38" s="300">
        <v>4</v>
      </c>
    </row>
    <row r="39" spans="1:11" ht="15" customHeight="1" outlineLevel="1">
      <c r="A39" s="265"/>
      <c r="B39" s="301" t="s">
        <v>257</v>
      </c>
      <c r="C39" s="301"/>
      <c r="D39" s="265"/>
      <c r="E39" s="295" t="s">
        <v>265</v>
      </c>
      <c r="F39" s="302"/>
      <c r="G39" s="303" t="s">
        <v>255</v>
      </c>
      <c r="H39" s="298" t="s">
        <v>262</v>
      </c>
      <c r="I39" s="298" t="s">
        <v>440</v>
      </c>
      <c r="J39" s="299">
        <v>40</v>
      </c>
      <c r="K39" s="300">
        <v>4</v>
      </c>
    </row>
    <row r="40" spans="1:11" ht="15" customHeight="1" outlineLevel="1">
      <c r="A40" s="322"/>
      <c r="B40" s="323" t="s">
        <v>263</v>
      </c>
      <c r="C40" s="324"/>
      <c r="D40" s="322"/>
      <c r="E40" s="325" t="s">
        <v>265</v>
      </c>
      <c r="F40" s="326"/>
      <c r="G40" s="304" t="s">
        <v>248</v>
      </c>
      <c r="H40" s="305" t="s">
        <v>463</v>
      </c>
      <c r="I40" s="327" t="s">
        <v>464</v>
      </c>
      <c r="J40" s="328">
        <v>120</v>
      </c>
      <c r="K40" s="329">
        <v>14</v>
      </c>
    </row>
    <row r="41" spans="1:11" ht="15" customHeight="1" outlineLevel="1" thickBot="1">
      <c r="A41" s="266"/>
      <c r="B41" s="306" t="s">
        <v>263</v>
      </c>
      <c r="C41" s="306"/>
      <c r="D41" s="266"/>
      <c r="E41" s="307" t="s">
        <v>265</v>
      </c>
      <c r="F41" s="308"/>
      <c r="G41" s="309" t="s">
        <v>255</v>
      </c>
      <c r="H41" s="310" t="s">
        <v>264</v>
      </c>
      <c r="I41" s="310" t="s">
        <v>445</v>
      </c>
      <c r="J41" s="311">
        <v>40</v>
      </c>
      <c r="K41" s="312">
        <v>4</v>
      </c>
    </row>
    <row r="42" spans="1:11" ht="15" customHeight="1">
      <c r="A42" s="330">
        <v>3</v>
      </c>
      <c r="B42" s="331"/>
      <c r="C42" s="331">
        <v>3</v>
      </c>
      <c r="D42" s="330">
        <v>5</v>
      </c>
      <c r="E42" s="332" t="s">
        <v>267</v>
      </c>
      <c r="F42" s="333" t="s">
        <v>200</v>
      </c>
      <c r="G42" s="332" t="s">
        <v>178</v>
      </c>
      <c r="H42" s="317" t="s">
        <v>431</v>
      </c>
      <c r="I42" s="318" t="s">
        <v>432</v>
      </c>
      <c r="J42" s="319">
        <f>SUM(J43:J60)</f>
        <v>1359</v>
      </c>
      <c r="K42" s="320">
        <f t="shared" ref="K42" si="1">SUM(K43:K60)</f>
        <v>148.4</v>
      </c>
    </row>
    <row r="43" spans="1:11" ht="15" customHeight="1" outlineLevel="1">
      <c r="A43" s="265"/>
      <c r="B43" s="294" t="s">
        <v>250</v>
      </c>
      <c r="C43" s="294"/>
      <c r="D43" s="265"/>
      <c r="E43" s="295" t="s">
        <v>267</v>
      </c>
      <c r="F43" s="296"/>
      <c r="G43" s="297" t="s">
        <v>251</v>
      </c>
      <c r="H43" s="298" t="s">
        <v>252</v>
      </c>
      <c r="I43" s="298" t="s">
        <v>433</v>
      </c>
      <c r="J43" s="299">
        <v>54</v>
      </c>
      <c r="K43" s="300">
        <v>5.4</v>
      </c>
    </row>
    <row r="44" spans="1:11" ht="15" customHeight="1" outlineLevel="1">
      <c r="A44" s="265"/>
      <c r="B44" s="294" t="s">
        <v>250</v>
      </c>
      <c r="C44" s="294"/>
      <c r="D44" s="265"/>
      <c r="E44" s="295" t="s">
        <v>267</v>
      </c>
      <c r="F44" s="296"/>
      <c r="G44" s="321" t="s">
        <v>248</v>
      </c>
      <c r="H44" s="305" t="s">
        <v>201</v>
      </c>
      <c r="I44" s="298" t="s">
        <v>465</v>
      </c>
      <c r="J44" s="299">
        <v>110</v>
      </c>
      <c r="K44" s="300">
        <v>12</v>
      </c>
    </row>
    <row r="45" spans="1:11" ht="15" customHeight="1" outlineLevel="1">
      <c r="A45" s="265"/>
      <c r="B45" s="294" t="s">
        <v>250</v>
      </c>
      <c r="C45" s="294"/>
      <c r="D45" s="265"/>
      <c r="E45" s="295" t="s">
        <v>267</v>
      </c>
      <c r="F45" s="296"/>
      <c r="G45" s="297" t="s">
        <v>253</v>
      </c>
      <c r="H45" s="298" t="s">
        <v>254</v>
      </c>
      <c r="I45" s="298" t="s">
        <v>434</v>
      </c>
      <c r="J45" s="299">
        <v>50</v>
      </c>
      <c r="K45" s="300">
        <v>5</v>
      </c>
    </row>
    <row r="46" spans="1:11" ht="15" customHeight="1" outlineLevel="1">
      <c r="A46" s="265"/>
      <c r="B46" s="294" t="s">
        <v>250</v>
      </c>
      <c r="C46" s="294"/>
      <c r="D46" s="265"/>
      <c r="E46" s="295" t="s">
        <v>267</v>
      </c>
      <c r="F46" s="296"/>
      <c r="G46" s="297" t="s">
        <v>255</v>
      </c>
      <c r="H46" s="298" t="s">
        <v>256</v>
      </c>
      <c r="I46" s="298" t="s">
        <v>435</v>
      </c>
      <c r="J46" s="299">
        <v>20</v>
      </c>
      <c r="K46" s="300">
        <v>2</v>
      </c>
    </row>
    <row r="47" spans="1:11" ht="15" customHeight="1" outlineLevel="1">
      <c r="A47" s="265"/>
      <c r="B47" s="294" t="s">
        <v>250</v>
      </c>
      <c r="C47" s="294"/>
      <c r="D47" s="265"/>
      <c r="E47" s="295" t="s">
        <v>267</v>
      </c>
      <c r="F47" s="296"/>
      <c r="G47" s="297" t="s">
        <v>255</v>
      </c>
      <c r="H47" s="298" t="s">
        <v>268</v>
      </c>
      <c r="I47" s="298" t="s">
        <v>466</v>
      </c>
      <c r="J47" s="299">
        <v>40</v>
      </c>
      <c r="K47" s="300">
        <v>4</v>
      </c>
    </row>
    <row r="48" spans="1:11" ht="15" customHeight="1" outlineLevel="1">
      <c r="A48" s="265"/>
      <c r="B48" s="301" t="s">
        <v>257</v>
      </c>
      <c r="C48" s="301"/>
      <c r="D48" s="265"/>
      <c r="E48" s="295" t="s">
        <v>267</v>
      </c>
      <c r="F48" s="302"/>
      <c r="G48" s="303" t="s">
        <v>251</v>
      </c>
      <c r="H48" s="298" t="s">
        <v>258</v>
      </c>
      <c r="I48" s="298" t="s">
        <v>436</v>
      </c>
      <c r="J48" s="299">
        <v>60</v>
      </c>
      <c r="K48" s="300">
        <v>6</v>
      </c>
    </row>
    <row r="49" spans="1:11" ht="15" customHeight="1" outlineLevel="1">
      <c r="A49" s="265"/>
      <c r="B49" s="301" t="s">
        <v>257</v>
      </c>
      <c r="C49" s="301"/>
      <c r="D49" s="265"/>
      <c r="E49" s="295" t="s">
        <v>267</v>
      </c>
      <c r="F49" s="302"/>
      <c r="G49" s="304" t="s">
        <v>248</v>
      </c>
      <c r="H49" s="305" t="s">
        <v>179</v>
      </c>
      <c r="I49" s="298" t="s">
        <v>467</v>
      </c>
      <c r="J49" s="299">
        <v>100</v>
      </c>
      <c r="K49" s="300">
        <v>11</v>
      </c>
    </row>
    <row r="50" spans="1:11" ht="15" customHeight="1" outlineLevel="1">
      <c r="A50" s="265"/>
      <c r="B50" s="301" t="s">
        <v>257</v>
      </c>
      <c r="C50" s="301"/>
      <c r="D50" s="265"/>
      <c r="E50" s="295" t="s">
        <v>267</v>
      </c>
      <c r="F50" s="302"/>
      <c r="G50" s="304" t="s">
        <v>248</v>
      </c>
      <c r="H50" s="305" t="s">
        <v>468</v>
      </c>
      <c r="I50" s="298" t="s">
        <v>469</v>
      </c>
      <c r="J50" s="299">
        <v>100</v>
      </c>
      <c r="K50" s="300">
        <v>11</v>
      </c>
    </row>
    <row r="51" spans="1:11" ht="15" customHeight="1" outlineLevel="1">
      <c r="A51" s="265"/>
      <c r="B51" s="301" t="s">
        <v>257</v>
      </c>
      <c r="C51" s="301"/>
      <c r="D51" s="265"/>
      <c r="E51" s="295" t="s">
        <v>267</v>
      </c>
      <c r="F51" s="302"/>
      <c r="G51" s="304" t="s">
        <v>248</v>
      </c>
      <c r="H51" s="305" t="s">
        <v>470</v>
      </c>
      <c r="I51" s="298" t="s">
        <v>471</v>
      </c>
      <c r="J51" s="299">
        <v>80</v>
      </c>
      <c r="K51" s="300">
        <v>9.5</v>
      </c>
    </row>
    <row r="52" spans="1:11" ht="15" customHeight="1" outlineLevel="1">
      <c r="A52" s="265"/>
      <c r="B52" s="301" t="s">
        <v>257</v>
      </c>
      <c r="C52" s="301"/>
      <c r="D52" s="265"/>
      <c r="E52" s="295" t="s">
        <v>267</v>
      </c>
      <c r="F52" s="302"/>
      <c r="G52" s="304" t="s">
        <v>248</v>
      </c>
      <c r="H52" s="305" t="s">
        <v>472</v>
      </c>
      <c r="I52" s="298" t="s">
        <v>473</v>
      </c>
      <c r="J52" s="299">
        <v>120</v>
      </c>
      <c r="K52" s="300">
        <v>14</v>
      </c>
    </row>
    <row r="53" spans="1:11" ht="15" customHeight="1" outlineLevel="1">
      <c r="A53" s="265"/>
      <c r="B53" s="301" t="s">
        <v>257</v>
      </c>
      <c r="C53" s="301"/>
      <c r="D53" s="265"/>
      <c r="E53" s="295" t="s">
        <v>267</v>
      </c>
      <c r="F53" s="302"/>
      <c r="G53" s="304" t="s">
        <v>248</v>
      </c>
      <c r="H53" s="305" t="s">
        <v>474</v>
      </c>
      <c r="I53" s="298" t="s">
        <v>475</v>
      </c>
      <c r="J53" s="299">
        <v>180</v>
      </c>
      <c r="K53" s="300">
        <v>20</v>
      </c>
    </row>
    <row r="54" spans="1:11" ht="15" customHeight="1" outlineLevel="1">
      <c r="A54" s="265"/>
      <c r="B54" s="301" t="s">
        <v>257</v>
      </c>
      <c r="C54" s="301"/>
      <c r="D54" s="265"/>
      <c r="E54" s="295" t="s">
        <v>267</v>
      </c>
      <c r="F54" s="302"/>
      <c r="G54" s="304" t="s">
        <v>248</v>
      </c>
      <c r="H54" s="305" t="s">
        <v>180</v>
      </c>
      <c r="I54" s="298" t="s">
        <v>476</v>
      </c>
      <c r="J54" s="299">
        <v>120</v>
      </c>
      <c r="K54" s="300">
        <v>14</v>
      </c>
    </row>
    <row r="55" spans="1:11" ht="15" customHeight="1" outlineLevel="1">
      <c r="A55" s="265"/>
      <c r="B55" s="301" t="s">
        <v>257</v>
      </c>
      <c r="C55" s="301"/>
      <c r="D55" s="265"/>
      <c r="E55" s="295" t="s">
        <v>267</v>
      </c>
      <c r="F55" s="302"/>
      <c r="G55" s="303" t="s">
        <v>253</v>
      </c>
      <c r="H55" s="298" t="s">
        <v>259</v>
      </c>
      <c r="I55" s="298" t="s">
        <v>437</v>
      </c>
      <c r="J55" s="299">
        <v>45</v>
      </c>
      <c r="K55" s="300">
        <v>4.5</v>
      </c>
    </row>
    <row r="56" spans="1:11" ht="15" customHeight="1" outlineLevel="1">
      <c r="A56" s="265"/>
      <c r="B56" s="301" t="s">
        <v>257</v>
      </c>
      <c r="C56" s="301"/>
      <c r="D56" s="265"/>
      <c r="E56" s="295" t="s">
        <v>267</v>
      </c>
      <c r="F56" s="302"/>
      <c r="G56" s="303" t="s">
        <v>255</v>
      </c>
      <c r="H56" s="298" t="s">
        <v>260</v>
      </c>
      <c r="I56" s="298" t="s">
        <v>438</v>
      </c>
      <c r="J56" s="299">
        <v>40</v>
      </c>
      <c r="K56" s="300">
        <v>4</v>
      </c>
    </row>
    <row r="57" spans="1:11" ht="15" customHeight="1" outlineLevel="1">
      <c r="A57" s="265"/>
      <c r="B57" s="301" t="s">
        <v>257</v>
      </c>
      <c r="C57" s="301"/>
      <c r="D57" s="265"/>
      <c r="E57" s="295" t="s">
        <v>267</v>
      </c>
      <c r="F57" s="302"/>
      <c r="G57" s="303" t="s">
        <v>255</v>
      </c>
      <c r="H57" s="298" t="s">
        <v>261</v>
      </c>
      <c r="I57" s="298" t="s">
        <v>439</v>
      </c>
      <c r="J57" s="299">
        <v>40</v>
      </c>
      <c r="K57" s="300">
        <v>4</v>
      </c>
    </row>
    <row r="58" spans="1:11" ht="15" customHeight="1" outlineLevel="1">
      <c r="A58" s="265"/>
      <c r="B58" s="301" t="s">
        <v>257</v>
      </c>
      <c r="C58" s="301"/>
      <c r="D58" s="265"/>
      <c r="E58" s="295" t="s">
        <v>267</v>
      </c>
      <c r="F58" s="302"/>
      <c r="G58" s="303" t="s">
        <v>255</v>
      </c>
      <c r="H58" s="298" t="s">
        <v>262</v>
      </c>
      <c r="I58" s="298" t="s">
        <v>440</v>
      </c>
      <c r="J58" s="299">
        <v>40</v>
      </c>
      <c r="K58" s="300">
        <v>4</v>
      </c>
    </row>
    <row r="59" spans="1:11" ht="15" customHeight="1" outlineLevel="1">
      <c r="A59" s="265"/>
      <c r="B59" s="334" t="s">
        <v>263</v>
      </c>
      <c r="C59" s="334"/>
      <c r="D59" s="265"/>
      <c r="E59" s="295" t="s">
        <v>267</v>
      </c>
      <c r="F59" s="335"/>
      <c r="G59" s="336" t="s">
        <v>248</v>
      </c>
      <c r="H59" s="305" t="s">
        <v>181</v>
      </c>
      <c r="I59" s="298" t="s">
        <v>477</v>
      </c>
      <c r="J59" s="299">
        <v>120</v>
      </c>
      <c r="K59" s="300">
        <v>14</v>
      </c>
    </row>
    <row r="60" spans="1:11" ht="15" customHeight="1" outlineLevel="1" thickBot="1">
      <c r="A60" s="266"/>
      <c r="B60" s="306" t="s">
        <v>263</v>
      </c>
      <c r="C60" s="306"/>
      <c r="D60" s="266"/>
      <c r="E60" s="307" t="s">
        <v>267</v>
      </c>
      <c r="F60" s="308"/>
      <c r="G60" s="309" t="s">
        <v>255</v>
      </c>
      <c r="H60" s="310" t="s">
        <v>264</v>
      </c>
      <c r="I60" s="310" t="s">
        <v>445</v>
      </c>
      <c r="J60" s="311">
        <v>40</v>
      </c>
      <c r="K60" s="312">
        <v>4</v>
      </c>
    </row>
    <row r="61" spans="1:11" ht="15" customHeight="1">
      <c r="A61" s="337">
        <v>4</v>
      </c>
      <c r="B61" s="338"/>
      <c r="C61" s="338">
        <v>4</v>
      </c>
      <c r="D61" s="337">
        <v>6</v>
      </c>
      <c r="E61" s="339" t="s">
        <v>269</v>
      </c>
      <c r="F61" s="340" t="s">
        <v>270</v>
      </c>
      <c r="G61" s="339" t="s">
        <v>271</v>
      </c>
      <c r="H61" s="317" t="s">
        <v>431</v>
      </c>
      <c r="I61" s="318" t="s">
        <v>432</v>
      </c>
      <c r="J61" s="319">
        <f t="shared" ref="J61:K61" si="2">SUM(J62:J83)</f>
        <v>1699</v>
      </c>
      <c r="K61" s="320">
        <f t="shared" si="2"/>
        <v>189.3</v>
      </c>
    </row>
    <row r="62" spans="1:11" ht="15" customHeight="1" outlineLevel="1">
      <c r="A62" s="265"/>
      <c r="B62" s="294" t="s">
        <v>250</v>
      </c>
      <c r="C62" s="294"/>
      <c r="D62" s="265"/>
      <c r="E62" s="295" t="s">
        <v>269</v>
      </c>
      <c r="F62" s="296"/>
      <c r="G62" s="297" t="s">
        <v>251</v>
      </c>
      <c r="H62" s="298" t="s">
        <v>252</v>
      </c>
      <c r="I62" s="298" t="s">
        <v>433</v>
      </c>
      <c r="J62" s="299">
        <v>54</v>
      </c>
      <c r="K62" s="300">
        <v>5.4</v>
      </c>
    </row>
    <row r="63" spans="1:11" ht="15" customHeight="1" outlineLevel="1">
      <c r="A63" s="265"/>
      <c r="B63" s="294" t="s">
        <v>250</v>
      </c>
      <c r="C63" s="294"/>
      <c r="D63" s="265"/>
      <c r="E63" s="295" t="s">
        <v>269</v>
      </c>
      <c r="F63" s="296"/>
      <c r="G63" s="321" t="s">
        <v>248</v>
      </c>
      <c r="H63" s="305" t="s">
        <v>478</v>
      </c>
      <c r="I63" s="298" t="s">
        <v>479</v>
      </c>
      <c r="J63" s="299">
        <v>80</v>
      </c>
      <c r="K63" s="300">
        <v>9</v>
      </c>
    </row>
    <row r="64" spans="1:11" ht="15" customHeight="1" outlineLevel="1">
      <c r="A64" s="265"/>
      <c r="B64" s="294" t="s">
        <v>250</v>
      </c>
      <c r="C64" s="294"/>
      <c r="D64" s="265"/>
      <c r="E64" s="295" t="s">
        <v>269</v>
      </c>
      <c r="F64" s="296"/>
      <c r="G64" s="321" t="s">
        <v>248</v>
      </c>
      <c r="H64" s="305" t="s">
        <v>480</v>
      </c>
      <c r="I64" s="298" t="s">
        <v>481</v>
      </c>
      <c r="J64" s="299">
        <v>80</v>
      </c>
      <c r="K64" s="300">
        <v>9</v>
      </c>
    </row>
    <row r="65" spans="1:11" ht="15" customHeight="1" outlineLevel="1">
      <c r="A65" s="265"/>
      <c r="B65" s="294" t="s">
        <v>250</v>
      </c>
      <c r="C65" s="294"/>
      <c r="D65" s="265"/>
      <c r="E65" s="295" t="s">
        <v>269</v>
      </c>
      <c r="F65" s="296"/>
      <c r="G65" s="321" t="s">
        <v>248</v>
      </c>
      <c r="H65" s="305" t="s">
        <v>482</v>
      </c>
      <c r="I65" s="298" t="s">
        <v>483</v>
      </c>
      <c r="J65" s="299">
        <v>80</v>
      </c>
      <c r="K65" s="300">
        <v>9</v>
      </c>
    </row>
    <row r="66" spans="1:11" ht="15" customHeight="1" outlineLevel="1">
      <c r="A66" s="265"/>
      <c r="B66" s="294" t="s">
        <v>250</v>
      </c>
      <c r="C66" s="294"/>
      <c r="D66" s="265"/>
      <c r="E66" s="295" t="s">
        <v>269</v>
      </c>
      <c r="F66" s="296"/>
      <c r="G66" s="297" t="s">
        <v>253</v>
      </c>
      <c r="H66" s="298" t="s">
        <v>254</v>
      </c>
      <c r="I66" s="298" t="s">
        <v>434</v>
      </c>
      <c r="J66" s="299">
        <v>50</v>
      </c>
      <c r="K66" s="300">
        <v>5</v>
      </c>
    </row>
    <row r="67" spans="1:11" ht="15" customHeight="1" outlineLevel="1">
      <c r="A67" s="265"/>
      <c r="B67" s="294" t="s">
        <v>250</v>
      </c>
      <c r="C67" s="294"/>
      <c r="D67" s="265"/>
      <c r="E67" s="295" t="s">
        <v>269</v>
      </c>
      <c r="F67" s="296"/>
      <c r="G67" s="297" t="s">
        <v>255</v>
      </c>
      <c r="H67" s="298" t="s">
        <v>256</v>
      </c>
      <c r="I67" s="298" t="s">
        <v>435</v>
      </c>
      <c r="J67" s="299">
        <v>20</v>
      </c>
      <c r="K67" s="300">
        <v>2</v>
      </c>
    </row>
    <row r="68" spans="1:11" ht="15" customHeight="1" outlineLevel="1">
      <c r="A68" s="265"/>
      <c r="B68" s="294" t="s">
        <v>250</v>
      </c>
      <c r="C68" s="294"/>
      <c r="D68" s="265"/>
      <c r="E68" s="295" t="s">
        <v>269</v>
      </c>
      <c r="F68" s="296"/>
      <c r="G68" s="297" t="s">
        <v>255</v>
      </c>
      <c r="H68" s="298" t="s">
        <v>272</v>
      </c>
      <c r="I68" s="298" t="s">
        <v>484</v>
      </c>
      <c r="J68" s="299">
        <v>40</v>
      </c>
      <c r="K68" s="300">
        <v>4</v>
      </c>
    </row>
    <row r="69" spans="1:11" ht="15" customHeight="1" outlineLevel="1">
      <c r="A69" s="265"/>
      <c r="B69" s="301" t="s">
        <v>257</v>
      </c>
      <c r="C69" s="301"/>
      <c r="D69" s="265"/>
      <c r="E69" s="295" t="s">
        <v>269</v>
      </c>
      <c r="F69" s="302"/>
      <c r="G69" s="303" t="s">
        <v>251</v>
      </c>
      <c r="H69" s="298" t="s">
        <v>258</v>
      </c>
      <c r="I69" s="298" t="s">
        <v>436</v>
      </c>
      <c r="J69" s="299">
        <v>60</v>
      </c>
      <c r="K69" s="300">
        <v>6</v>
      </c>
    </row>
    <row r="70" spans="1:11" ht="15" customHeight="1" outlineLevel="1">
      <c r="A70" s="265"/>
      <c r="B70" s="301" t="s">
        <v>257</v>
      </c>
      <c r="C70" s="301"/>
      <c r="D70" s="265"/>
      <c r="E70" s="295" t="s">
        <v>269</v>
      </c>
      <c r="F70" s="302"/>
      <c r="G70" s="304" t="s">
        <v>248</v>
      </c>
      <c r="H70" s="305" t="s">
        <v>485</v>
      </c>
      <c r="I70" s="298" t="s">
        <v>486</v>
      </c>
      <c r="J70" s="299">
        <v>100</v>
      </c>
      <c r="K70" s="300">
        <v>12</v>
      </c>
    </row>
    <row r="71" spans="1:11" ht="15" customHeight="1" outlineLevel="1">
      <c r="A71" s="265"/>
      <c r="B71" s="301" t="s">
        <v>257</v>
      </c>
      <c r="C71" s="301"/>
      <c r="D71" s="265"/>
      <c r="E71" s="295" t="s">
        <v>269</v>
      </c>
      <c r="F71" s="302"/>
      <c r="G71" s="304" t="s">
        <v>248</v>
      </c>
      <c r="H71" s="305" t="s">
        <v>487</v>
      </c>
      <c r="I71" s="298" t="s">
        <v>488</v>
      </c>
      <c r="J71" s="299">
        <v>100</v>
      </c>
      <c r="K71" s="300">
        <v>12</v>
      </c>
    </row>
    <row r="72" spans="1:11" ht="15" customHeight="1" outlineLevel="1">
      <c r="A72" s="265"/>
      <c r="B72" s="301" t="s">
        <v>257</v>
      </c>
      <c r="C72" s="301"/>
      <c r="D72" s="265"/>
      <c r="E72" s="295" t="s">
        <v>269</v>
      </c>
      <c r="F72" s="302"/>
      <c r="G72" s="304" t="s">
        <v>248</v>
      </c>
      <c r="H72" s="305" t="s">
        <v>489</v>
      </c>
      <c r="I72" s="298" t="s">
        <v>490</v>
      </c>
      <c r="J72" s="299">
        <v>180</v>
      </c>
      <c r="K72" s="300">
        <v>20</v>
      </c>
    </row>
    <row r="73" spans="1:11" ht="15" customHeight="1" outlineLevel="1">
      <c r="A73" s="265"/>
      <c r="B73" s="301" t="s">
        <v>257</v>
      </c>
      <c r="C73" s="301"/>
      <c r="D73" s="265"/>
      <c r="E73" s="295" t="s">
        <v>269</v>
      </c>
      <c r="F73" s="302"/>
      <c r="G73" s="304" t="s">
        <v>248</v>
      </c>
      <c r="H73" s="305" t="s">
        <v>491</v>
      </c>
      <c r="I73" s="298" t="s">
        <v>492</v>
      </c>
      <c r="J73" s="299">
        <v>100</v>
      </c>
      <c r="K73" s="300">
        <v>11</v>
      </c>
    </row>
    <row r="74" spans="1:11" ht="15" customHeight="1" outlineLevel="1">
      <c r="A74" s="265"/>
      <c r="B74" s="301" t="s">
        <v>257</v>
      </c>
      <c r="C74" s="301"/>
      <c r="D74" s="265"/>
      <c r="E74" s="295" t="s">
        <v>269</v>
      </c>
      <c r="F74" s="302"/>
      <c r="G74" s="304" t="s">
        <v>248</v>
      </c>
      <c r="H74" s="305" t="s">
        <v>493</v>
      </c>
      <c r="I74" s="298" t="s">
        <v>494</v>
      </c>
      <c r="J74" s="299">
        <v>150</v>
      </c>
      <c r="K74" s="300">
        <v>17.5</v>
      </c>
    </row>
    <row r="75" spans="1:11" ht="15" customHeight="1" outlineLevel="1">
      <c r="A75" s="265"/>
      <c r="B75" s="301" t="s">
        <v>257</v>
      </c>
      <c r="C75" s="301"/>
      <c r="D75" s="265"/>
      <c r="E75" s="295" t="s">
        <v>269</v>
      </c>
      <c r="F75" s="302"/>
      <c r="G75" s="303" t="s">
        <v>253</v>
      </c>
      <c r="H75" s="298" t="s">
        <v>259</v>
      </c>
      <c r="I75" s="298" t="s">
        <v>437</v>
      </c>
      <c r="J75" s="299">
        <v>45</v>
      </c>
      <c r="K75" s="300">
        <v>4.5</v>
      </c>
    </row>
    <row r="76" spans="1:11" ht="15" customHeight="1" outlineLevel="1">
      <c r="A76" s="265"/>
      <c r="B76" s="301" t="s">
        <v>257</v>
      </c>
      <c r="C76" s="301"/>
      <c r="D76" s="265"/>
      <c r="E76" s="295" t="s">
        <v>269</v>
      </c>
      <c r="F76" s="302"/>
      <c r="G76" s="303" t="s">
        <v>255</v>
      </c>
      <c r="H76" s="298" t="s">
        <v>260</v>
      </c>
      <c r="I76" s="298" t="s">
        <v>438</v>
      </c>
      <c r="J76" s="299">
        <v>40</v>
      </c>
      <c r="K76" s="300">
        <v>4</v>
      </c>
    </row>
    <row r="77" spans="1:11" ht="15" customHeight="1" outlineLevel="1">
      <c r="A77" s="265"/>
      <c r="B77" s="301" t="s">
        <v>257</v>
      </c>
      <c r="C77" s="301"/>
      <c r="D77" s="265"/>
      <c r="E77" s="295" t="s">
        <v>269</v>
      </c>
      <c r="F77" s="302"/>
      <c r="G77" s="303" t="s">
        <v>255</v>
      </c>
      <c r="H77" s="298" t="s">
        <v>261</v>
      </c>
      <c r="I77" s="298" t="s">
        <v>439</v>
      </c>
      <c r="J77" s="299">
        <v>40</v>
      </c>
      <c r="K77" s="300">
        <v>4</v>
      </c>
    </row>
    <row r="78" spans="1:11" ht="15" customHeight="1" outlineLevel="1">
      <c r="A78" s="265"/>
      <c r="B78" s="301" t="s">
        <v>257</v>
      </c>
      <c r="C78" s="301"/>
      <c r="D78" s="265"/>
      <c r="E78" s="295" t="s">
        <v>269</v>
      </c>
      <c r="F78" s="302"/>
      <c r="G78" s="303" t="s">
        <v>255</v>
      </c>
      <c r="H78" s="298" t="s">
        <v>262</v>
      </c>
      <c r="I78" s="298" t="s">
        <v>440</v>
      </c>
      <c r="J78" s="299">
        <v>40</v>
      </c>
      <c r="K78" s="300">
        <v>4</v>
      </c>
    </row>
    <row r="79" spans="1:11" ht="15" customHeight="1" outlineLevel="1">
      <c r="A79" s="265"/>
      <c r="B79" s="334" t="s">
        <v>263</v>
      </c>
      <c r="C79" s="334"/>
      <c r="D79" s="265"/>
      <c r="E79" s="295" t="s">
        <v>269</v>
      </c>
      <c r="F79" s="335"/>
      <c r="G79" s="321" t="s">
        <v>248</v>
      </c>
      <c r="H79" s="305" t="s">
        <v>495</v>
      </c>
      <c r="I79" s="298" t="s">
        <v>496</v>
      </c>
      <c r="J79" s="299">
        <v>120</v>
      </c>
      <c r="K79" s="300">
        <v>14</v>
      </c>
    </row>
    <row r="80" spans="1:11" ht="15" customHeight="1" outlineLevel="1">
      <c r="A80" s="265"/>
      <c r="B80" s="334" t="s">
        <v>263</v>
      </c>
      <c r="C80" s="334"/>
      <c r="D80" s="265"/>
      <c r="E80" s="295" t="s">
        <v>269</v>
      </c>
      <c r="F80" s="335"/>
      <c r="G80" s="321" t="s">
        <v>248</v>
      </c>
      <c r="H80" s="305" t="s">
        <v>497</v>
      </c>
      <c r="I80" s="298" t="s">
        <v>498</v>
      </c>
      <c r="J80" s="299">
        <v>120</v>
      </c>
      <c r="K80" s="300">
        <v>14.4</v>
      </c>
    </row>
    <row r="81" spans="1:11" ht="15" customHeight="1" outlineLevel="1">
      <c r="A81" s="265"/>
      <c r="B81" s="334" t="s">
        <v>263</v>
      </c>
      <c r="C81" s="334"/>
      <c r="D81" s="265"/>
      <c r="E81" s="295" t="s">
        <v>269</v>
      </c>
      <c r="F81" s="335"/>
      <c r="G81" s="321" t="s">
        <v>248</v>
      </c>
      <c r="H81" s="305" t="s">
        <v>499</v>
      </c>
      <c r="I81" s="298" t="s">
        <v>500</v>
      </c>
      <c r="J81" s="299">
        <v>80</v>
      </c>
      <c r="K81" s="300">
        <v>9.5</v>
      </c>
    </row>
    <row r="82" spans="1:11" ht="15" customHeight="1" outlineLevel="1">
      <c r="A82" s="265"/>
      <c r="B82" s="334" t="s">
        <v>263</v>
      </c>
      <c r="C82" s="334"/>
      <c r="D82" s="265"/>
      <c r="E82" s="295" t="s">
        <v>269</v>
      </c>
      <c r="F82" s="335"/>
      <c r="G82" s="321" t="s">
        <v>248</v>
      </c>
      <c r="H82" s="305" t="s">
        <v>501</v>
      </c>
      <c r="I82" s="298" t="s">
        <v>502</v>
      </c>
      <c r="J82" s="299">
        <v>80</v>
      </c>
      <c r="K82" s="300">
        <v>9</v>
      </c>
    </row>
    <row r="83" spans="1:11" ht="15" customHeight="1" outlineLevel="1" thickBot="1">
      <c r="A83" s="266"/>
      <c r="B83" s="306" t="s">
        <v>263</v>
      </c>
      <c r="C83" s="306"/>
      <c r="D83" s="266"/>
      <c r="E83" s="295" t="s">
        <v>269</v>
      </c>
      <c r="F83" s="308"/>
      <c r="G83" s="309" t="s">
        <v>255</v>
      </c>
      <c r="H83" s="310" t="s">
        <v>264</v>
      </c>
      <c r="I83" s="310" t="s">
        <v>445</v>
      </c>
      <c r="J83" s="311">
        <v>40</v>
      </c>
      <c r="K83" s="312">
        <v>4</v>
      </c>
    </row>
    <row r="84" spans="1:11" ht="15" customHeight="1">
      <c r="A84" s="341"/>
      <c r="B84" s="342"/>
      <c r="C84" s="342">
        <v>1</v>
      </c>
      <c r="D84" s="341">
        <v>7</v>
      </c>
      <c r="E84" s="343" t="s">
        <v>273</v>
      </c>
      <c r="F84" s="344" t="s">
        <v>503</v>
      </c>
      <c r="G84" s="345" t="s">
        <v>275</v>
      </c>
      <c r="H84" s="317" t="s">
        <v>431</v>
      </c>
      <c r="I84" s="318" t="s">
        <v>432</v>
      </c>
      <c r="J84" s="319">
        <f>SUM(J85:J96)</f>
        <v>929</v>
      </c>
      <c r="K84" s="320">
        <f t="shared" ref="K84" si="3">SUM(K85:K96)</f>
        <v>92.9</v>
      </c>
    </row>
    <row r="85" spans="1:11" ht="15" customHeight="1" outlineLevel="1">
      <c r="A85" s="346"/>
      <c r="B85" s="294" t="s">
        <v>250</v>
      </c>
      <c r="C85" s="294"/>
      <c r="D85" s="346"/>
      <c r="E85" s="347" t="s">
        <v>273</v>
      </c>
      <c r="F85" s="296"/>
      <c r="G85" s="297" t="s">
        <v>251</v>
      </c>
      <c r="H85" s="298" t="s">
        <v>252</v>
      </c>
      <c r="I85" s="298" t="s">
        <v>433</v>
      </c>
      <c r="J85" s="299">
        <v>54</v>
      </c>
      <c r="K85" s="300">
        <v>5.4</v>
      </c>
    </row>
    <row r="86" spans="1:11" ht="15" customHeight="1" outlineLevel="1">
      <c r="A86" s="346"/>
      <c r="B86" s="294" t="s">
        <v>250</v>
      </c>
      <c r="C86" s="294"/>
      <c r="D86" s="346"/>
      <c r="E86" s="347" t="s">
        <v>273</v>
      </c>
      <c r="F86" s="296"/>
      <c r="G86" s="297" t="s">
        <v>253</v>
      </c>
      <c r="H86" s="298" t="s">
        <v>254</v>
      </c>
      <c r="I86" s="298" t="s">
        <v>434</v>
      </c>
      <c r="J86" s="299">
        <v>50</v>
      </c>
      <c r="K86" s="300">
        <v>5</v>
      </c>
    </row>
    <row r="87" spans="1:11" ht="15" customHeight="1" outlineLevel="1">
      <c r="A87" s="346"/>
      <c r="B87" s="294" t="s">
        <v>250</v>
      </c>
      <c r="C87" s="294"/>
      <c r="D87" s="346"/>
      <c r="E87" s="347" t="s">
        <v>273</v>
      </c>
      <c r="F87" s="296"/>
      <c r="G87" s="297" t="s">
        <v>255</v>
      </c>
      <c r="H87" s="298" t="s">
        <v>256</v>
      </c>
      <c r="I87" s="298" t="s">
        <v>435</v>
      </c>
      <c r="J87" s="299">
        <v>20</v>
      </c>
      <c r="K87" s="300">
        <v>2</v>
      </c>
    </row>
    <row r="88" spans="1:11" ht="15" customHeight="1" outlineLevel="1">
      <c r="A88" s="346"/>
      <c r="B88" s="301" t="s">
        <v>257</v>
      </c>
      <c r="C88" s="301"/>
      <c r="D88" s="346"/>
      <c r="E88" s="347" t="s">
        <v>273</v>
      </c>
      <c r="F88" s="302"/>
      <c r="G88" s="303" t="s">
        <v>251</v>
      </c>
      <c r="H88" s="298" t="s">
        <v>258</v>
      </c>
      <c r="I88" s="298" t="s">
        <v>436</v>
      </c>
      <c r="J88" s="299">
        <v>60</v>
      </c>
      <c r="K88" s="300">
        <v>6</v>
      </c>
    </row>
    <row r="89" spans="1:11" ht="15" customHeight="1" outlineLevel="1">
      <c r="A89" s="346"/>
      <c r="B89" s="301" t="s">
        <v>257</v>
      </c>
      <c r="C89" s="301"/>
      <c r="D89" s="346"/>
      <c r="E89" s="347" t="s">
        <v>273</v>
      </c>
      <c r="F89" s="302"/>
      <c r="G89" s="304" t="s">
        <v>248</v>
      </c>
      <c r="H89" s="305" t="s">
        <v>504</v>
      </c>
      <c r="I89" s="298" t="s">
        <v>505</v>
      </c>
      <c r="J89" s="299">
        <v>180</v>
      </c>
      <c r="K89" s="300">
        <v>18</v>
      </c>
    </row>
    <row r="90" spans="1:11" ht="15" customHeight="1" outlineLevel="1">
      <c r="A90" s="346"/>
      <c r="B90" s="301" t="s">
        <v>257</v>
      </c>
      <c r="C90" s="301"/>
      <c r="D90" s="346"/>
      <c r="E90" s="347" t="s">
        <v>273</v>
      </c>
      <c r="F90" s="302"/>
      <c r="G90" s="304" t="s">
        <v>248</v>
      </c>
      <c r="H90" s="305" t="s">
        <v>506</v>
      </c>
      <c r="I90" s="298" t="s">
        <v>507</v>
      </c>
      <c r="J90" s="299">
        <v>180</v>
      </c>
      <c r="K90" s="300">
        <v>18</v>
      </c>
    </row>
    <row r="91" spans="1:11" ht="15" customHeight="1" outlineLevel="1">
      <c r="A91" s="346"/>
      <c r="B91" s="301" t="s">
        <v>257</v>
      </c>
      <c r="C91" s="301"/>
      <c r="D91" s="346"/>
      <c r="E91" s="347" t="s">
        <v>273</v>
      </c>
      <c r="F91" s="302"/>
      <c r="G91" s="304" t="s">
        <v>248</v>
      </c>
      <c r="H91" s="305" t="s">
        <v>508</v>
      </c>
      <c r="I91" s="298" t="s">
        <v>509</v>
      </c>
      <c r="J91" s="299">
        <v>180</v>
      </c>
      <c r="K91" s="300">
        <v>18</v>
      </c>
    </row>
    <row r="92" spans="1:11" ht="15" customHeight="1" outlineLevel="1">
      <c r="A92" s="346"/>
      <c r="B92" s="301" t="s">
        <v>257</v>
      </c>
      <c r="C92" s="301"/>
      <c r="D92" s="346"/>
      <c r="E92" s="347" t="s">
        <v>273</v>
      </c>
      <c r="F92" s="302"/>
      <c r="G92" s="303" t="s">
        <v>253</v>
      </c>
      <c r="H92" s="298" t="s">
        <v>259</v>
      </c>
      <c r="I92" s="298" t="s">
        <v>437</v>
      </c>
      <c r="J92" s="299">
        <v>45</v>
      </c>
      <c r="K92" s="300">
        <v>4.5</v>
      </c>
    </row>
    <row r="93" spans="1:11" ht="15" customHeight="1" outlineLevel="1">
      <c r="A93" s="346"/>
      <c r="B93" s="301" t="s">
        <v>257</v>
      </c>
      <c r="C93" s="301"/>
      <c r="D93" s="346"/>
      <c r="E93" s="347" t="s">
        <v>273</v>
      </c>
      <c r="F93" s="302"/>
      <c r="G93" s="303" t="s">
        <v>255</v>
      </c>
      <c r="H93" s="298" t="s">
        <v>260</v>
      </c>
      <c r="I93" s="298" t="s">
        <v>438</v>
      </c>
      <c r="J93" s="299">
        <v>40</v>
      </c>
      <c r="K93" s="300">
        <v>4</v>
      </c>
    </row>
    <row r="94" spans="1:11" ht="15" customHeight="1" outlineLevel="1">
      <c r="A94" s="346"/>
      <c r="B94" s="301" t="s">
        <v>257</v>
      </c>
      <c r="C94" s="301"/>
      <c r="D94" s="346"/>
      <c r="E94" s="347" t="s">
        <v>273</v>
      </c>
      <c r="F94" s="302"/>
      <c r="G94" s="303" t="s">
        <v>255</v>
      </c>
      <c r="H94" s="298" t="s">
        <v>261</v>
      </c>
      <c r="I94" s="298" t="s">
        <v>439</v>
      </c>
      <c r="J94" s="299">
        <v>40</v>
      </c>
      <c r="K94" s="300">
        <v>4</v>
      </c>
    </row>
    <row r="95" spans="1:11" ht="15" customHeight="1" outlineLevel="1">
      <c r="A95" s="346"/>
      <c r="B95" s="301" t="s">
        <v>257</v>
      </c>
      <c r="C95" s="301"/>
      <c r="D95" s="346"/>
      <c r="E95" s="347" t="s">
        <v>273</v>
      </c>
      <c r="F95" s="302"/>
      <c r="G95" s="303" t="s">
        <v>255</v>
      </c>
      <c r="H95" s="298" t="s">
        <v>262</v>
      </c>
      <c r="I95" s="298" t="s">
        <v>440</v>
      </c>
      <c r="J95" s="299">
        <v>40</v>
      </c>
      <c r="K95" s="300">
        <v>4</v>
      </c>
    </row>
    <row r="96" spans="1:11" ht="15" customHeight="1" outlineLevel="1" thickBot="1">
      <c r="A96" s="348"/>
      <c r="B96" s="306" t="s">
        <v>263</v>
      </c>
      <c r="C96" s="306"/>
      <c r="D96" s="348"/>
      <c r="E96" s="349" t="s">
        <v>273</v>
      </c>
      <c r="F96" s="308"/>
      <c r="G96" s="309" t="s">
        <v>255</v>
      </c>
      <c r="H96" s="310" t="s">
        <v>264</v>
      </c>
      <c r="I96" s="310" t="s">
        <v>445</v>
      </c>
      <c r="J96" s="311">
        <v>40</v>
      </c>
      <c r="K96" s="312">
        <v>4</v>
      </c>
    </row>
    <row r="97" spans="1:11" ht="15" customHeight="1">
      <c r="A97" s="350">
        <v>5</v>
      </c>
      <c r="B97" s="351"/>
      <c r="C97" s="351">
        <v>5</v>
      </c>
      <c r="D97" s="350">
        <v>7</v>
      </c>
      <c r="E97" s="352" t="s">
        <v>273</v>
      </c>
      <c r="F97" s="353" t="s">
        <v>276</v>
      </c>
      <c r="G97" s="354" t="s">
        <v>277</v>
      </c>
      <c r="H97" s="317" t="s">
        <v>431</v>
      </c>
      <c r="I97" s="318" t="s">
        <v>432</v>
      </c>
      <c r="J97" s="319">
        <f>SUM(J98:J117)</f>
        <v>1639</v>
      </c>
      <c r="K97" s="320">
        <f t="shared" ref="K97" si="4">SUM(K98:K117)</f>
        <v>198.89999999999998</v>
      </c>
    </row>
    <row r="98" spans="1:11" ht="15" customHeight="1" outlineLevel="1">
      <c r="A98" s="355"/>
      <c r="B98" s="294" t="s">
        <v>250</v>
      </c>
      <c r="C98" s="294"/>
      <c r="D98" s="355"/>
      <c r="E98" s="295" t="s">
        <v>273</v>
      </c>
      <c r="F98" s="296"/>
      <c r="G98" s="297" t="s">
        <v>251</v>
      </c>
      <c r="H98" s="298" t="s">
        <v>252</v>
      </c>
      <c r="I98" s="298" t="s">
        <v>433</v>
      </c>
      <c r="J98" s="299">
        <v>54</v>
      </c>
      <c r="K98" s="300">
        <v>5.4</v>
      </c>
    </row>
    <row r="99" spans="1:11" ht="15" customHeight="1" outlineLevel="1">
      <c r="A99" s="355"/>
      <c r="B99" s="294" t="s">
        <v>250</v>
      </c>
      <c r="C99" s="294"/>
      <c r="D99" s="355"/>
      <c r="E99" s="295" t="s">
        <v>273</v>
      </c>
      <c r="F99" s="296"/>
      <c r="G99" s="321" t="s">
        <v>248</v>
      </c>
      <c r="H99" s="305" t="s">
        <v>510</v>
      </c>
      <c r="I99" s="298" t="s">
        <v>511</v>
      </c>
      <c r="J99" s="299">
        <v>40</v>
      </c>
      <c r="K99" s="300">
        <v>5.2</v>
      </c>
    </row>
    <row r="100" spans="1:11" ht="15" customHeight="1" outlineLevel="1">
      <c r="A100" s="355"/>
      <c r="B100" s="294" t="s">
        <v>250</v>
      </c>
      <c r="C100" s="294"/>
      <c r="D100" s="355"/>
      <c r="E100" s="295" t="s">
        <v>273</v>
      </c>
      <c r="F100" s="296"/>
      <c r="G100" s="321" t="s">
        <v>248</v>
      </c>
      <c r="H100" s="305" t="s">
        <v>512</v>
      </c>
      <c r="I100" s="298" t="s">
        <v>513</v>
      </c>
      <c r="J100" s="299">
        <v>60</v>
      </c>
      <c r="K100" s="300">
        <v>8</v>
      </c>
    </row>
    <row r="101" spans="1:11" ht="15" customHeight="1" outlineLevel="1">
      <c r="A101" s="355"/>
      <c r="B101" s="294" t="s">
        <v>250</v>
      </c>
      <c r="C101" s="294"/>
      <c r="D101" s="355"/>
      <c r="E101" s="295" t="s">
        <v>273</v>
      </c>
      <c r="F101" s="296"/>
      <c r="G101" s="321" t="s">
        <v>248</v>
      </c>
      <c r="H101" s="305" t="s">
        <v>514</v>
      </c>
      <c r="I101" s="298" t="s">
        <v>515</v>
      </c>
      <c r="J101" s="299">
        <v>140</v>
      </c>
      <c r="K101" s="300">
        <v>18.2</v>
      </c>
    </row>
    <row r="102" spans="1:11" ht="15" customHeight="1" outlineLevel="1">
      <c r="A102" s="355"/>
      <c r="B102" s="294" t="s">
        <v>250</v>
      </c>
      <c r="C102" s="294"/>
      <c r="D102" s="355"/>
      <c r="E102" s="295" t="s">
        <v>273</v>
      </c>
      <c r="F102" s="296"/>
      <c r="G102" s="297" t="s">
        <v>253</v>
      </c>
      <c r="H102" s="298" t="s">
        <v>254</v>
      </c>
      <c r="I102" s="298" t="s">
        <v>434</v>
      </c>
      <c r="J102" s="299">
        <v>50</v>
      </c>
      <c r="K102" s="300">
        <v>5</v>
      </c>
    </row>
    <row r="103" spans="1:11" ht="15" customHeight="1" outlineLevel="1">
      <c r="A103" s="355"/>
      <c r="B103" s="294" t="s">
        <v>250</v>
      </c>
      <c r="C103" s="294"/>
      <c r="D103" s="355"/>
      <c r="E103" s="295" t="s">
        <v>273</v>
      </c>
      <c r="F103" s="296"/>
      <c r="G103" s="297" t="s">
        <v>255</v>
      </c>
      <c r="H103" s="298" t="s">
        <v>256</v>
      </c>
      <c r="I103" s="298" t="s">
        <v>435</v>
      </c>
      <c r="J103" s="299">
        <v>20</v>
      </c>
      <c r="K103" s="300">
        <v>2</v>
      </c>
    </row>
    <row r="104" spans="1:11" ht="15" customHeight="1" outlineLevel="1">
      <c r="A104" s="355"/>
      <c r="B104" s="301" t="s">
        <v>257</v>
      </c>
      <c r="C104" s="301"/>
      <c r="D104" s="355"/>
      <c r="E104" s="295" t="s">
        <v>273</v>
      </c>
      <c r="F104" s="302"/>
      <c r="G104" s="303" t="s">
        <v>251</v>
      </c>
      <c r="H104" s="298" t="s">
        <v>258</v>
      </c>
      <c r="I104" s="298" t="s">
        <v>436</v>
      </c>
      <c r="J104" s="299">
        <v>60</v>
      </c>
      <c r="K104" s="300">
        <v>6</v>
      </c>
    </row>
    <row r="105" spans="1:11" ht="15" customHeight="1" outlineLevel="1">
      <c r="A105" s="355"/>
      <c r="B105" s="301" t="s">
        <v>257</v>
      </c>
      <c r="C105" s="301"/>
      <c r="D105" s="355"/>
      <c r="E105" s="295" t="s">
        <v>273</v>
      </c>
      <c r="F105" s="302"/>
      <c r="G105" s="304" t="s">
        <v>248</v>
      </c>
      <c r="H105" s="305" t="s">
        <v>516</v>
      </c>
      <c r="I105" s="298" t="s">
        <v>517</v>
      </c>
      <c r="J105" s="299">
        <v>200</v>
      </c>
      <c r="K105" s="300">
        <v>26</v>
      </c>
    </row>
    <row r="106" spans="1:11" ht="15" customHeight="1" outlineLevel="1">
      <c r="A106" s="355"/>
      <c r="B106" s="301" t="s">
        <v>257</v>
      </c>
      <c r="C106" s="301"/>
      <c r="D106" s="355"/>
      <c r="E106" s="295" t="s">
        <v>273</v>
      </c>
      <c r="F106" s="302"/>
      <c r="G106" s="304" t="s">
        <v>248</v>
      </c>
      <c r="H106" s="305" t="s">
        <v>518</v>
      </c>
      <c r="I106" s="298" t="s">
        <v>519</v>
      </c>
      <c r="J106" s="299">
        <v>120</v>
      </c>
      <c r="K106" s="300">
        <v>15</v>
      </c>
    </row>
    <row r="107" spans="1:11" ht="15" customHeight="1" outlineLevel="1">
      <c r="A107" s="355"/>
      <c r="B107" s="301" t="s">
        <v>257</v>
      </c>
      <c r="C107" s="301"/>
      <c r="D107" s="355"/>
      <c r="E107" s="295" t="s">
        <v>273</v>
      </c>
      <c r="F107" s="302"/>
      <c r="G107" s="304" t="s">
        <v>248</v>
      </c>
      <c r="H107" s="305" t="s">
        <v>520</v>
      </c>
      <c r="I107" s="298" t="s">
        <v>521</v>
      </c>
      <c r="J107" s="299">
        <v>120</v>
      </c>
      <c r="K107" s="300">
        <v>15.6</v>
      </c>
    </row>
    <row r="108" spans="1:11" ht="15" customHeight="1" outlineLevel="1">
      <c r="A108" s="355"/>
      <c r="B108" s="301" t="s">
        <v>257</v>
      </c>
      <c r="C108" s="301"/>
      <c r="D108" s="355"/>
      <c r="E108" s="295" t="s">
        <v>273</v>
      </c>
      <c r="F108" s="302"/>
      <c r="G108" s="304" t="s">
        <v>248</v>
      </c>
      <c r="H108" s="305" t="s">
        <v>522</v>
      </c>
      <c r="I108" s="298" t="s">
        <v>523</v>
      </c>
      <c r="J108" s="299">
        <v>100</v>
      </c>
      <c r="K108" s="300">
        <v>13</v>
      </c>
    </row>
    <row r="109" spans="1:11" ht="15" customHeight="1" outlineLevel="1">
      <c r="A109" s="355"/>
      <c r="B109" s="301" t="s">
        <v>257</v>
      </c>
      <c r="C109" s="301"/>
      <c r="D109" s="355"/>
      <c r="E109" s="295" t="s">
        <v>273</v>
      </c>
      <c r="F109" s="302"/>
      <c r="G109" s="304" t="s">
        <v>248</v>
      </c>
      <c r="H109" s="305" t="s">
        <v>524</v>
      </c>
      <c r="I109" s="298" t="s">
        <v>525</v>
      </c>
      <c r="J109" s="299">
        <v>120</v>
      </c>
      <c r="K109" s="300">
        <v>16</v>
      </c>
    </row>
    <row r="110" spans="1:11" ht="15" customHeight="1" outlineLevel="1">
      <c r="A110" s="355"/>
      <c r="B110" s="301" t="s">
        <v>257</v>
      </c>
      <c r="C110" s="301"/>
      <c r="D110" s="355"/>
      <c r="E110" s="295" t="s">
        <v>273</v>
      </c>
      <c r="F110" s="302"/>
      <c r="G110" s="303" t="s">
        <v>253</v>
      </c>
      <c r="H110" s="298" t="s">
        <v>259</v>
      </c>
      <c r="I110" s="298" t="s">
        <v>437</v>
      </c>
      <c r="J110" s="299">
        <v>45</v>
      </c>
      <c r="K110" s="300">
        <v>4.5</v>
      </c>
    </row>
    <row r="111" spans="1:11" ht="15" customHeight="1" outlineLevel="1">
      <c r="A111" s="355"/>
      <c r="B111" s="301" t="s">
        <v>257</v>
      </c>
      <c r="C111" s="301"/>
      <c r="D111" s="355"/>
      <c r="E111" s="295" t="s">
        <v>273</v>
      </c>
      <c r="F111" s="302"/>
      <c r="G111" s="303" t="s">
        <v>255</v>
      </c>
      <c r="H111" s="298" t="s">
        <v>260</v>
      </c>
      <c r="I111" s="298" t="s">
        <v>438</v>
      </c>
      <c r="J111" s="299">
        <v>40</v>
      </c>
      <c r="K111" s="300">
        <v>4</v>
      </c>
    </row>
    <row r="112" spans="1:11" ht="15" customHeight="1" outlineLevel="1">
      <c r="A112" s="355"/>
      <c r="B112" s="301" t="s">
        <v>257</v>
      </c>
      <c r="C112" s="301"/>
      <c r="D112" s="355"/>
      <c r="E112" s="295" t="s">
        <v>273</v>
      </c>
      <c r="F112" s="302"/>
      <c r="G112" s="303" t="s">
        <v>255</v>
      </c>
      <c r="H112" s="298" t="s">
        <v>261</v>
      </c>
      <c r="I112" s="298" t="s">
        <v>439</v>
      </c>
      <c r="J112" s="299">
        <v>40</v>
      </c>
      <c r="K112" s="300">
        <v>4</v>
      </c>
    </row>
    <row r="113" spans="1:11" ht="15" customHeight="1" outlineLevel="1">
      <c r="A113" s="355"/>
      <c r="B113" s="301" t="s">
        <v>257</v>
      </c>
      <c r="C113" s="301"/>
      <c r="D113" s="355"/>
      <c r="E113" s="295" t="s">
        <v>273</v>
      </c>
      <c r="F113" s="302"/>
      <c r="G113" s="303" t="s">
        <v>255</v>
      </c>
      <c r="H113" s="298" t="s">
        <v>262</v>
      </c>
      <c r="I113" s="298" t="s">
        <v>440</v>
      </c>
      <c r="J113" s="299">
        <v>40</v>
      </c>
      <c r="K113" s="300">
        <v>4</v>
      </c>
    </row>
    <row r="114" spans="1:11" ht="15" customHeight="1" outlineLevel="1">
      <c r="A114" s="355"/>
      <c r="B114" s="334" t="s">
        <v>263</v>
      </c>
      <c r="C114" s="334"/>
      <c r="D114" s="355"/>
      <c r="E114" s="295" t="s">
        <v>273</v>
      </c>
      <c r="F114" s="335"/>
      <c r="G114" s="321" t="s">
        <v>248</v>
      </c>
      <c r="H114" s="305" t="s">
        <v>526</v>
      </c>
      <c r="I114" s="298" t="s">
        <v>527</v>
      </c>
      <c r="J114" s="299">
        <v>120</v>
      </c>
      <c r="K114" s="300">
        <v>14</v>
      </c>
    </row>
    <row r="115" spans="1:11" ht="15" customHeight="1" outlineLevel="1">
      <c r="A115" s="355"/>
      <c r="B115" s="334" t="s">
        <v>263</v>
      </c>
      <c r="C115" s="334"/>
      <c r="D115" s="355"/>
      <c r="E115" s="295" t="s">
        <v>273</v>
      </c>
      <c r="F115" s="335"/>
      <c r="G115" s="321" t="s">
        <v>248</v>
      </c>
      <c r="H115" s="305" t="s">
        <v>528</v>
      </c>
      <c r="I115" s="298" t="s">
        <v>529</v>
      </c>
      <c r="J115" s="299">
        <v>80</v>
      </c>
      <c r="K115" s="300">
        <v>10</v>
      </c>
    </row>
    <row r="116" spans="1:11" ht="15" customHeight="1" outlineLevel="1">
      <c r="A116" s="355"/>
      <c r="B116" s="334" t="s">
        <v>263</v>
      </c>
      <c r="C116" s="334"/>
      <c r="D116" s="355"/>
      <c r="E116" s="295" t="s">
        <v>273</v>
      </c>
      <c r="F116" s="335"/>
      <c r="G116" s="321" t="s">
        <v>248</v>
      </c>
      <c r="H116" s="305" t="s">
        <v>530</v>
      </c>
      <c r="I116" s="298" t="s">
        <v>531</v>
      </c>
      <c r="J116" s="299">
        <v>150</v>
      </c>
      <c r="K116" s="300">
        <v>19</v>
      </c>
    </row>
    <row r="117" spans="1:11" ht="15" customHeight="1" outlineLevel="1" thickBot="1">
      <c r="A117" s="356"/>
      <c r="B117" s="306" t="s">
        <v>263</v>
      </c>
      <c r="C117" s="306"/>
      <c r="D117" s="356"/>
      <c r="E117" s="307" t="s">
        <v>273</v>
      </c>
      <c r="F117" s="308"/>
      <c r="G117" s="309" t="s">
        <v>255</v>
      </c>
      <c r="H117" s="310" t="s">
        <v>264</v>
      </c>
      <c r="I117" s="310" t="s">
        <v>445</v>
      </c>
      <c r="J117" s="311">
        <v>40</v>
      </c>
      <c r="K117" s="312">
        <v>4</v>
      </c>
    </row>
    <row r="118" spans="1:11" ht="15" customHeight="1">
      <c r="A118" s="350"/>
      <c r="B118" s="351"/>
      <c r="C118" s="351">
        <v>6</v>
      </c>
      <c r="D118" s="350">
        <v>7</v>
      </c>
      <c r="E118" s="352" t="s">
        <v>273</v>
      </c>
      <c r="F118" s="353" t="s">
        <v>202</v>
      </c>
      <c r="G118" s="354" t="s">
        <v>278</v>
      </c>
      <c r="H118" s="317" t="s">
        <v>431</v>
      </c>
      <c r="I118" s="318" t="s">
        <v>432</v>
      </c>
      <c r="J118" s="319">
        <f>SUM(J119:J137)</f>
        <v>2189</v>
      </c>
      <c r="K118" s="320">
        <f t="shared" ref="K118" si="5">SUM(K119:K137)</f>
        <v>218.9</v>
      </c>
    </row>
    <row r="119" spans="1:11" ht="15" customHeight="1" outlineLevel="1">
      <c r="A119" s="255"/>
      <c r="B119" s="294" t="s">
        <v>250</v>
      </c>
      <c r="C119" s="294"/>
      <c r="D119" s="255"/>
      <c r="E119" s="295" t="s">
        <v>273</v>
      </c>
      <c r="F119" s="296"/>
      <c r="G119" s="297" t="s">
        <v>251</v>
      </c>
      <c r="H119" s="298" t="s">
        <v>252</v>
      </c>
      <c r="I119" s="298" t="s">
        <v>433</v>
      </c>
      <c r="J119" s="299">
        <v>54</v>
      </c>
      <c r="K119" s="300">
        <v>5.4</v>
      </c>
    </row>
    <row r="120" spans="1:11" ht="15" customHeight="1" outlineLevel="1">
      <c r="A120" s="255"/>
      <c r="B120" s="294" t="s">
        <v>250</v>
      </c>
      <c r="C120" s="294"/>
      <c r="D120" s="255"/>
      <c r="E120" s="295" t="s">
        <v>273</v>
      </c>
      <c r="F120" s="296"/>
      <c r="G120" s="321" t="s">
        <v>248</v>
      </c>
      <c r="H120" s="305" t="s">
        <v>532</v>
      </c>
      <c r="I120" s="298" t="s">
        <v>533</v>
      </c>
      <c r="J120" s="299">
        <v>95</v>
      </c>
      <c r="K120" s="300">
        <v>9.5</v>
      </c>
    </row>
    <row r="121" spans="1:11" ht="15" customHeight="1" outlineLevel="1">
      <c r="A121" s="255"/>
      <c r="B121" s="294" t="s">
        <v>250</v>
      </c>
      <c r="C121" s="294"/>
      <c r="D121" s="255"/>
      <c r="E121" s="295" t="s">
        <v>273</v>
      </c>
      <c r="F121" s="296"/>
      <c r="G121" s="321" t="s">
        <v>248</v>
      </c>
      <c r="H121" s="305" t="s">
        <v>534</v>
      </c>
      <c r="I121" s="298" t="s">
        <v>535</v>
      </c>
      <c r="J121" s="299">
        <v>95</v>
      </c>
      <c r="K121" s="300">
        <v>9.5</v>
      </c>
    </row>
    <row r="122" spans="1:11" ht="15" customHeight="1" outlineLevel="1">
      <c r="A122" s="255"/>
      <c r="B122" s="294" t="s">
        <v>250</v>
      </c>
      <c r="C122" s="294"/>
      <c r="D122" s="255"/>
      <c r="E122" s="295" t="s">
        <v>273</v>
      </c>
      <c r="F122" s="296"/>
      <c r="G122" s="297" t="s">
        <v>253</v>
      </c>
      <c r="H122" s="298" t="s">
        <v>254</v>
      </c>
      <c r="I122" s="298" t="s">
        <v>434</v>
      </c>
      <c r="J122" s="299">
        <v>50</v>
      </c>
      <c r="K122" s="300">
        <v>5</v>
      </c>
    </row>
    <row r="123" spans="1:11" ht="15" customHeight="1" outlineLevel="1">
      <c r="A123" s="255"/>
      <c r="B123" s="294" t="s">
        <v>250</v>
      </c>
      <c r="C123" s="294"/>
      <c r="D123" s="255"/>
      <c r="E123" s="295" t="s">
        <v>273</v>
      </c>
      <c r="F123" s="296"/>
      <c r="G123" s="297" t="s">
        <v>255</v>
      </c>
      <c r="H123" s="298" t="s">
        <v>256</v>
      </c>
      <c r="I123" s="298" t="s">
        <v>435</v>
      </c>
      <c r="J123" s="299">
        <v>20</v>
      </c>
      <c r="K123" s="300">
        <v>2</v>
      </c>
    </row>
    <row r="124" spans="1:11" ht="15" customHeight="1" outlineLevel="1">
      <c r="A124" s="255"/>
      <c r="B124" s="294" t="s">
        <v>250</v>
      </c>
      <c r="C124" s="294"/>
      <c r="D124" s="255"/>
      <c r="E124" s="295" t="s">
        <v>273</v>
      </c>
      <c r="F124" s="296"/>
      <c r="G124" s="297" t="s">
        <v>255</v>
      </c>
      <c r="H124" s="298" t="s">
        <v>279</v>
      </c>
      <c r="I124" s="298" t="s">
        <v>536</v>
      </c>
      <c r="J124" s="299">
        <v>40</v>
      </c>
      <c r="K124" s="300">
        <v>4</v>
      </c>
    </row>
    <row r="125" spans="1:11" ht="15" customHeight="1" outlineLevel="1">
      <c r="A125" s="255"/>
      <c r="B125" s="301" t="s">
        <v>257</v>
      </c>
      <c r="C125" s="301"/>
      <c r="D125" s="255"/>
      <c r="E125" s="295" t="s">
        <v>273</v>
      </c>
      <c r="F125" s="302"/>
      <c r="G125" s="303" t="s">
        <v>251</v>
      </c>
      <c r="H125" s="298" t="s">
        <v>258</v>
      </c>
      <c r="I125" s="298" t="s">
        <v>436</v>
      </c>
      <c r="J125" s="299">
        <v>60</v>
      </c>
      <c r="K125" s="300">
        <v>6</v>
      </c>
    </row>
    <row r="126" spans="1:11" ht="15" customHeight="1" outlineLevel="1">
      <c r="A126" s="255"/>
      <c r="B126" s="301" t="s">
        <v>257</v>
      </c>
      <c r="C126" s="301"/>
      <c r="D126" s="255"/>
      <c r="E126" s="295" t="s">
        <v>273</v>
      </c>
      <c r="F126" s="302"/>
      <c r="G126" s="304" t="s">
        <v>248</v>
      </c>
      <c r="H126" s="305" t="s">
        <v>537</v>
      </c>
      <c r="I126" s="298" t="s">
        <v>538</v>
      </c>
      <c r="J126" s="299">
        <v>230</v>
      </c>
      <c r="K126" s="300">
        <v>23</v>
      </c>
    </row>
    <row r="127" spans="1:11" ht="15" customHeight="1" outlineLevel="1">
      <c r="A127" s="255"/>
      <c r="B127" s="301" t="s">
        <v>257</v>
      </c>
      <c r="C127" s="301"/>
      <c r="D127" s="255"/>
      <c r="E127" s="295" t="s">
        <v>273</v>
      </c>
      <c r="F127" s="302"/>
      <c r="G127" s="304" t="s">
        <v>248</v>
      </c>
      <c r="H127" s="305" t="s">
        <v>539</v>
      </c>
      <c r="I127" s="298" t="s">
        <v>540</v>
      </c>
      <c r="J127" s="299">
        <v>280</v>
      </c>
      <c r="K127" s="300">
        <v>28</v>
      </c>
    </row>
    <row r="128" spans="1:11" ht="15" customHeight="1" outlineLevel="1">
      <c r="A128" s="255"/>
      <c r="B128" s="301" t="s">
        <v>257</v>
      </c>
      <c r="C128" s="301"/>
      <c r="D128" s="255"/>
      <c r="E128" s="295" t="s">
        <v>273</v>
      </c>
      <c r="F128" s="302"/>
      <c r="G128" s="304" t="s">
        <v>248</v>
      </c>
      <c r="H128" s="305" t="s">
        <v>541</v>
      </c>
      <c r="I128" s="298" t="s">
        <v>542</v>
      </c>
      <c r="J128" s="299">
        <v>230</v>
      </c>
      <c r="K128" s="300">
        <v>23</v>
      </c>
    </row>
    <row r="129" spans="1:11" ht="15" customHeight="1" outlineLevel="1">
      <c r="A129" s="255"/>
      <c r="B129" s="301" t="s">
        <v>257</v>
      </c>
      <c r="C129" s="301"/>
      <c r="D129" s="255"/>
      <c r="E129" s="295" t="s">
        <v>273</v>
      </c>
      <c r="F129" s="302"/>
      <c r="G129" s="304" t="s">
        <v>248</v>
      </c>
      <c r="H129" s="305" t="s">
        <v>543</v>
      </c>
      <c r="I129" s="298" t="s">
        <v>544</v>
      </c>
      <c r="J129" s="299">
        <v>230</v>
      </c>
      <c r="K129" s="300">
        <v>23</v>
      </c>
    </row>
    <row r="130" spans="1:11" ht="15" customHeight="1" outlineLevel="1">
      <c r="A130" s="255"/>
      <c r="B130" s="301" t="s">
        <v>257</v>
      </c>
      <c r="C130" s="301"/>
      <c r="D130" s="255"/>
      <c r="E130" s="295" t="s">
        <v>273</v>
      </c>
      <c r="F130" s="302"/>
      <c r="G130" s="304" t="s">
        <v>248</v>
      </c>
      <c r="H130" s="305" t="s">
        <v>545</v>
      </c>
      <c r="I130" s="298" t="s">
        <v>546</v>
      </c>
      <c r="J130" s="299">
        <v>230</v>
      </c>
      <c r="K130" s="300">
        <v>23</v>
      </c>
    </row>
    <row r="131" spans="1:11" ht="15" customHeight="1" outlineLevel="1">
      <c r="A131" s="255"/>
      <c r="B131" s="301" t="s">
        <v>257</v>
      </c>
      <c r="C131" s="301"/>
      <c r="D131" s="255"/>
      <c r="E131" s="295" t="s">
        <v>273</v>
      </c>
      <c r="F131" s="302"/>
      <c r="G131" s="304" t="s">
        <v>248</v>
      </c>
      <c r="H131" s="305" t="s">
        <v>547</v>
      </c>
      <c r="I131" s="298" t="s">
        <v>548</v>
      </c>
      <c r="J131" s="299">
        <v>230</v>
      </c>
      <c r="K131" s="300">
        <v>23</v>
      </c>
    </row>
    <row r="132" spans="1:11" ht="15" customHeight="1" outlineLevel="1">
      <c r="A132" s="255"/>
      <c r="B132" s="301" t="s">
        <v>257</v>
      </c>
      <c r="C132" s="301"/>
      <c r="D132" s="255"/>
      <c r="E132" s="295" t="s">
        <v>273</v>
      </c>
      <c r="F132" s="302"/>
      <c r="G132" s="303" t="s">
        <v>253</v>
      </c>
      <c r="H132" s="298" t="s">
        <v>259</v>
      </c>
      <c r="I132" s="298" t="s">
        <v>437</v>
      </c>
      <c r="J132" s="299">
        <v>45</v>
      </c>
      <c r="K132" s="300">
        <v>4.5</v>
      </c>
    </row>
    <row r="133" spans="1:11" ht="15" customHeight="1" outlineLevel="1">
      <c r="A133" s="255"/>
      <c r="B133" s="301" t="s">
        <v>257</v>
      </c>
      <c r="C133" s="301"/>
      <c r="D133" s="255"/>
      <c r="E133" s="295" t="s">
        <v>273</v>
      </c>
      <c r="F133" s="302"/>
      <c r="G133" s="303" t="s">
        <v>255</v>
      </c>
      <c r="H133" s="298" t="s">
        <v>260</v>
      </c>
      <c r="I133" s="298" t="s">
        <v>438</v>
      </c>
      <c r="J133" s="299">
        <v>40</v>
      </c>
      <c r="K133" s="300">
        <v>4</v>
      </c>
    </row>
    <row r="134" spans="1:11" ht="15" customHeight="1" outlineLevel="1">
      <c r="A134" s="255"/>
      <c r="B134" s="301" t="s">
        <v>257</v>
      </c>
      <c r="C134" s="301"/>
      <c r="D134" s="255"/>
      <c r="E134" s="295" t="s">
        <v>273</v>
      </c>
      <c r="F134" s="302"/>
      <c r="G134" s="303" t="s">
        <v>255</v>
      </c>
      <c r="H134" s="298" t="s">
        <v>261</v>
      </c>
      <c r="I134" s="298" t="s">
        <v>439</v>
      </c>
      <c r="J134" s="299">
        <v>40</v>
      </c>
      <c r="K134" s="300">
        <v>4</v>
      </c>
    </row>
    <row r="135" spans="1:11" ht="15" customHeight="1" outlineLevel="1">
      <c r="A135" s="255"/>
      <c r="B135" s="301" t="s">
        <v>257</v>
      </c>
      <c r="C135" s="301"/>
      <c r="D135" s="255"/>
      <c r="E135" s="295" t="s">
        <v>273</v>
      </c>
      <c r="F135" s="302"/>
      <c r="G135" s="303" t="s">
        <v>255</v>
      </c>
      <c r="H135" s="298" t="s">
        <v>262</v>
      </c>
      <c r="I135" s="298" t="s">
        <v>440</v>
      </c>
      <c r="J135" s="299">
        <v>40</v>
      </c>
      <c r="K135" s="300">
        <v>4</v>
      </c>
    </row>
    <row r="136" spans="1:11" ht="15" customHeight="1" outlineLevel="1">
      <c r="A136" s="255"/>
      <c r="B136" s="334" t="s">
        <v>263</v>
      </c>
      <c r="C136" s="334"/>
      <c r="D136" s="255"/>
      <c r="E136" s="295" t="s">
        <v>273</v>
      </c>
      <c r="F136" s="335"/>
      <c r="G136" s="321" t="s">
        <v>248</v>
      </c>
      <c r="H136" s="305" t="s">
        <v>549</v>
      </c>
      <c r="I136" s="298" t="s">
        <v>550</v>
      </c>
      <c r="J136" s="299">
        <v>140</v>
      </c>
      <c r="K136" s="300">
        <v>14</v>
      </c>
    </row>
    <row r="137" spans="1:11" ht="15" customHeight="1" outlineLevel="1" thickBot="1">
      <c r="A137" s="357"/>
      <c r="B137" s="306" t="s">
        <v>263</v>
      </c>
      <c r="C137" s="306"/>
      <c r="D137" s="357"/>
      <c r="E137" s="307" t="s">
        <v>273</v>
      </c>
      <c r="F137" s="308"/>
      <c r="G137" s="309" t="s">
        <v>255</v>
      </c>
      <c r="H137" s="310" t="s">
        <v>264</v>
      </c>
      <c r="I137" s="310" t="s">
        <v>445</v>
      </c>
      <c r="J137" s="311">
        <v>40</v>
      </c>
      <c r="K137" s="312">
        <v>4</v>
      </c>
    </row>
    <row r="138" spans="1:11" ht="15" customHeight="1">
      <c r="A138" s="358">
        <v>6</v>
      </c>
      <c r="B138" s="359"/>
      <c r="C138" s="359">
        <v>7</v>
      </c>
      <c r="D138" s="358">
        <v>8</v>
      </c>
      <c r="E138" s="360" t="s">
        <v>280</v>
      </c>
      <c r="F138" s="361" t="s">
        <v>281</v>
      </c>
      <c r="G138" s="362" t="s">
        <v>282</v>
      </c>
      <c r="H138" s="317" t="s">
        <v>431</v>
      </c>
      <c r="I138" s="318" t="s">
        <v>432</v>
      </c>
      <c r="J138" s="319">
        <f>SUM(J139:J165)</f>
        <v>2729</v>
      </c>
      <c r="K138" s="320">
        <f t="shared" ref="K138" si="6">SUM(K139:K165)</f>
        <v>295.89999999999992</v>
      </c>
    </row>
    <row r="139" spans="1:11" ht="15" customHeight="1" outlineLevel="1">
      <c r="A139" s="255"/>
      <c r="B139" s="294" t="s">
        <v>250</v>
      </c>
      <c r="C139" s="294"/>
      <c r="D139" s="255"/>
      <c r="E139" s="295" t="s">
        <v>280</v>
      </c>
      <c r="F139" s="296"/>
      <c r="G139" s="297" t="s">
        <v>251</v>
      </c>
      <c r="H139" s="298" t="s">
        <v>252</v>
      </c>
      <c r="I139" s="298" t="s">
        <v>433</v>
      </c>
      <c r="J139" s="299">
        <v>54</v>
      </c>
      <c r="K139" s="300">
        <v>5.4</v>
      </c>
    </row>
    <row r="140" spans="1:11" ht="15" customHeight="1" outlineLevel="1">
      <c r="A140" s="255"/>
      <c r="B140" s="294" t="s">
        <v>250</v>
      </c>
      <c r="C140" s="294"/>
      <c r="D140" s="255"/>
      <c r="E140" s="295" t="s">
        <v>280</v>
      </c>
      <c r="F140" s="296"/>
      <c r="G140" s="321" t="s">
        <v>248</v>
      </c>
      <c r="H140" s="305" t="s">
        <v>551</v>
      </c>
      <c r="I140" s="298" t="s">
        <v>552</v>
      </c>
      <c r="J140" s="299">
        <v>100</v>
      </c>
      <c r="K140" s="300">
        <v>11</v>
      </c>
    </row>
    <row r="141" spans="1:11" ht="15" customHeight="1" outlineLevel="1">
      <c r="A141" s="255"/>
      <c r="B141" s="294" t="s">
        <v>250</v>
      </c>
      <c r="C141" s="294"/>
      <c r="D141" s="255"/>
      <c r="E141" s="295" t="s">
        <v>280</v>
      </c>
      <c r="F141" s="296"/>
      <c r="G141" s="321" t="s">
        <v>248</v>
      </c>
      <c r="H141" s="305" t="s">
        <v>553</v>
      </c>
      <c r="I141" s="298" t="s">
        <v>554</v>
      </c>
      <c r="J141" s="299">
        <v>60</v>
      </c>
      <c r="K141" s="300">
        <v>6.6</v>
      </c>
    </row>
    <row r="142" spans="1:11" ht="15" customHeight="1" outlineLevel="1">
      <c r="A142" s="255"/>
      <c r="B142" s="294" t="s">
        <v>250</v>
      </c>
      <c r="C142" s="294"/>
      <c r="D142" s="255"/>
      <c r="E142" s="295" t="s">
        <v>280</v>
      </c>
      <c r="F142" s="296"/>
      <c r="G142" s="297" t="s">
        <v>253</v>
      </c>
      <c r="H142" s="298" t="s">
        <v>254</v>
      </c>
      <c r="I142" s="298" t="s">
        <v>434</v>
      </c>
      <c r="J142" s="299">
        <v>50</v>
      </c>
      <c r="K142" s="300">
        <v>5</v>
      </c>
    </row>
    <row r="143" spans="1:11" ht="15" customHeight="1" outlineLevel="1">
      <c r="A143" s="255"/>
      <c r="B143" s="294" t="s">
        <v>250</v>
      </c>
      <c r="C143" s="294"/>
      <c r="D143" s="255"/>
      <c r="E143" s="295" t="s">
        <v>280</v>
      </c>
      <c r="F143" s="296"/>
      <c r="G143" s="297" t="s">
        <v>255</v>
      </c>
      <c r="H143" s="298" t="s">
        <v>256</v>
      </c>
      <c r="I143" s="298" t="s">
        <v>435</v>
      </c>
      <c r="J143" s="299">
        <v>20</v>
      </c>
      <c r="K143" s="300">
        <v>2</v>
      </c>
    </row>
    <row r="144" spans="1:11" ht="15" customHeight="1" outlineLevel="1">
      <c r="A144" s="255"/>
      <c r="B144" s="294" t="s">
        <v>250</v>
      </c>
      <c r="C144" s="294"/>
      <c r="D144" s="255"/>
      <c r="E144" s="295" t="s">
        <v>280</v>
      </c>
      <c r="F144" s="296"/>
      <c r="G144" s="297" t="s">
        <v>255</v>
      </c>
      <c r="H144" s="298" t="s">
        <v>283</v>
      </c>
      <c r="I144" s="298" t="s">
        <v>555</v>
      </c>
      <c r="J144" s="299">
        <v>40</v>
      </c>
      <c r="K144" s="300">
        <v>4</v>
      </c>
    </row>
    <row r="145" spans="1:11" ht="15" customHeight="1" outlineLevel="1">
      <c r="A145" s="255"/>
      <c r="B145" s="301" t="s">
        <v>257</v>
      </c>
      <c r="C145" s="301"/>
      <c r="D145" s="255"/>
      <c r="E145" s="295" t="s">
        <v>280</v>
      </c>
      <c r="F145" s="302"/>
      <c r="G145" s="303" t="s">
        <v>251</v>
      </c>
      <c r="H145" s="298" t="s">
        <v>258</v>
      </c>
      <c r="I145" s="298" t="s">
        <v>436</v>
      </c>
      <c r="J145" s="299">
        <v>60</v>
      </c>
      <c r="K145" s="300">
        <v>6</v>
      </c>
    </row>
    <row r="146" spans="1:11" ht="15" customHeight="1" outlineLevel="1">
      <c r="A146" s="255"/>
      <c r="B146" s="301" t="s">
        <v>257</v>
      </c>
      <c r="C146" s="301"/>
      <c r="D146" s="255"/>
      <c r="E146" s="295" t="s">
        <v>280</v>
      </c>
      <c r="F146" s="302"/>
      <c r="G146" s="304" t="s">
        <v>248</v>
      </c>
      <c r="H146" s="305" t="s">
        <v>556</v>
      </c>
      <c r="I146" s="298" t="s">
        <v>557</v>
      </c>
      <c r="J146" s="299">
        <v>350</v>
      </c>
      <c r="K146" s="300">
        <v>38.5</v>
      </c>
    </row>
    <row r="147" spans="1:11" ht="15" customHeight="1" outlineLevel="1">
      <c r="A147" s="255"/>
      <c r="B147" s="301" t="s">
        <v>257</v>
      </c>
      <c r="C147" s="301"/>
      <c r="D147" s="255"/>
      <c r="E147" s="295" t="s">
        <v>280</v>
      </c>
      <c r="F147" s="302"/>
      <c r="G147" s="304" t="s">
        <v>248</v>
      </c>
      <c r="H147" s="305" t="s">
        <v>558</v>
      </c>
      <c r="I147" s="298" t="s">
        <v>559</v>
      </c>
      <c r="J147" s="299">
        <v>120</v>
      </c>
      <c r="K147" s="300">
        <v>13.2</v>
      </c>
    </row>
    <row r="148" spans="1:11" ht="15" customHeight="1" outlineLevel="1">
      <c r="A148" s="255"/>
      <c r="B148" s="301" t="s">
        <v>257</v>
      </c>
      <c r="C148" s="301"/>
      <c r="D148" s="255"/>
      <c r="E148" s="295" t="s">
        <v>280</v>
      </c>
      <c r="F148" s="302"/>
      <c r="G148" s="304" t="s">
        <v>248</v>
      </c>
      <c r="H148" s="305" t="s">
        <v>560</v>
      </c>
      <c r="I148" s="298" t="s">
        <v>561</v>
      </c>
      <c r="J148" s="299">
        <v>200</v>
      </c>
      <c r="K148" s="300">
        <v>22</v>
      </c>
    </row>
    <row r="149" spans="1:11" ht="15" customHeight="1" outlineLevel="1">
      <c r="A149" s="255"/>
      <c r="B149" s="301" t="s">
        <v>257</v>
      </c>
      <c r="C149" s="301"/>
      <c r="D149" s="255"/>
      <c r="E149" s="295" t="s">
        <v>280</v>
      </c>
      <c r="F149" s="302"/>
      <c r="G149" s="304" t="s">
        <v>248</v>
      </c>
      <c r="H149" s="305" t="s">
        <v>562</v>
      </c>
      <c r="I149" s="298" t="s">
        <v>563</v>
      </c>
      <c r="J149" s="299">
        <v>100</v>
      </c>
      <c r="K149" s="300">
        <v>11</v>
      </c>
    </row>
    <row r="150" spans="1:11" ht="15" customHeight="1" outlineLevel="1">
      <c r="A150" s="255"/>
      <c r="B150" s="301" t="s">
        <v>257</v>
      </c>
      <c r="C150" s="301"/>
      <c r="D150" s="255"/>
      <c r="E150" s="295" t="s">
        <v>280</v>
      </c>
      <c r="F150" s="302"/>
      <c r="G150" s="304" t="s">
        <v>248</v>
      </c>
      <c r="H150" s="305" t="s">
        <v>564</v>
      </c>
      <c r="I150" s="298" t="s">
        <v>565</v>
      </c>
      <c r="J150" s="299">
        <v>100</v>
      </c>
      <c r="K150" s="300">
        <v>11</v>
      </c>
    </row>
    <row r="151" spans="1:11" ht="15" customHeight="1" outlineLevel="1">
      <c r="A151" s="255"/>
      <c r="B151" s="301" t="s">
        <v>257</v>
      </c>
      <c r="C151" s="301"/>
      <c r="D151" s="255"/>
      <c r="E151" s="295" t="s">
        <v>280</v>
      </c>
      <c r="F151" s="302"/>
      <c r="G151" s="304" t="s">
        <v>248</v>
      </c>
      <c r="H151" s="305" t="s">
        <v>566</v>
      </c>
      <c r="I151" s="298" t="s">
        <v>567</v>
      </c>
      <c r="J151" s="299">
        <v>100</v>
      </c>
      <c r="K151" s="300">
        <v>11</v>
      </c>
    </row>
    <row r="152" spans="1:11" ht="15" customHeight="1" outlineLevel="1">
      <c r="A152" s="255"/>
      <c r="B152" s="301" t="s">
        <v>257</v>
      </c>
      <c r="C152" s="301"/>
      <c r="D152" s="255"/>
      <c r="E152" s="295" t="s">
        <v>280</v>
      </c>
      <c r="F152" s="302"/>
      <c r="G152" s="304" t="s">
        <v>248</v>
      </c>
      <c r="H152" s="305" t="s">
        <v>568</v>
      </c>
      <c r="I152" s="298" t="s">
        <v>569</v>
      </c>
      <c r="J152" s="299">
        <v>120</v>
      </c>
      <c r="K152" s="300">
        <v>13.2</v>
      </c>
    </row>
    <row r="153" spans="1:11" ht="15" customHeight="1" outlineLevel="1">
      <c r="A153" s="255"/>
      <c r="B153" s="301" t="s">
        <v>257</v>
      </c>
      <c r="C153" s="301"/>
      <c r="D153" s="255"/>
      <c r="E153" s="295" t="s">
        <v>280</v>
      </c>
      <c r="F153" s="302"/>
      <c r="G153" s="303" t="s">
        <v>253</v>
      </c>
      <c r="H153" s="298" t="s">
        <v>259</v>
      </c>
      <c r="I153" s="298" t="s">
        <v>437</v>
      </c>
      <c r="J153" s="299">
        <v>45</v>
      </c>
      <c r="K153" s="300">
        <v>4.5</v>
      </c>
    </row>
    <row r="154" spans="1:11" ht="15" customHeight="1" outlineLevel="1">
      <c r="A154" s="255"/>
      <c r="B154" s="301" t="s">
        <v>257</v>
      </c>
      <c r="C154" s="301"/>
      <c r="D154" s="255"/>
      <c r="E154" s="295" t="s">
        <v>280</v>
      </c>
      <c r="F154" s="302"/>
      <c r="G154" s="303" t="s">
        <v>255</v>
      </c>
      <c r="H154" s="298" t="s">
        <v>260</v>
      </c>
      <c r="I154" s="298" t="s">
        <v>438</v>
      </c>
      <c r="J154" s="299">
        <v>40</v>
      </c>
      <c r="K154" s="300">
        <v>4</v>
      </c>
    </row>
    <row r="155" spans="1:11" ht="15" customHeight="1" outlineLevel="1">
      <c r="A155" s="255"/>
      <c r="B155" s="301" t="s">
        <v>257</v>
      </c>
      <c r="C155" s="301"/>
      <c r="D155" s="255"/>
      <c r="E155" s="295" t="s">
        <v>280</v>
      </c>
      <c r="F155" s="302"/>
      <c r="G155" s="303" t="s">
        <v>255</v>
      </c>
      <c r="H155" s="298" t="s">
        <v>261</v>
      </c>
      <c r="I155" s="298" t="s">
        <v>439</v>
      </c>
      <c r="J155" s="299">
        <v>40</v>
      </c>
      <c r="K155" s="300">
        <v>4</v>
      </c>
    </row>
    <row r="156" spans="1:11" ht="15" customHeight="1" outlineLevel="1">
      <c r="A156" s="255"/>
      <c r="B156" s="301" t="s">
        <v>257</v>
      </c>
      <c r="C156" s="301"/>
      <c r="D156" s="255"/>
      <c r="E156" s="295" t="s">
        <v>280</v>
      </c>
      <c r="F156" s="302"/>
      <c r="G156" s="303" t="s">
        <v>255</v>
      </c>
      <c r="H156" s="298" t="s">
        <v>262</v>
      </c>
      <c r="I156" s="298" t="s">
        <v>440</v>
      </c>
      <c r="J156" s="299">
        <v>40</v>
      </c>
      <c r="K156" s="300">
        <v>4</v>
      </c>
    </row>
    <row r="157" spans="1:11" ht="15" customHeight="1" outlineLevel="1">
      <c r="A157" s="255"/>
      <c r="B157" s="334" t="s">
        <v>263</v>
      </c>
      <c r="C157" s="334"/>
      <c r="D157" s="255"/>
      <c r="E157" s="295" t="s">
        <v>280</v>
      </c>
      <c r="F157" s="335"/>
      <c r="G157" s="321" t="s">
        <v>248</v>
      </c>
      <c r="H157" s="305" t="s">
        <v>570</v>
      </c>
      <c r="I157" s="298" t="s">
        <v>571</v>
      </c>
      <c r="J157" s="299">
        <v>120</v>
      </c>
      <c r="K157" s="300">
        <v>13.2</v>
      </c>
    </row>
    <row r="158" spans="1:11" ht="15" customHeight="1" outlineLevel="1">
      <c r="A158" s="255"/>
      <c r="B158" s="334" t="s">
        <v>263</v>
      </c>
      <c r="C158" s="334"/>
      <c r="D158" s="255"/>
      <c r="E158" s="295" t="s">
        <v>280</v>
      </c>
      <c r="F158" s="335"/>
      <c r="G158" s="321" t="s">
        <v>248</v>
      </c>
      <c r="H158" s="305" t="s">
        <v>572</v>
      </c>
      <c r="I158" s="298" t="s">
        <v>573</v>
      </c>
      <c r="J158" s="299">
        <v>120</v>
      </c>
      <c r="K158" s="300">
        <v>13.2</v>
      </c>
    </row>
    <row r="159" spans="1:11" ht="15" customHeight="1" outlineLevel="1">
      <c r="A159" s="255"/>
      <c r="B159" s="334" t="s">
        <v>263</v>
      </c>
      <c r="C159" s="334"/>
      <c r="D159" s="255"/>
      <c r="E159" s="295" t="s">
        <v>280</v>
      </c>
      <c r="F159" s="335"/>
      <c r="G159" s="321" t="s">
        <v>248</v>
      </c>
      <c r="H159" s="305" t="s">
        <v>574</v>
      </c>
      <c r="I159" s="298" t="s">
        <v>575</v>
      </c>
      <c r="J159" s="299">
        <v>100</v>
      </c>
      <c r="K159" s="300">
        <v>11</v>
      </c>
    </row>
    <row r="160" spans="1:11" ht="15" customHeight="1" outlineLevel="1">
      <c r="A160" s="255"/>
      <c r="B160" s="334" t="s">
        <v>263</v>
      </c>
      <c r="C160" s="334"/>
      <c r="D160" s="255"/>
      <c r="E160" s="295" t="s">
        <v>280</v>
      </c>
      <c r="F160" s="335"/>
      <c r="G160" s="321" t="s">
        <v>248</v>
      </c>
      <c r="H160" s="305" t="s">
        <v>576</v>
      </c>
      <c r="I160" s="298" t="s">
        <v>577</v>
      </c>
      <c r="J160" s="299">
        <v>200</v>
      </c>
      <c r="K160" s="300">
        <v>22</v>
      </c>
    </row>
    <row r="161" spans="1:11" ht="15" customHeight="1" outlineLevel="1">
      <c r="A161" s="255"/>
      <c r="B161" s="334" t="s">
        <v>263</v>
      </c>
      <c r="C161" s="334"/>
      <c r="D161" s="255"/>
      <c r="E161" s="295" t="s">
        <v>280</v>
      </c>
      <c r="F161" s="335"/>
      <c r="G161" s="321" t="s">
        <v>248</v>
      </c>
      <c r="H161" s="305" t="s">
        <v>578</v>
      </c>
      <c r="I161" s="298" t="s">
        <v>579</v>
      </c>
      <c r="J161" s="299">
        <v>120</v>
      </c>
      <c r="K161" s="300">
        <v>13.2</v>
      </c>
    </row>
    <row r="162" spans="1:11" ht="15" customHeight="1" outlineLevel="1">
      <c r="A162" s="255"/>
      <c r="B162" s="334" t="s">
        <v>263</v>
      </c>
      <c r="C162" s="334"/>
      <c r="D162" s="255"/>
      <c r="E162" s="295" t="s">
        <v>280</v>
      </c>
      <c r="F162" s="335"/>
      <c r="G162" s="321" t="s">
        <v>248</v>
      </c>
      <c r="H162" s="305" t="s">
        <v>580</v>
      </c>
      <c r="I162" s="298" t="s">
        <v>581</v>
      </c>
      <c r="J162" s="299">
        <v>120</v>
      </c>
      <c r="K162" s="300">
        <v>13.2</v>
      </c>
    </row>
    <row r="163" spans="1:11" ht="15" customHeight="1" outlineLevel="1">
      <c r="A163" s="255"/>
      <c r="B163" s="334" t="s">
        <v>263</v>
      </c>
      <c r="C163" s="334"/>
      <c r="D163" s="255"/>
      <c r="E163" s="295" t="s">
        <v>280</v>
      </c>
      <c r="F163" s="335"/>
      <c r="G163" s="321" t="s">
        <v>248</v>
      </c>
      <c r="H163" s="305" t="s">
        <v>582</v>
      </c>
      <c r="I163" s="298" t="s">
        <v>583</v>
      </c>
      <c r="J163" s="299">
        <v>150</v>
      </c>
      <c r="K163" s="300">
        <v>16.5</v>
      </c>
    </row>
    <row r="164" spans="1:11" ht="15" customHeight="1" outlineLevel="1">
      <c r="A164" s="255"/>
      <c r="B164" s="334" t="s">
        <v>263</v>
      </c>
      <c r="C164" s="334"/>
      <c r="D164" s="255"/>
      <c r="E164" s="295" t="s">
        <v>280</v>
      </c>
      <c r="F164" s="335"/>
      <c r="G164" s="321" t="s">
        <v>248</v>
      </c>
      <c r="H164" s="305" t="s">
        <v>584</v>
      </c>
      <c r="I164" s="298" t="s">
        <v>585</v>
      </c>
      <c r="J164" s="299">
        <v>120</v>
      </c>
      <c r="K164" s="300">
        <v>13.2</v>
      </c>
    </row>
    <row r="165" spans="1:11" ht="15" customHeight="1" outlineLevel="1" thickBot="1">
      <c r="A165" s="357"/>
      <c r="B165" s="306" t="s">
        <v>263</v>
      </c>
      <c r="C165" s="306"/>
      <c r="D165" s="357"/>
      <c r="E165" s="307" t="s">
        <v>273</v>
      </c>
      <c r="F165" s="308"/>
      <c r="G165" s="309" t="s">
        <v>255</v>
      </c>
      <c r="H165" s="310" t="s">
        <v>264</v>
      </c>
      <c r="I165" s="310" t="s">
        <v>445</v>
      </c>
      <c r="J165" s="311">
        <v>40</v>
      </c>
      <c r="K165" s="312">
        <v>4</v>
      </c>
    </row>
    <row r="166" spans="1:11" ht="15" customHeight="1">
      <c r="A166" s="358"/>
      <c r="B166" s="359"/>
      <c r="C166" s="359">
        <v>8</v>
      </c>
      <c r="D166" s="358">
        <v>8</v>
      </c>
      <c r="E166" s="360" t="s">
        <v>280</v>
      </c>
      <c r="F166" s="361" t="s">
        <v>284</v>
      </c>
      <c r="G166" s="362" t="s">
        <v>285</v>
      </c>
      <c r="H166" s="317" t="s">
        <v>431</v>
      </c>
      <c r="I166" s="318" t="s">
        <v>432</v>
      </c>
      <c r="J166" s="319">
        <f>SUM(J167:J188)</f>
        <v>2129</v>
      </c>
      <c r="K166" s="320">
        <f t="shared" ref="K166" si="7">SUM(K167:K188)</f>
        <v>209.89999999999998</v>
      </c>
    </row>
    <row r="167" spans="1:11" ht="15" customHeight="1" outlineLevel="1">
      <c r="A167" s="255"/>
      <c r="B167" s="294" t="s">
        <v>250</v>
      </c>
      <c r="C167" s="294"/>
      <c r="D167" s="255"/>
      <c r="E167" s="295" t="s">
        <v>280</v>
      </c>
      <c r="F167" s="296"/>
      <c r="G167" s="297" t="s">
        <v>251</v>
      </c>
      <c r="H167" s="298" t="s">
        <v>252</v>
      </c>
      <c r="I167" s="298" t="s">
        <v>433</v>
      </c>
      <c r="J167" s="299">
        <v>54</v>
      </c>
      <c r="K167" s="300">
        <v>5.4</v>
      </c>
    </row>
    <row r="168" spans="1:11" ht="15" customHeight="1" outlineLevel="1">
      <c r="A168" s="255"/>
      <c r="B168" s="294" t="s">
        <v>250</v>
      </c>
      <c r="C168" s="294"/>
      <c r="D168" s="255"/>
      <c r="E168" s="295" t="s">
        <v>280</v>
      </c>
      <c r="F168" s="296"/>
      <c r="G168" s="321" t="s">
        <v>248</v>
      </c>
      <c r="H168" s="363" t="s">
        <v>586</v>
      </c>
      <c r="I168" s="298" t="s">
        <v>587</v>
      </c>
      <c r="J168" s="299">
        <v>60</v>
      </c>
      <c r="K168" s="300">
        <v>6.6</v>
      </c>
    </row>
    <row r="169" spans="1:11" ht="15" customHeight="1" outlineLevel="1">
      <c r="A169" s="255"/>
      <c r="B169" s="294" t="s">
        <v>250</v>
      </c>
      <c r="C169" s="294"/>
      <c r="D169" s="255"/>
      <c r="E169" s="295" t="s">
        <v>280</v>
      </c>
      <c r="F169" s="296"/>
      <c r="G169" s="321" t="s">
        <v>248</v>
      </c>
      <c r="H169" s="363" t="s">
        <v>588</v>
      </c>
      <c r="I169" s="298" t="s">
        <v>589</v>
      </c>
      <c r="J169" s="299">
        <v>60</v>
      </c>
      <c r="K169" s="300">
        <v>6.6</v>
      </c>
    </row>
    <row r="170" spans="1:11" ht="15" customHeight="1" outlineLevel="1">
      <c r="A170" s="255"/>
      <c r="B170" s="294" t="s">
        <v>250</v>
      </c>
      <c r="C170" s="294"/>
      <c r="D170" s="255"/>
      <c r="E170" s="295" t="s">
        <v>280</v>
      </c>
      <c r="F170" s="296"/>
      <c r="G170" s="297" t="s">
        <v>253</v>
      </c>
      <c r="H170" s="298" t="s">
        <v>254</v>
      </c>
      <c r="I170" s="298" t="s">
        <v>434</v>
      </c>
      <c r="J170" s="299">
        <v>50</v>
      </c>
      <c r="K170" s="300">
        <v>5</v>
      </c>
    </row>
    <row r="171" spans="1:11" ht="15" customHeight="1" outlineLevel="1">
      <c r="A171" s="255"/>
      <c r="B171" s="294" t="s">
        <v>250</v>
      </c>
      <c r="C171" s="294"/>
      <c r="D171" s="255"/>
      <c r="E171" s="295" t="s">
        <v>280</v>
      </c>
      <c r="F171" s="296"/>
      <c r="G171" s="297" t="s">
        <v>255</v>
      </c>
      <c r="H171" s="298" t="s">
        <v>256</v>
      </c>
      <c r="I171" s="298" t="s">
        <v>435</v>
      </c>
      <c r="J171" s="299">
        <v>20</v>
      </c>
      <c r="K171" s="300">
        <v>2</v>
      </c>
    </row>
    <row r="172" spans="1:11" ht="15" customHeight="1" outlineLevel="1">
      <c r="A172" s="255"/>
      <c r="B172" s="294" t="s">
        <v>250</v>
      </c>
      <c r="C172" s="294"/>
      <c r="D172" s="255"/>
      <c r="E172" s="295" t="s">
        <v>280</v>
      </c>
      <c r="F172" s="296"/>
      <c r="G172" s="297" t="s">
        <v>255</v>
      </c>
      <c r="H172" s="298" t="s">
        <v>286</v>
      </c>
      <c r="I172" s="298" t="s">
        <v>590</v>
      </c>
      <c r="J172" s="299">
        <v>40</v>
      </c>
      <c r="K172" s="300">
        <v>4</v>
      </c>
    </row>
    <row r="173" spans="1:11" ht="15" customHeight="1" outlineLevel="1">
      <c r="A173" s="255"/>
      <c r="B173" s="301" t="s">
        <v>257</v>
      </c>
      <c r="C173" s="301"/>
      <c r="D173" s="255"/>
      <c r="E173" s="295" t="s">
        <v>280</v>
      </c>
      <c r="F173" s="302"/>
      <c r="G173" s="303" t="s">
        <v>251</v>
      </c>
      <c r="H173" s="298" t="s">
        <v>258</v>
      </c>
      <c r="I173" s="298" t="s">
        <v>436</v>
      </c>
      <c r="J173" s="299">
        <v>60</v>
      </c>
      <c r="K173" s="300">
        <v>6</v>
      </c>
    </row>
    <row r="174" spans="1:11" ht="15" customHeight="1" outlineLevel="1">
      <c r="A174" s="255"/>
      <c r="B174" s="301" t="s">
        <v>257</v>
      </c>
      <c r="C174" s="301"/>
      <c r="D174" s="255"/>
      <c r="E174" s="295" t="s">
        <v>280</v>
      </c>
      <c r="F174" s="302"/>
      <c r="G174" s="304" t="s">
        <v>248</v>
      </c>
      <c r="H174" s="363" t="s">
        <v>591</v>
      </c>
      <c r="I174" s="298" t="s">
        <v>592</v>
      </c>
      <c r="J174" s="299">
        <v>200</v>
      </c>
      <c r="K174" s="300">
        <v>22</v>
      </c>
    </row>
    <row r="175" spans="1:11" ht="15" customHeight="1" outlineLevel="1">
      <c r="A175" s="255"/>
      <c r="B175" s="301" t="s">
        <v>257</v>
      </c>
      <c r="C175" s="301"/>
      <c r="D175" s="255"/>
      <c r="E175" s="295" t="s">
        <v>280</v>
      </c>
      <c r="F175" s="302"/>
      <c r="G175" s="304" t="s">
        <v>248</v>
      </c>
      <c r="H175" s="363" t="s">
        <v>593</v>
      </c>
      <c r="I175" s="298" t="s">
        <v>594</v>
      </c>
      <c r="J175" s="299">
        <v>120</v>
      </c>
      <c r="K175" s="300">
        <v>3.2</v>
      </c>
    </row>
    <row r="176" spans="1:11" ht="15" customHeight="1" outlineLevel="1">
      <c r="A176" s="255"/>
      <c r="B176" s="301" t="s">
        <v>257</v>
      </c>
      <c r="C176" s="301"/>
      <c r="D176" s="255"/>
      <c r="E176" s="295" t="s">
        <v>280</v>
      </c>
      <c r="F176" s="302"/>
      <c r="G176" s="304" t="s">
        <v>248</v>
      </c>
      <c r="H176" s="363" t="s">
        <v>595</v>
      </c>
      <c r="I176" s="298" t="s">
        <v>596</v>
      </c>
      <c r="J176" s="299">
        <v>300</v>
      </c>
      <c r="K176" s="300">
        <v>33</v>
      </c>
    </row>
    <row r="177" spans="1:11" ht="15" customHeight="1" outlineLevel="1">
      <c r="A177" s="255"/>
      <c r="B177" s="301" t="s">
        <v>257</v>
      </c>
      <c r="C177" s="301"/>
      <c r="D177" s="255"/>
      <c r="E177" s="295" t="s">
        <v>280</v>
      </c>
      <c r="F177" s="302"/>
      <c r="G177" s="304" t="s">
        <v>248</v>
      </c>
      <c r="H177" s="363" t="s">
        <v>597</v>
      </c>
      <c r="I177" s="298" t="s">
        <v>598</v>
      </c>
      <c r="J177" s="299">
        <v>200</v>
      </c>
      <c r="K177" s="300">
        <v>22</v>
      </c>
    </row>
    <row r="178" spans="1:11" ht="15" customHeight="1" outlineLevel="1">
      <c r="A178" s="255"/>
      <c r="B178" s="301" t="s">
        <v>257</v>
      </c>
      <c r="C178" s="301"/>
      <c r="D178" s="255"/>
      <c r="E178" s="295" t="s">
        <v>280</v>
      </c>
      <c r="F178" s="302"/>
      <c r="G178" s="303" t="s">
        <v>253</v>
      </c>
      <c r="H178" s="298" t="s">
        <v>259</v>
      </c>
      <c r="I178" s="298" t="s">
        <v>437</v>
      </c>
      <c r="J178" s="299">
        <v>45</v>
      </c>
      <c r="K178" s="300">
        <v>4.5</v>
      </c>
    </row>
    <row r="179" spans="1:11" ht="15" customHeight="1" outlineLevel="1">
      <c r="A179" s="255"/>
      <c r="B179" s="301" t="s">
        <v>257</v>
      </c>
      <c r="C179" s="301"/>
      <c r="D179" s="255"/>
      <c r="E179" s="295" t="s">
        <v>280</v>
      </c>
      <c r="F179" s="302"/>
      <c r="G179" s="303" t="s">
        <v>255</v>
      </c>
      <c r="H179" s="298" t="s">
        <v>260</v>
      </c>
      <c r="I179" s="298" t="s">
        <v>438</v>
      </c>
      <c r="J179" s="299">
        <v>40</v>
      </c>
      <c r="K179" s="300">
        <v>4</v>
      </c>
    </row>
    <row r="180" spans="1:11" ht="15" customHeight="1" outlineLevel="1">
      <c r="A180" s="255"/>
      <c r="B180" s="301" t="s">
        <v>257</v>
      </c>
      <c r="C180" s="301"/>
      <c r="D180" s="255"/>
      <c r="E180" s="295" t="s">
        <v>280</v>
      </c>
      <c r="F180" s="302"/>
      <c r="G180" s="303" t="s">
        <v>255</v>
      </c>
      <c r="H180" s="298" t="s">
        <v>261</v>
      </c>
      <c r="I180" s="298" t="s">
        <v>439</v>
      </c>
      <c r="J180" s="299">
        <v>40</v>
      </c>
      <c r="K180" s="300">
        <v>4</v>
      </c>
    </row>
    <row r="181" spans="1:11" ht="15" customHeight="1" outlineLevel="1">
      <c r="A181" s="255"/>
      <c r="B181" s="301" t="s">
        <v>257</v>
      </c>
      <c r="C181" s="301"/>
      <c r="D181" s="255"/>
      <c r="E181" s="295" t="s">
        <v>280</v>
      </c>
      <c r="F181" s="302"/>
      <c r="G181" s="303" t="s">
        <v>255</v>
      </c>
      <c r="H181" s="298" t="s">
        <v>262</v>
      </c>
      <c r="I181" s="298" t="s">
        <v>440</v>
      </c>
      <c r="J181" s="299">
        <v>40</v>
      </c>
      <c r="K181" s="300">
        <v>4</v>
      </c>
    </row>
    <row r="182" spans="1:11" ht="15" customHeight="1" outlineLevel="1">
      <c r="A182" s="364"/>
      <c r="B182" s="334" t="s">
        <v>263</v>
      </c>
      <c r="C182" s="334"/>
      <c r="D182" s="364"/>
      <c r="E182" s="295" t="s">
        <v>280</v>
      </c>
      <c r="F182" s="335"/>
      <c r="G182" s="321" t="s">
        <v>248</v>
      </c>
      <c r="H182" s="365" t="s">
        <v>599</v>
      </c>
      <c r="I182" s="327" t="s">
        <v>600</v>
      </c>
      <c r="J182" s="328">
        <v>150</v>
      </c>
      <c r="K182" s="329">
        <v>6.5</v>
      </c>
    </row>
    <row r="183" spans="1:11" ht="15" customHeight="1" outlineLevel="1">
      <c r="A183" s="364"/>
      <c r="B183" s="334" t="s">
        <v>263</v>
      </c>
      <c r="C183" s="334"/>
      <c r="D183" s="364"/>
      <c r="E183" s="295" t="s">
        <v>280</v>
      </c>
      <c r="F183" s="335"/>
      <c r="G183" s="321" t="s">
        <v>248</v>
      </c>
      <c r="H183" s="365" t="s">
        <v>601</v>
      </c>
      <c r="I183" s="327" t="s">
        <v>602</v>
      </c>
      <c r="J183" s="328">
        <v>120</v>
      </c>
      <c r="K183" s="329">
        <v>13.2</v>
      </c>
    </row>
    <row r="184" spans="1:11" ht="15" customHeight="1" outlineLevel="1">
      <c r="A184" s="364"/>
      <c r="B184" s="334" t="s">
        <v>263</v>
      </c>
      <c r="C184" s="334"/>
      <c r="D184" s="364"/>
      <c r="E184" s="295" t="s">
        <v>280</v>
      </c>
      <c r="F184" s="335"/>
      <c r="G184" s="321" t="s">
        <v>248</v>
      </c>
      <c r="H184" s="365" t="s">
        <v>603</v>
      </c>
      <c r="I184" s="327" t="s">
        <v>604</v>
      </c>
      <c r="J184" s="328">
        <v>120</v>
      </c>
      <c r="K184" s="329">
        <v>13.2</v>
      </c>
    </row>
    <row r="185" spans="1:11" ht="15" customHeight="1" outlineLevel="1">
      <c r="A185" s="364"/>
      <c r="B185" s="334" t="s">
        <v>263</v>
      </c>
      <c r="C185" s="334"/>
      <c r="D185" s="364"/>
      <c r="E185" s="295" t="s">
        <v>280</v>
      </c>
      <c r="F185" s="335"/>
      <c r="G185" s="321" t="s">
        <v>248</v>
      </c>
      <c r="H185" s="365" t="s">
        <v>605</v>
      </c>
      <c r="I185" s="327" t="s">
        <v>606</v>
      </c>
      <c r="J185" s="328">
        <v>120</v>
      </c>
      <c r="K185" s="329">
        <v>13.2</v>
      </c>
    </row>
    <row r="186" spans="1:11" ht="15" customHeight="1" outlineLevel="1">
      <c r="A186" s="364"/>
      <c r="B186" s="334" t="s">
        <v>263</v>
      </c>
      <c r="C186" s="334"/>
      <c r="D186" s="364"/>
      <c r="E186" s="295" t="s">
        <v>280</v>
      </c>
      <c r="F186" s="335"/>
      <c r="G186" s="321" t="s">
        <v>248</v>
      </c>
      <c r="H186" s="365" t="s">
        <v>607</v>
      </c>
      <c r="I186" s="327" t="s">
        <v>608</v>
      </c>
      <c r="J186" s="328">
        <v>150</v>
      </c>
      <c r="K186" s="329">
        <v>16.5</v>
      </c>
    </row>
    <row r="187" spans="1:11" ht="15" customHeight="1" outlineLevel="1">
      <c r="A187" s="364"/>
      <c r="B187" s="334" t="s">
        <v>263</v>
      </c>
      <c r="C187" s="334"/>
      <c r="D187" s="364"/>
      <c r="E187" s="295" t="s">
        <v>280</v>
      </c>
      <c r="F187" s="335"/>
      <c r="G187" s="321" t="s">
        <v>248</v>
      </c>
      <c r="H187" s="365" t="s">
        <v>609</v>
      </c>
      <c r="I187" s="327" t="s">
        <v>610</v>
      </c>
      <c r="J187" s="328">
        <v>100</v>
      </c>
      <c r="K187" s="329">
        <v>11</v>
      </c>
    </row>
    <row r="188" spans="1:11" ht="15" customHeight="1" outlineLevel="1" thickBot="1">
      <c r="A188" s="357"/>
      <c r="B188" s="306" t="s">
        <v>263</v>
      </c>
      <c r="C188" s="306"/>
      <c r="D188" s="357"/>
      <c r="E188" s="307" t="s">
        <v>280</v>
      </c>
      <c r="F188" s="308"/>
      <c r="G188" s="309" t="s">
        <v>255</v>
      </c>
      <c r="H188" s="310" t="s">
        <v>264</v>
      </c>
      <c r="I188" s="310" t="s">
        <v>445</v>
      </c>
      <c r="J188" s="311">
        <v>40</v>
      </c>
      <c r="K188" s="312">
        <v>4</v>
      </c>
    </row>
    <row r="189" spans="1:11" ht="15" customHeight="1">
      <c r="A189" s="358"/>
      <c r="B189" s="359"/>
      <c r="C189" s="359">
        <v>9</v>
      </c>
      <c r="D189" s="358">
        <v>8</v>
      </c>
      <c r="E189" s="360" t="s">
        <v>280</v>
      </c>
      <c r="F189" s="361" t="s">
        <v>611</v>
      </c>
      <c r="G189" s="362" t="s">
        <v>287</v>
      </c>
      <c r="H189" s="317" t="s">
        <v>431</v>
      </c>
      <c r="I189" s="318" t="s">
        <v>432</v>
      </c>
      <c r="J189" s="319">
        <f>SUM(J190:J213)</f>
        <v>2039</v>
      </c>
      <c r="K189" s="320">
        <f t="shared" ref="K189" si="8">SUM(K190:K213)</f>
        <v>220</v>
      </c>
    </row>
    <row r="190" spans="1:11" ht="15" customHeight="1" outlineLevel="1">
      <c r="A190" s="265"/>
      <c r="B190" s="294" t="s">
        <v>250</v>
      </c>
      <c r="C190" s="294"/>
      <c r="D190" s="265"/>
      <c r="E190" s="295" t="s">
        <v>280</v>
      </c>
      <c r="F190" s="296"/>
      <c r="G190" s="297" t="s">
        <v>251</v>
      </c>
      <c r="H190" s="298" t="s">
        <v>252</v>
      </c>
      <c r="I190" s="298" t="s">
        <v>433</v>
      </c>
      <c r="J190" s="299">
        <v>54</v>
      </c>
      <c r="K190" s="300">
        <v>5.4</v>
      </c>
    </row>
    <row r="191" spans="1:11" ht="15" customHeight="1" outlineLevel="1">
      <c r="A191" s="265"/>
      <c r="B191" s="294" t="s">
        <v>250</v>
      </c>
      <c r="C191" s="294"/>
      <c r="D191" s="265"/>
      <c r="E191" s="295" t="s">
        <v>280</v>
      </c>
      <c r="F191" s="296"/>
      <c r="G191" s="321" t="s">
        <v>248</v>
      </c>
      <c r="H191" s="363" t="s">
        <v>612</v>
      </c>
      <c r="I191" s="298" t="s">
        <v>613</v>
      </c>
      <c r="J191" s="299">
        <v>60</v>
      </c>
      <c r="K191" s="300">
        <v>6.6</v>
      </c>
    </row>
    <row r="192" spans="1:11" ht="15" customHeight="1" outlineLevel="1">
      <c r="A192" s="265"/>
      <c r="B192" s="294" t="s">
        <v>250</v>
      </c>
      <c r="C192" s="294"/>
      <c r="D192" s="265"/>
      <c r="E192" s="295" t="s">
        <v>280</v>
      </c>
      <c r="F192" s="296"/>
      <c r="G192" s="321" t="s">
        <v>248</v>
      </c>
      <c r="H192" s="363" t="s">
        <v>614</v>
      </c>
      <c r="I192" s="298" t="s">
        <v>615</v>
      </c>
      <c r="J192" s="299">
        <v>60</v>
      </c>
      <c r="K192" s="300">
        <v>6.6</v>
      </c>
    </row>
    <row r="193" spans="1:11" ht="15" customHeight="1" outlineLevel="1">
      <c r="A193" s="265"/>
      <c r="B193" s="294" t="s">
        <v>250</v>
      </c>
      <c r="C193" s="294"/>
      <c r="D193" s="265"/>
      <c r="E193" s="295" t="s">
        <v>280</v>
      </c>
      <c r="F193" s="296"/>
      <c r="G193" s="321" t="s">
        <v>248</v>
      </c>
      <c r="H193" s="363" t="s">
        <v>616</v>
      </c>
      <c r="I193" s="298" t="s">
        <v>617</v>
      </c>
      <c r="J193" s="299">
        <v>40</v>
      </c>
      <c r="K193" s="300">
        <v>4.4000000000000004</v>
      </c>
    </row>
    <row r="194" spans="1:11" ht="15" customHeight="1" outlineLevel="1">
      <c r="A194" s="265"/>
      <c r="B194" s="294" t="s">
        <v>250</v>
      </c>
      <c r="C194" s="294"/>
      <c r="D194" s="265"/>
      <c r="E194" s="295" t="s">
        <v>280</v>
      </c>
      <c r="F194" s="296"/>
      <c r="G194" s="321" t="s">
        <v>248</v>
      </c>
      <c r="H194" s="363" t="s">
        <v>618</v>
      </c>
      <c r="I194" s="298" t="s">
        <v>619</v>
      </c>
      <c r="J194" s="299">
        <v>80</v>
      </c>
      <c r="K194" s="300">
        <v>8.8000000000000007</v>
      </c>
    </row>
    <row r="195" spans="1:11" ht="15" customHeight="1" outlineLevel="1">
      <c r="A195" s="265"/>
      <c r="B195" s="294" t="s">
        <v>250</v>
      </c>
      <c r="C195" s="294"/>
      <c r="D195" s="265"/>
      <c r="E195" s="295" t="s">
        <v>280</v>
      </c>
      <c r="F195" s="296"/>
      <c r="G195" s="297" t="s">
        <v>253</v>
      </c>
      <c r="H195" s="298" t="s">
        <v>254</v>
      </c>
      <c r="I195" s="298" t="s">
        <v>434</v>
      </c>
      <c r="J195" s="299">
        <v>50</v>
      </c>
      <c r="K195" s="300">
        <v>5</v>
      </c>
    </row>
    <row r="196" spans="1:11" ht="15" customHeight="1" outlineLevel="1">
      <c r="A196" s="265"/>
      <c r="B196" s="294" t="s">
        <v>250</v>
      </c>
      <c r="C196" s="294"/>
      <c r="D196" s="265"/>
      <c r="E196" s="295" t="s">
        <v>280</v>
      </c>
      <c r="F196" s="296"/>
      <c r="G196" s="297" t="s">
        <v>255</v>
      </c>
      <c r="H196" s="298" t="s">
        <v>256</v>
      </c>
      <c r="I196" s="298" t="s">
        <v>435</v>
      </c>
      <c r="J196" s="299">
        <v>20</v>
      </c>
      <c r="K196" s="300">
        <v>2</v>
      </c>
    </row>
    <row r="197" spans="1:11" ht="15" customHeight="1" outlineLevel="1">
      <c r="A197" s="265"/>
      <c r="B197" s="294" t="s">
        <v>250</v>
      </c>
      <c r="C197" s="294"/>
      <c r="D197" s="265"/>
      <c r="E197" s="295" t="s">
        <v>280</v>
      </c>
      <c r="F197" s="296"/>
      <c r="G197" s="297" t="s">
        <v>255</v>
      </c>
      <c r="H197" s="298" t="s">
        <v>286</v>
      </c>
      <c r="I197" s="298" t="s">
        <v>590</v>
      </c>
      <c r="J197" s="299">
        <v>40</v>
      </c>
      <c r="K197" s="300">
        <v>4</v>
      </c>
    </row>
    <row r="198" spans="1:11" ht="15" customHeight="1" outlineLevel="1">
      <c r="A198" s="265"/>
      <c r="B198" s="301" t="s">
        <v>257</v>
      </c>
      <c r="C198" s="301"/>
      <c r="D198" s="265"/>
      <c r="E198" s="295" t="s">
        <v>280</v>
      </c>
      <c r="F198" s="302"/>
      <c r="G198" s="303" t="s">
        <v>251</v>
      </c>
      <c r="H198" s="298" t="s">
        <v>258</v>
      </c>
      <c r="I198" s="298" t="s">
        <v>436</v>
      </c>
      <c r="J198" s="299">
        <v>60</v>
      </c>
      <c r="K198" s="300">
        <v>6</v>
      </c>
    </row>
    <row r="199" spans="1:11" ht="15" customHeight="1" outlineLevel="1">
      <c r="A199" s="265"/>
      <c r="B199" s="301" t="s">
        <v>257</v>
      </c>
      <c r="C199" s="301"/>
      <c r="D199" s="265"/>
      <c r="E199" s="295" t="s">
        <v>280</v>
      </c>
      <c r="F199" s="302"/>
      <c r="G199" s="304" t="s">
        <v>248</v>
      </c>
      <c r="H199" s="363" t="s">
        <v>620</v>
      </c>
      <c r="I199" s="298" t="s">
        <v>621</v>
      </c>
      <c r="J199" s="299">
        <v>120</v>
      </c>
      <c r="K199" s="300">
        <v>13.2</v>
      </c>
    </row>
    <row r="200" spans="1:11" ht="15" customHeight="1" outlineLevel="1">
      <c r="A200" s="265"/>
      <c r="B200" s="301" t="s">
        <v>257</v>
      </c>
      <c r="C200" s="301"/>
      <c r="D200" s="265"/>
      <c r="E200" s="295" t="s">
        <v>280</v>
      </c>
      <c r="F200" s="302"/>
      <c r="G200" s="304" t="s">
        <v>248</v>
      </c>
      <c r="H200" s="363" t="s">
        <v>622</v>
      </c>
      <c r="I200" s="298" t="s">
        <v>623</v>
      </c>
      <c r="J200" s="299">
        <v>150</v>
      </c>
      <c r="K200" s="300">
        <v>16.5</v>
      </c>
    </row>
    <row r="201" spans="1:11" ht="15" customHeight="1" outlineLevel="1">
      <c r="A201" s="265"/>
      <c r="B201" s="301" t="s">
        <v>257</v>
      </c>
      <c r="C201" s="301"/>
      <c r="D201" s="265"/>
      <c r="E201" s="295" t="s">
        <v>280</v>
      </c>
      <c r="F201" s="302"/>
      <c r="G201" s="304" t="s">
        <v>248</v>
      </c>
      <c r="H201" s="363" t="s">
        <v>624</v>
      </c>
      <c r="I201" s="298" t="s">
        <v>625</v>
      </c>
      <c r="J201" s="299">
        <v>180</v>
      </c>
      <c r="K201" s="300">
        <v>19.8</v>
      </c>
    </row>
    <row r="202" spans="1:11" ht="15" customHeight="1" outlineLevel="1">
      <c r="A202" s="265"/>
      <c r="B202" s="301" t="s">
        <v>257</v>
      </c>
      <c r="C202" s="301"/>
      <c r="D202" s="265"/>
      <c r="E202" s="295" t="s">
        <v>280</v>
      </c>
      <c r="F202" s="302"/>
      <c r="G202" s="304" t="s">
        <v>248</v>
      </c>
      <c r="H202" s="363" t="s">
        <v>626</v>
      </c>
      <c r="I202" s="298" t="s">
        <v>627</v>
      </c>
      <c r="J202" s="299">
        <v>200</v>
      </c>
      <c r="K202" s="300">
        <v>22</v>
      </c>
    </row>
    <row r="203" spans="1:11" ht="15" customHeight="1" outlineLevel="1">
      <c r="A203" s="265"/>
      <c r="B203" s="301" t="s">
        <v>257</v>
      </c>
      <c r="C203" s="301"/>
      <c r="D203" s="265"/>
      <c r="E203" s="295" t="s">
        <v>280</v>
      </c>
      <c r="F203" s="302"/>
      <c r="G203" s="304" t="s">
        <v>248</v>
      </c>
      <c r="H203" s="363" t="s">
        <v>628</v>
      </c>
      <c r="I203" s="298" t="s">
        <v>629</v>
      </c>
      <c r="J203" s="299">
        <v>100</v>
      </c>
      <c r="K203" s="300">
        <v>11</v>
      </c>
    </row>
    <row r="204" spans="1:11" ht="15" customHeight="1" outlineLevel="1">
      <c r="A204" s="265"/>
      <c r="B204" s="301" t="s">
        <v>257</v>
      </c>
      <c r="C204" s="301"/>
      <c r="D204" s="265"/>
      <c r="E204" s="295" t="s">
        <v>280</v>
      </c>
      <c r="F204" s="302"/>
      <c r="G204" s="304" t="s">
        <v>248</v>
      </c>
      <c r="H204" s="363" t="s">
        <v>630</v>
      </c>
      <c r="I204" s="298" t="s">
        <v>631</v>
      </c>
      <c r="J204" s="299">
        <v>150</v>
      </c>
      <c r="K204" s="300">
        <v>16.5</v>
      </c>
    </row>
    <row r="205" spans="1:11" ht="15" customHeight="1" outlineLevel="1">
      <c r="A205" s="265"/>
      <c r="B205" s="301" t="s">
        <v>257</v>
      </c>
      <c r="C205" s="301"/>
      <c r="D205" s="265"/>
      <c r="E205" s="295" t="s">
        <v>280</v>
      </c>
      <c r="F205" s="302"/>
      <c r="G205" s="304" t="s">
        <v>248</v>
      </c>
      <c r="H205" s="363" t="s">
        <v>632</v>
      </c>
      <c r="I205" s="298" t="s">
        <v>633</v>
      </c>
      <c r="J205" s="299">
        <v>150</v>
      </c>
      <c r="K205" s="300">
        <v>16.5</v>
      </c>
    </row>
    <row r="206" spans="1:11" ht="15" customHeight="1" outlineLevel="1">
      <c r="A206" s="265"/>
      <c r="B206" s="301" t="s">
        <v>257</v>
      </c>
      <c r="C206" s="301"/>
      <c r="D206" s="265"/>
      <c r="E206" s="295" t="s">
        <v>280</v>
      </c>
      <c r="F206" s="302"/>
      <c r="G206" s="303" t="s">
        <v>253</v>
      </c>
      <c r="H206" s="298" t="s">
        <v>259</v>
      </c>
      <c r="I206" s="298" t="s">
        <v>437</v>
      </c>
      <c r="J206" s="299">
        <v>45</v>
      </c>
      <c r="K206" s="300">
        <v>4.5</v>
      </c>
    </row>
    <row r="207" spans="1:11" ht="15" customHeight="1" outlineLevel="1">
      <c r="A207" s="265"/>
      <c r="B207" s="301" t="s">
        <v>257</v>
      </c>
      <c r="C207" s="301"/>
      <c r="D207" s="265"/>
      <c r="E207" s="295" t="s">
        <v>280</v>
      </c>
      <c r="F207" s="302"/>
      <c r="G207" s="303" t="s">
        <v>255</v>
      </c>
      <c r="H207" s="298" t="s">
        <v>260</v>
      </c>
      <c r="I207" s="298" t="s">
        <v>438</v>
      </c>
      <c r="J207" s="299">
        <v>40</v>
      </c>
      <c r="K207" s="300">
        <v>4</v>
      </c>
    </row>
    <row r="208" spans="1:11" ht="15" customHeight="1" outlineLevel="1">
      <c r="A208" s="265"/>
      <c r="B208" s="301" t="s">
        <v>257</v>
      </c>
      <c r="C208" s="301"/>
      <c r="D208" s="265"/>
      <c r="E208" s="295" t="s">
        <v>280</v>
      </c>
      <c r="F208" s="302"/>
      <c r="G208" s="303" t="s">
        <v>255</v>
      </c>
      <c r="H208" s="298" t="s">
        <v>261</v>
      </c>
      <c r="I208" s="298" t="s">
        <v>439</v>
      </c>
      <c r="J208" s="299">
        <v>40</v>
      </c>
      <c r="K208" s="300">
        <v>4</v>
      </c>
    </row>
    <row r="209" spans="1:11" ht="15" customHeight="1" outlineLevel="1">
      <c r="A209" s="265"/>
      <c r="B209" s="301" t="s">
        <v>257</v>
      </c>
      <c r="C209" s="301"/>
      <c r="D209" s="265"/>
      <c r="E209" s="295" t="s">
        <v>280</v>
      </c>
      <c r="F209" s="302"/>
      <c r="G209" s="303" t="s">
        <v>255</v>
      </c>
      <c r="H209" s="298" t="s">
        <v>262</v>
      </c>
      <c r="I209" s="298" t="s">
        <v>440</v>
      </c>
      <c r="J209" s="299">
        <v>40</v>
      </c>
      <c r="K209" s="300">
        <v>4</v>
      </c>
    </row>
    <row r="210" spans="1:11" ht="15" customHeight="1" outlineLevel="1">
      <c r="A210" s="322"/>
      <c r="B210" s="334" t="s">
        <v>263</v>
      </c>
      <c r="C210" s="334"/>
      <c r="D210" s="322"/>
      <c r="E210" s="295" t="s">
        <v>280</v>
      </c>
      <c r="F210" s="335"/>
      <c r="G210" s="321" t="s">
        <v>248</v>
      </c>
      <c r="H210" s="365" t="s">
        <v>634</v>
      </c>
      <c r="I210" s="327" t="s">
        <v>635</v>
      </c>
      <c r="J210" s="328">
        <v>120</v>
      </c>
      <c r="K210" s="329">
        <v>13.2</v>
      </c>
    </row>
    <row r="211" spans="1:11" ht="15" customHeight="1" outlineLevel="1">
      <c r="A211" s="322"/>
      <c r="B211" s="334" t="s">
        <v>263</v>
      </c>
      <c r="C211" s="334"/>
      <c r="D211" s="322"/>
      <c r="E211" s="295" t="s">
        <v>280</v>
      </c>
      <c r="F211" s="335"/>
      <c r="G211" s="321" t="s">
        <v>248</v>
      </c>
      <c r="H211" s="365" t="s">
        <v>636</v>
      </c>
      <c r="I211" s="327" t="s">
        <v>637</v>
      </c>
      <c r="J211" s="328">
        <v>100</v>
      </c>
      <c r="K211" s="329">
        <v>11</v>
      </c>
    </row>
    <row r="212" spans="1:11" ht="15" customHeight="1" outlineLevel="1">
      <c r="A212" s="265"/>
      <c r="B212" s="334" t="s">
        <v>263</v>
      </c>
      <c r="C212" s="334"/>
      <c r="D212" s="265"/>
      <c r="E212" s="295" t="s">
        <v>280</v>
      </c>
      <c r="F212" s="335"/>
      <c r="G212" s="321" t="s">
        <v>248</v>
      </c>
      <c r="H212" s="363" t="s">
        <v>638</v>
      </c>
      <c r="I212" s="298" t="s">
        <v>639</v>
      </c>
      <c r="J212" s="299">
        <v>100</v>
      </c>
      <c r="K212" s="300">
        <v>11</v>
      </c>
    </row>
    <row r="213" spans="1:11" ht="15" customHeight="1" outlineLevel="1" thickBot="1">
      <c r="A213" s="366"/>
      <c r="B213" s="367" t="s">
        <v>263</v>
      </c>
      <c r="C213" s="367"/>
      <c r="D213" s="366"/>
      <c r="E213" s="368" t="s">
        <v>280</v>
      </c>
      <c r="F213" s="369"/>
      <c r="G213" s="370" t="s">
        <v>255</v>
      </c>
      <c r="H213" s="371" t="s">
        <v>264</v>
      </c>
      <c r="I213" s="371" t="s">
        <v>445</v>
      </c>
      <c r="J213" s="372">
        <v>40</v>
      </c>
      <c r="K213" s="373">
        <v>4</v>
      </c>
    </row>
    <row r="214" spans="1:11" ht="15" customHeight="1">
      <c r="A214" s="358"/>
      <c r="B214" s="359"/>
      <c r="C214" s="359">
        <v>10</v>
      </c>
      <c r="D214" s="358">
        <v>8</v>
      </c>
      <c r="E214" s="360" t="s">
        <v>280</v>
      </c>
      <c r="F214" s="361" t="s">
        <v>288</v>
      </c>
      <c r="G214" s="362" t="s">
        <v>111</v>
      </c>
      <c r="H214" s="317" t="s">
        <v>431</v>
      </c>
      <c r="I214" s="318" t="s">
        <v>432</v>
      </c>
      <c r="J214" s="319">
        <f>SUM(J215:J233)</f>
        <v>1754</v>
      </c>
      <c r="K214" s="320">
        <f t="shared" ref="K214" si="9">SUM(K215:K233)</f>
        <v>175.4</v>
      </c>
    </row>
    <row r="215" spans="1:11" ht="15" customHeight="1" outlineLevel="1">
      <c r="A215" s="265"/>
      <c r="B215" s="294" t="s">
        <v>250</v>
      </c>
      <c r="C215" s="294"/>
      <c r="D215" s="265"/>
      <c r="E215" s="295" t="s">
        <v>280</v>
      </c>
      <c r="F215" s="296"/>
      <c r="G215" s="297" t="s">
        <v>251</v>
      </c>
      <c r="H215" s="298" t="s">
        <v>252</v>
      </c>
      <c r="I215" s="298" t="s">
        <v>433</v>
      </c>
      <c r="J215" s="299">
        <v>54</v>
      </c>
      <c r="K215" s="300">
        <v>5.4</v>
      </c>
    </row>
    <row r="216" spans="1:11" ht="15" customHeight="1" outlineLevel="1">
      <c r="A216" s="265"/>
      <c r="B216" s="294" t="s">
        <v>250</v>
      </c>
      <c r="C216" s="294"/>
      <c r="D216" s="265"/>
      <c r="E216" s="295" t="s">
        <v>280</v>
      </c>
      <c r="F216" s="296"/>
      <c r="G216" s="321" t="s">
        <v>248</v>
      </c>
      <c r="H216" s="363" t="s">
        <v>640</v>
      </c>
      <c r="I216" s="298" t="s">
        <v>641</v>
      </c>
      <c r="J216" s="299">
        <v>80</v>
      </c>
      <c r="K216" s="300">
        <v>8</v>
      </c>
    </row>
    <row r="217" spans="1:11" ht="15" customHeight="1" outlineLevel="1">
      <c r="A217" s="265"/>
      <c r="B217" s="294" t="s">
        <v>250</v>
      </c>
      <c r="C217" s="294"/>
      <c r="D217" s="265"/>
      <c r="E217" s="295" t="s">
        <v>280</v>
      </c>
      <c r="F217" s="296"/>
      <c r="G217" s="321" t="s">
        <v>248</v>
      </c>
      <c r="H217" s="363" t="s">
        <v>642</v>
      </c>
      <c r="I217" s="298" t="s">
        <v>643</v>
      </c>
      <c r="J217" s="299">
        <v>60</v>
      </c>
      <c r="K217" s="300">
        <v>6</v>
      </c>
    </row>
    <row r="218" spans="1:11" ht="15" customHeight="1" outlineLevel="1">
      <c r="A218" s="265"/>
      <c r="B218" s="294" t="s">
        <v>250</v>
      </c>
      <c r="C218" s="294"/>
      <c r="D218" s="265"/>
      <c r="E218" s="295" t="s">
        <v>280</v>
      </c>
      <c r="F218" s="296"/>
      <c r="G218" s="321" t="s">
        <v>248</v>
      </c>
      <c r="H218" s="363" t="s">
        <v>644</v>
      </c>
      <c r="I218" s="298" t="s">
        <v>645</v>
      </c>
      <c r="J218" s="299">
        <v>80</v>
      </c>
      <c r="K218" s="300">
        <v>8</v>
      </c>
    </row>
    <row r="219" spans="1:11" ht="15" customHeight="1" outlineLevel="1">
      <c r="A219" s="265"/>
      <c r="B219" s="294" t="s">
        <v>250</v>
      </c>
      <c r="C219" s="294"/>
      <c r="D219" s="265"/>
      <c r="E219" s="295" t="s">
        <v>280</v>
      </c>
      <c r="F219" s="296"/>
      <c r="G219" s="297" t="s">
        <v>253</v>
      </c>
      <c r="H219" s="298" t="s">
        <v>254</v>
      </c>
      <c r="I219" s="298" t="s">
        <v>434</v>
      </c>
      <c r="J219" s="299">
        <v>50</v>
      </c>
      <c r="K219" s="300">
        <v>5</v>
      </c>
    </row>
    <row r="220" spans="1:11" ht="15" customHeight="1" outlineLevel="1">
      <c r="A220" s="265"/>
      <c r="B220" s="294" t="s">
        <v>250</v>
      </c>
      <c r="C220" s="294"/>
      <c r="D220" s="265"/>
      <c r="E220" s="295" t="s">
        <v>280</v>
      </c>
      <c r="F220" s="296"/>
      <c r="G220" s="297" t="s">
        <v>255</v>
      </c>
      <c r="H220" s="298" t="s">
        <v>256</v>
      </c>
      <c r="I220" s="298" t="s">
        <v>435</v>
      </c>
      <c r="J220" s="299">
        <v>20</v>
      </c>
      <c r="K220" s="300">
        <v>2</v>
      </c>
    </row>
    <row r="221" spans="1:11" ht="15" customHeight="1" outlineLevel="1">
      <c r="A221" s="265"/>
      <c r="B221" s="294" t="s">
        <v>250</v>
      </c>
      <c r="C221" s="294"/>
      <c r="D221" s="265"/>
      <c r="E221" s="295" t="s">
        <v>280</v>
      </c>
      <c r="F221" s="296"/>
      <c r="G221" s="297" t="s">
        <v>255</v>
      </c>
      <c r="H221" s="298" t="s">
        <v>286</v>
      </c>
      <c r="I221" s="298" t="s">
        <v>646</v>
      </c>
      <c r="J221" s="299">
        <v>40</v>
      </c>
      <c r="K221" s="300">
        <v>4</v>
      </c>
    </row>
    <row r="222" spans="1:11" ht="15" customHeight="1" outlineLevel="1">
      <c r="A222" s="265"/>
      <c r="B222" s="301" t="s">
        <v>257</v>
      </c>
      <c r="C222" s="301"/>
      <c r="D222" s="265"/>
      <c r="E222" s="295" t="s">
        <v>280</v>
      </c>
      <c r="F222" s="302"/>
      <c r="G222" s="303" t="s">
        <v>251</v>
      </c>
      <c r="H222" s="298" t="s">
        <v>258</v>
      </c>
      <c r="I222" s="298" t="s">
        <v>436</v>
      </c>
      <c r="J222" s="299">
        <v>60</v>
      </c>
      <c r="K222" s="300">
        <v>6</v>
      </c>
    </row>
    <row r="223" spans="1:11" ht="15" customHeight="1" outlineLevel="1">
      <c r="A223" s="265"/>
      <c r="B223" s="301" t="s">
        <v>257</v>
      </c>
      <c r="C223" s="301"/>
      <c r="D223" s="265"/>
      <c r="E223" s="295" t="s">
        <v>280</v>
      </c>
      <c r="F223" s="302"/>
      <c r="G223" s="304" t="s">
        <v>248</v>
      </c>
      <c r="H223" s="363" t="s">
        <v>647</v>
      </c>
      <c r="I223" s="298" t="s">
        <v>648</v>
      </c>
      <c r="J223" s="299">
        <v>230</v>
      </c>
      <c r="K223" s="300">
        <v>23</v>
      </c>
    </row>
    <row r="224" spans="1:11" ht="15" customHeight="1" outlineLevel="1">
      <c r="A224" s="265"/>
      <c r="B224" s="301" t="s">
        <v>257</v>
      </c>
      <c r="C224" s="301"/>
      <c r="D224" s="265"/>
      <c r="E224" s="295" t="s">
        <v>280</v>
      </c>
      <c r="F224" s="302"/>
      <c r="G224" s="304" t="s">
        <v>248</v>
      </c>
      <c r="H224" s="363" t="s">
        <v>649</v>
      </c>
      <c r="I224" s="298" t="s">
        <v>650</v>
      </c>
      <c r="J224" s="299">
        <v>185</v>
      </c>
      <c r="K224" s="300">
        <v>18.5</v>
      </c>
    </row>
    <row r="225" spans="1:11" ht="15" customHeight="1" outlineLevel="1">
      <c r="A225" s="265"/>
      <c r="B225" s="301" t="s">
        <v>257</v>
      </c>
      <c r="C225" s="301"/>
      <c r="D225" s="265"/>
      <c r="E225" s="295" t="s">
        <v>280</v>
      </c>
      <c r="F225" s="302"/>
      <c r="G225" s="304" t="s">
        <v>248</v>
      </c>
      <c r="H225" s="363" t="s">
        <v>651</v>
      </c>
      <c r="I225" s="298" t="s">
        <v>652</v>
      </c>
      <c r="J225" s="299">
        <v>200</v>
      </c>
      <c r="K225" s="300">
        <v>20</v>
      </c>
    </row>
    <row r="226" spans="1:11" ht="15" customHeight="1" outlineLevel="1">
      <c r="A226" s="265"/>
      <c r="B226" s="301" t="s">
        <v>257</v>
      </c>
      <c r="C226" s="301"/>
      <c r="D226" s="265"/>
      <c r="E226" s="295" t="s">
        <v>280</v>
      </c>
      <c r="F226" s="302"/>
      <c r="G226" s="304" t="s">
        <v>248</v>
      </c>
      <c r="H226" s="363" t="s">
        <v>653</v>
      </c>
      <c r="I226" s="298" t="s">
        <v>654</v>
      </c>
      <c r="J226" s="299">
        <v>280</v>
      </c>
      <c r="K226" s="300">
        <v>28</v>
      </c>
    </row>
    <row r="227" spans="1:11" ht="15" customHeight="1" outlineLevel="1">
      <c r="A227" s="265"/>
      <c r="B227" s="301" t="s">
        <v>257</v>
      </c>
      <c r="C227" s="301"/>
      <c r="D227" s="265"/>
      <c r="E227" s="295" t="s">
        <v>280</v>
      </c>
      <c r="F227" s="302"/>
      <c r="G227" s="303" t="s">
        <v>253</v>
      </c>
      <c r="H227" s="298" t="s">
        <v>259</v>
      </c>
      <c r="I227" s="298" t="s">
        <v>437</v>
      </c>
      <c r="J227" s="299">
        <v>45</v>
      </c>
      <c r="K227" s="300">
        <v>4.5</v>
      </c>
    </row>
    <row r="228" spans="1:11" ht="15" customHeight="1" outlineLevel="1">
      <c r="A228" s="265"/>
      <c r="B228" s="301" t="s">
        <v>257</v>
      </c>
      <c r="C228" s="301"/>
      <c r="D228" s="265"/>
      <c r="E228" s="295" t="s">
        <v>280</v>
      </c>
      <c r="F228" s="302"/>
      <c r="G228" s="303" t="s">
        <v>255</v>
      </c>
      <c r="H228" s="298" t="s">
        <v>260</v>
      </c>
      <c r="I228" s="298" t="s">
        <v>438</v>
      </c>
      <c r="J228" s="299">
        <v>40</v>
      </c>
      <c r="K228" s="300">
        <v>4</v>
      </c>
    </row>
    <row r="229" spans="1:11" ht="15" customHeight="1" outlineLevel="1">
      <c r="A229" s="265"/>
      <c r="B229" s="301" t="s">
        <v>257</v>
      </c>
      <c r="C229" s="301"/>
      <c r="D229" s="265"/>
      <c r="E229" s="295" t="s">
        <v>280</v>
      </c>
      <c r="F229" s="302"/>
      <c r="G229" s="303" t="s">
        <v>255</v>
      </c>
      <c r="H229" s="298" t="s">
        <v>261</v>
      </c>
      <c r="I229" s="298" t="s">
        <v>439</v>
      </c>
      <c r="J229" s="299">
        <v>40</v>
      </c>
      <c r="K229" s="300">
        <v>4</v>
      </c>
    </row>
    <row r="230" spans="1:11" ht="15" customHeight="1" outlineLevel="1">
      <c r="A230" s="265"/>
      <c r="B230" s="301" t="s">
        <v>257</v>
      </c>
      <c r="C230" s="301"/>
      <c r="D230" s="265"/>
      <c r="E230" s="295" t="s">
        <v>280</v>
      </c>
      <c r="F230" s="302"/>
      <c r="G230" s="303" t="s">
        <v>255</v>
      </c>
      <c r="H230" s="298" t="s">
        <v>262</v>
      </c>
      <c r="I230" s="298" t="s">
        <v>440</v>
      </c>
      <c r="J230" s="299">
        <v>40</v>
      </c>
      <c r="K230" s="300">
        <v>4</v>
      </c>
    </row>
    <row r="231" spans="1:11" ht="15" customHeight="1" outlineLevel="1">
      <c r="A231" s="322"/>
      <c r="B231" s="334" t="s">
        <v>263</v>
      </c>
      <c r="C231" s="334"/>
      <c r="D231" s="322"/>
      <c r="E231" s="295" t="s">
        <v>280</v>
      </c>
      <c r="F231" s="335"/>
      <c r="G231" s="321" t="s">
        <v>248</v>
      </c>
      <c r="H231" s="374" t="s">
        <v>655</v>
      </c>
      <c r="I231" s="327" t="s">
        <v>656</v>
      </c>
      <c r="J231" s="328">
        <v>90</v>
      </c>
      <c r="K231" s="329">
        <v>9</v>
      </c>
    </row>
    <row r="232" spans="1:11" ht="15" customHeight="1" outlineLevel="1">
      <c r="A232" s="322"/>
      <c r="B232" s="334" t="s">
        <v>263</v>
      </c>
      <c r="C232" s="334"/>
      <c r="D232" s="322"/>
      <c r="E232" s="295" t="s">
        <v>280</v>
      </c>
      <c r="F232" s="335"/>
      <c r="G232" s="321" t="s">
        <v>248</v>
      </c>
      <c r="H232" s="374" t="s">
        <v>657</v>
      </c>
      <c r="I232" s="327" t="s">
        <v>658</v>
      </c>
      <c r="J232" s="328">
        <v>120</v>
      </c>
      <c r="K232" s="329">
        <v>12</v>
      </c>
    </row>
    <row r="233" spans="1:11" ht="15" customHeight="1" outlineLevel="1" thickBot="1">
      <c r="A233" s="266"/>
      <c r="B233" s="367" t="s">
        <v>263</v>
      </c>
      <c r="C233" s="367"/>
      <c r="D233" s="266"/>
      <c r="E233" s="368" t="s">
        <v>280</v>
      </c>
      <c r="F233" s="369"/>
      <c r="G233" s="309" t="s">
        <v>255</v>
      </c>
      <c r="H233" s="310" t="s">
        <v>264</v>
      </c>
      <c r="I233" s="310" t="s">
        <v>445</v>
      </c>
      <c r="J233" s="311">
        <v>40</v>
      </c>
      <c r="K233" s="312">
        <v>4</v>
      </c>
    </row>
    <row r="234" spans="1:11" ht="15" customHeight="1">
      <c r="A234" s="358"/>
      <c r="B234" s="359"/>
      <c r="C234" s="359">
        <v>11</v>
      </c>
      <c r="D234" s="358">
        <v>8</v>
      </c>
      <c r="E234" s="360" t="s">
        <v>280</v>
      </c>
      <c r="F234" s="361" t="s">
        <v>214</v>
      </c>
      <c r="G234" s="362" t="s">
        <v>289</v>
      </c>
      <c r="H234" s="317" t="s">
        <v>431</v>
      </c>
      <c r="I234" s="318" t="s">
        <v>432</v>
      </c>
      <c r="J234" s="319">
        <f>SUM(J235:J245)</f>
        <v>789</v>
      </c>
      <c r="K234" s="320">
        <f t="shared" ref="K234" si="10">SUM(K235:K245)</f>
        <v>78.900000000000006</v>
      </c>
    </row>
    <row r="235" spans="1:11" ht="15" customHeight="1" outlineLevel="1">
      <c r="A235" s="375"/>
      <c r="B235" s="294" t="s">
        <v>250</v>
      </c>
      <c r="C235" s="294"/>
      <c r="D235" s="375"/>
      <c r="E235" s="265" t="s">
        <v>280</v>
      </c>
      <c r="F235" s="296"/>
      <c r="G235" s="297" t="s">
        <v>251</v>
      </c>
      <c r="H235" s="298" t="s">
        <v>252</v>
      </c>
      <c r="I235" s="298" t="s">
        <v>433</v>
      </c>
      <c r="J235" s="299">
        <v>54</v>
      </c>
      <c r="K235" s="300">
        <v>5.4</v>
      </c>
    </row>
    <row r="236" spans="1:11" ht="15" customHeight="1" outlineLevel="1">
      <c r="A236" s="375"/>
      <c r="B236" s="294" t="s">
        <v>250</v>
      </c>
      <c r="C236" s="294"/>
      <c r="D236" s="375"/>
      <c r="E236" s="265" t="s">
        <v>280</v>
      </c>
      <c r="F236" s="296"/>
      <c r="G236" s="297" t="s">
        <v>253</v>
      </c>
      <c r="H236" s="298" t="s">
        <v>254</v>
      </c>
      <c r="I236" s="298" t="s">
        <v>434</v>
      </c>
      <c r="J236" s="299">
        <v>50</v>
      </c>
      <c r="K236" s="300">
        <v>5</v>
      </c>
    </row>
    <row r="237" spans="1:11" ht="15.75" customHeight="1" outlineLevel="1">
      <c r="A237" s="375"/>
      <c r="B237" s="294" t="s">
        <v>250</v>
      </c>
      <c r="C237" s="294"/>
      <c r="D237" s="375"/>
      <c r="E237" s="265" t="s">
        <v>280</v>
      </c>
      <c r="F237" s="296"/>
      <c r="G237" s="297" t="s">
        <v>255</v>
      </c>
      <c r="H237" s="298" t="s">
        <v>256</v>
      </c>
      <c r="I237" s="298" t="s">
        <v>435</v>
      </c>
      <c r="J237" s="299">
        <v>20</v>
      </c>
      <c r="K237" s="300">
        <v>2</v>
      </c>
    </row>
    <row r="238" spans="1:11" ht="15" customHeight="1" outlineLevel="1">
      <c r="A238" s="375"/>
      <c r="B238" s="301" t="s">
        <v>257</v>
      </c>
      <c r="C238" s="301"/>
      <c r="D238" s="375"/>
      <c r="E238" s="265" t="s">
        <v>280</v>
      </c>
      <c r="F238" s="302"/>
      <c r="G238" s="303" t="s">
        <v>251</v>
      </c>
      <c r="H238" s="298" t="s">
        <v>258</v>
      </c>
      <c r="I238" s="298" t="s">
        <v>436</v>
      </c>
      <c r="J238" s="299">
        <v>60</v>
      </c>
      <c r="K238" s="300">
        <v>6</v>
      </c>
    </row>
    <row r="239" spans="1:11" ht="15" customHeight="1" outlineLevel="1">
      <c r="A239" s="375"/>
      <c r="B239" s="301" t="s">
        <v>257</v>
      </c>
      <c r="C239" s="301"/>
      <c r="D239" s="375"/>
      <c r="E239" s="265" t="s">
        <v>280</v>
      </c>
      <c r="F239" s="302"/>
      <c r="G239" s="304" t="s">
        <v>248</v>
      </c>
      <c r="H239" s="305" t="s">
        <v>659</v>
      </c>
      <c r="I239" s="298" t="s">
        <v>660</v>
      </c>
      <c r="J239" s="299">
        <v>150</v>
      </c>
      <c r="K239" s="300">
        <v>15</v>
      </c>
    </row>
    <row r="240" spans="1:11" ht="15" customHeight="1" outlineLevel="1">
      <c r="A240" s="375"/>
      <c r="B240" s="301" t="s">
        <v>257</v>
      </c>
      <c r="C240" s="301"/>
      <c r="D240" s="375"/>
      <c r="E240" s="265" t="s">
        <v>280</v>
      </c>
      <c r="F240" s="302"/>
      <c r="G240" s="304" t="s">
        <v>248</v>
      </c>
      <c r="H240" s="305" t="s">
        <v>661</v>
      </c>
      <c r="I240" s="298" t="s">
        <v>662</v>
      </c>
      <c r="J240" s="299">
        <v>250</v>
      </c>
      <c r="K240" s="300">
        <v>25</v>
      </c>
    </row>
    <row r="241" spans="1:11" ht="15" customHeight="1" outlineLevel="1">
      <c r="A241" s="375"/>
      <c r="B241" s="301" t="s">
        <v>257</v>
      </c>
      <c r="C241" s="301"/>
      <c r="D241" s="375"/>
      <c r="E241" s="265" t="s">
        <v>280</v>
      </c>
      <c r="F241" s="302"/>
      <c r="G241" s="303" t="s">
        <v>253</v>
      </c>
      <c r="H241" s="298" t="s">
        <v>259</v>
      </c>
      <c r="I241" s="298" t="s">
        <v>437</v>
      </c>
      <c r="J241" s="299">
        <v>45</v>
      </c>
      <c r="K241" s="300">
        <v>4.5</v>
      </c>
    </row>
    <row r="242" spans="1:11" ht="15" customHeight="1" outlineLevel="1">
      <c r="A242" s="375"/>
      <c r="B242" s="301" t="s">
        <v>257</v>
      </c>
      <c r="C242" s="301"/>
      <c r="D242" s="375"/>
      <c r="E242" s="265" t="s">
        <v>280</v>
      </c>
      <c r="F242" s="302"/>
      <c r="G242" s="303" t="s">
        <v>255</v>
      </c>
      <c r="H242" s="298" t="s">
        <v>260</v>
      </c>
      <c r="I242" s="298" t="s">
        <v>438</v>
      </c>
      <c r="J242" s="299">
        <v>40</v>
      </c>
      <c r="K242" s="300">
        <v>4</v>
      </c>
    </row>
    <row r="243" spans="1:11" ht="15" customHeight="1" outlineLevel="1">
      <c r="A243" s="375"/>
      <c r="B243" s="301" t="s">
        <v>257</v>
      </c>
      <c r="C243" s="301"/>
      <c r="D243" s="375"/>
      <c r="E243" s="265" t="s">
        <v>280</v>
      </c>
      <c r="F243" s="302"/>
      <c r="G243" s="303" t="s">
        <v>255</v>
      </c>
      <c r="H243" s="298" t="s">
        <v>261</v>
      </c>
      <c r="I243" s="298" t="s">
        <v>439</v>
      </c>
      <c r="J243" s="299">
        <v>40</v>
      </c>
      <c r="K243" s="300">
        <v>4</v>
      </c>
    </row>
    <row r="244" spans="1:11" ht="15" customHeight="1" outlineLevel="1">
      <c r="A244" s="375"/>
      <c r="B244" s="301" t="s">
        <v>257</v>
      </c>
      <c r="C244" s="301"/>
      <c r="D244" s="375"/>
      <c r="E244" s="265" t="s">
        <v>280</v>
      </c>
      <c r="F244" s="302"/>
      <c r="G244" s="303" t="s">
        <v>255</v>
      </c>
      <c r="H244" s="298" t="s">
        <v>262</v>
      </c>
      <c r="I244" s="298" t="s">
        <v>440</v>
      </c>
      <c r="J244" s="299">
        <v>40</v>
      </c>
      <c r="K244" s="300">
        <v>4</v>
      </c>
    </row>
    <row r="245" spans="1:11" ht="15" customHeight="1" outlineLevel="1" thickBot="1">
      <c r="A245" s="376"/>
      <c r="B245" s="323" t="s">
        <v>263</v>
      </c>
      <c r="C245" s="323"/>
      <c r="D245" s="376"/>
      <c r="E245" s="322" t="s">
        <v>280</v>
      </c>
      <c r="F245" s="377"/>
      <c r="G245" s="378" t="s">
        <v>255</v>
      </c>
      <c r="H245" s="327" t="s">
        <v>264</v>
      </c>
      <c r="I245" s="327" t="s">
        <v>445</v>
      </c>
      <c r="J245" s="328">
        <v>40</v>
      </c>
      <c r="K245" s="329">
        <v>4</v>
      </c>
    </row>
    <row r="246" spans="1:11" ht="15" customHeight="1">
      <c r="A246" s="358"/>
      <c r="B246" s="359"/>
      <c r="C246" s="359">
        <v>12</v>
      </c>
      <c r="D246" s="358">
        <v>8</v>
      </c>
      <c r="E246" s="360" t="s">
        <v>280</v>
      </c>
      <c r="F246" s="361" t="s">
        <v>290</v>
      </c>
      <c r="G246" s="362" t="s">
        <v>291</v>
      </c>
      <c r="H246" s="317" t="s">
        <v>431</v>
      </c>
      <c r="I246" s="318" t="s">
        <v>432</v>
      </c>
      <c r="J246" s="319">
        <f>SUM(J247:J262)</f>
        <v>1454</v>
      </c>
      <c r="K246" s="320">
        <f>SUM(K247:K262)</f>
        <v>145.39999999999998</v>
      </c>
    </row>
    <row r="247" spans="1:11" ht="15" customHeight="1" outlineLevel="1">
      <c r="A247" s="265"/>
      <c r="B247" s="294" t="s">
        <v>250</v>
      </c>
      <c r="C247" s="294"/>
      <c r="D247" s="265"/>
      <c r="E247" s="295" t="s">
        <v>280</v>
      </c>
      <c r="F247" s="296"/>
      <c r="G247" s="297" t="s">
        <v>251</v>
      </c>
      <c r="H247" s="298" t="s">
        <v>252</v>
      </c>
      <c r="I247" s="298" t="s">
        <v>433</v>
      </c>
      <c r="J247" s="299">
        <v>54</v>
      </c>
      <c r="K247" s="300">
        <v>5.4</v>
      </c>
    </row>
    <row r="248" spans="1:11" ht="15" customHeight="1" outlineLevel="1">
      <c r="A248" s="265"/>
      <c r="B248" s="294" t="s">
        <v>250</v>
      </c>
      <c r="C248" s="294"/>
      <c r="D248" s="265"/>
      <c r="E248" s="295" t="s">
        <v>280</v>
      </c>
      <c r="F248" s="296"/>
      <c r="G248" s="297" t="s">
        <v>253</v>
      </c>
      <c r="H248" s="298" t="s">
        <v>254</v>
      </c>
      <c r="I248" s="298" t="s">
        <v>434</v>
      </c>
      <c r="J248" s="299">
        <v>50</v>
      </c>
      <c r="K248" s="300">
        <v>5</v>
      </c>
    </row>
    <row r="249" spans="1:11" ht="15" customHeight="1" outlineLevel="1">
      <c r="A249" s="265"/>
      <c r="B249" s="294" t="s">
        <v>250</v>
      </c>
      <c r="C249" s="294"/>
      <c r="D249" s="265"/>
      <c r="E249" s="295" t="s">
        <v>280</v>
      </c>
      <c r="F249" s="296"/>
      <c r="G249" s="297" t="s">
        <v>255</v>
      </c>
      <c r="H249" s="298" t="s">
        <v>256</v>
      </c>
      <c r="I249" s="298" t="s">
        <v>435</v>
      </c>
      <c r="J249" s="299">
        <v>20</v>
      </c>
      <c r="K249" s="300">
        <v>2</v>
      </c>
    </row>
    <row r="250" spans="1:11" ht="15" customHeight="1" outlineLevel="1">
      <c r="A250" s="265"/>
      <c r="B250" s="301" t="s">
        <v>257</v>
      </c>
      <c r="C250" s="301"/>
      <c r="D250" s="265"/>
      <c r="E250" s="295" t="s">
        <v>280</v>
      </c>
      <c r="F250" s="302"/>
      <c r="G250" s="303" t="s">
        <v>251</v>
      </c>
      <c r="H250" s="298" t="s">
        <v>258</v>
      </c>
      <c r="I250" s="298" t="s">
        <v>436</v>
      </c>
      <c r="J250" s="299">
        <v>60</v>
      </c>
      <c r="K250" s="300">
        <v>6</v>
      </c>
    </row>
    <row r="251" spans="1:11" ht="15" customHeight="1" outlineLevel="1">
      <c r="A251" s="265"/>
      <c r="B251" s="301" t="s">
        <v>257</v>
      </c>
      <c r="C251" s="301"/>
      <c r="D251" s="265"/>
      <c r="E251" s="295" t="s">
        <v>280</v>
      </c>
      <c r="F251" s="302"/>
      <c r="G251" s="304" t="s">
        <v>248</v>
      </c>
      <c r="H251" s="305" t="s">
        <v>663</v>
      </c>
      <c r="I251" s="298" t="s">
        <v>664</v>
      </c>
      <c r="J251" s="299">
        <v>196</v>
      </c>
      <c r="K251" s="300">
        <v>19.600000000000001</v>
      </c>
    </row>
    <row r="252" spans="1:11" ht="15" customHeight="1" outlineLevel="1">
      <c r="A252" s="265"/>
      <c r="B252" s="301" t="s">
        <v>257</v>
      </c>
      <c r="C252" s="301"/>
      <c r="D252" s="265"/>
      <c r="E252" s="295" t="s">
        <v>280</v>
      </c>
      <c r="F252" s="302"/>
      <c r="G252" s="304" t="s">
        <v>248</v>
      </c>
      <c r="H252" s="305" t="s">
        <v>665</v>
      </c>
      <c r="I252" s="298" t="s">
        <v>666</v>
      </c>
      <c r="J252" s="299">
        <v>215</v>
      </c>
      <c r="K252" s="300">
        <v>21.5</v>
      </c>
    </row>
    <row r="253" spans="1:11" ht="15" customHeight="1" outlineLevel="1">
      <c r="A253" s="265"/>
      <c r="B253" s="301" t="s">
        <v>257</v>
      </c>
      <c r="C253" s="301"/>
      <c r="D253" s="265"/>
      <c r="E253" s="295" t="s">
        <v>280</v>
      </c>
      <c r="F253" s="302"/>
      <c r="G253" s="304" t="s">
        <v>248</v>
      </c>
      <c r="H253" s="305" t="s">
        <v>667</v>
      </c>
      <c r="I253" s="298" t="s">
        <v>668</v>
      </c>
      <c r="J253" s="299">
        <v>100</v>
      </c>
      <c r="K253" s="300">
        <v>10</v>
      </c>
    </row>
    <row r="254" spans="1:11" ht="15" customHeight="1" outlineLevel="1">
      <c r="A254" s="265"/>
      <c r="B254" s="301" t="s">
        <v>257</v>
      </c>
      <c r="C254" s="301"/>
      <c r="D254" s="265"/>
      <c r="E254" s="295" t="s">
        <v>280</v>
      </c>
      <c r="F254" s="302"/>
      <c r="G254" s="304" t="s">
        <v>248</v>
      </c>
      <c r="H254" s="305" t="s">
        <v>669</v>
      </c>
      <c r="I254" s="298" t="s">
        <v>670</v>
      </c>
      <c r="J254" s="299">
        <v>190</v>
      </c>
      <c r="K254" s="300">
        <v>19</v>
      </c>
    </row>
    <row r="255" spans="1:11" ht="15" customHeight="1" outlineLevel="1">
      <c r="A255" s="265"/>
      <c r="B255" s="301" t="s">
        <v>257</v>
      </c>
      <c r="C255" s="301"/>
      <c r="D255" s="265"/>
      <c r="E255" s="295" t="s">
        <v>280</v>
      </c>
      <c r="F255" s="302"/>
      <c r="G255" s="304" t="s">
        <v>248</v>
      </c>
      <c r="H255" s="305" t="s">
        <v>671</v>
      </c>
      <c r="I255" s="298" t="s">
        <v>672</v>
      </c>
      <c r="J255" s="299">
        <v>96</v>
      </c>
      <c r="K255" s="300">
        <v>9.6</v>
      </c>
    </row>
    <row r="256" spans="1:11" ht="15" customHeight="1" outlineLevel="1">
      <c r="A256" s="265"/>
      <c r="B256" s="301" t="s">
        <v>257</v>
      </c>
      <c r="C256" s="301"/>
      <c r="D256" s="265"/>
      <c r="E256" s="295" t="s">
        <v>280</v>
      </c>
      <c r="F256" s="302"/>
      <c r="G256" s="304" t="s">
        <v>248</v>
      </c>
      <c r="H256" s="305" t="s">
        <v>673</v>
      </c>
      <c r="I256" s="298" t="s">
        <v>674</v>
      </c>
      <c r="J256" s="299">
        <v>180</v>
      </c>
      <c r="K256" s="300">
        <v>18</v>
      </c>
    </row>
    <row r="257" spans="1:11" ht="15" customHeight="1" outlineLevel="1">
      <c r="A257" s="265"/>
      <c r="B257" s="301" t="s">
        <v>257</v>
      </c>
      <c r="C257" s="301"/>
      <c r="D257" s="265"/>
      <c r="E257" s="295" t="s">
        <v>280</v>
      </c>
      <c r="F257" s="302"/>
      <c r="G257" s="304" t="s">
        <v>248</v>
      </c>
      <c r="H257" s="305" t="s">
        <v>675</v>
      </c>
      <c r="I257" s="298" t="s">
        <v>676</v>
      </c>
      <c r="J257" s="299">
        <v>88</v>
      </c>
      <c r="K257" s="300">
        <v>8.8000000000000007</v>
      </c>
    </row>
    <row r="258" spans="1:11" ht="15" customHeight="1" outlineLevel="1">
      <c r="A258" s="265"/>
      <c r="B258" s="301" t="s">
        <v>257</v>
      </c>
      <c r="C258" s="301"/>
      <c r="D258" s="265"/>
      <c r="E258" s="295" t="s">
        <v>280</v>
      </c>
      <c r="F258" s="302"/>
      <c r="G258" s="303" t="s">
        <v>253</v>
      </c>
      <c r="H258" s="298" t="s">
        <v>259</v>
      </c>
      <c r="I258" s="298" t="s">
        <v>437</v>
      </c>
      <c r="J258" s="299">
        <v>45</v>
      </c>
      <c r="K258" s="300">
        <v>4.5</v>
      </c>
    </row>
    <row r="259" spans="1:11" ht="15" customHeight="1" outlineLevel="1">
      <c r="A259" s="265"/>
      <c r="B259" s="301" t="s">
        <v>257</v>
      </c>
      <c r="C259" s="301"/>
      <c r="D259" s="265"/>
      <c r="E259" s="295" t="s">
        <v>280</v>
      </c>
      <c r="F259" s="302"/>
      <c r="G259" s="303" t="s">
        <v>255</v>
      </c>
      <c r="H259" s="298" t="s">
        <v>260</v>
      </c>
      <c r="I259" s="298" t="s">
        <v>438</v>
      </c>
      <c r="J259" s="299">
        <v>40</v>
      </c>
      <c r="K259" s="300">
        <v>4</v>
      </c>
    </row>
    <row r="260" spans="1:11" ht="15" customHeight="1" outlineLevel="1">
      <c r="A260" s="265"/>
      <c r="B260" s="301" t="s">
        <v>257</v>
      </c>
      <c r="C260" s="301"/>
      <c r="D260" s="265"/>
      <c r="E260" s="295" t="s">
        <v>280</v>
      </c>
      <c r="F260" s="302"/>
      <c r="G260" s="303" t="s">
        <v>255</v>
      </c>
      <c r="H260" s="298" t="s">
        <v>261</v>
      </c>
      <c r="I260" s="298" t="s">
        <v>439</v>
      </c>
      <c r="J260" s="299">
        <v>40</v>
      </c>
      <c r="K260" s="300">
        <v>4</v>
      </c>
    </row>
    <row r="261" spans="1:11" ht="15" customHeight="1" outlineLevel="1">
      <c r="A261" s="265"/>
      <c r="B261" s="301" t="s">
        <v>257</v>
      </c>
      <c r="C261" s="301"/>
      <c r="D261" s="265"/>
      <c r="E261" s="295" t="s">
        <v>280</v>
      </c>
      <c r="F261" s="302"/>
      <c r="G261" s="303" t="s">
        <v>255</v>
      </c>
      <c r="H261" s="298" t="s">
        <v>262</v>
      </c>
      <c r="I261" s="298" t="s">
        <v>440</v>
      </c>
      <c r="J261" s="299">
        <v>40</v>
      </c>
      <c r="K261" s="300">
        <v>4</v>
      </c>
    </row>
    <row r="262" spans="1:11" ht="15" customHeight="1" outlineLevel="1" thickBot="1">
      <c r="A262" s="266"/>
      <c r="B262" s="306" t="s">
        <v>263</v>
      </c>
      <c r="C262" s="306"/>
      <c r="D262" s="266"/>
      <c r="E262" s="307" t="s">
        <v>280</v>
      </c>
      <c r="F262" s="308"/>
      <c r="G262" s="309" t="s">
        <v>255</v>
      </c>
      <c r="H262" s="310" t="s">
        <v>264</v>
      </c>
      <c r="I262" s="310" t="s">
        <v>445</v>
      </c>
      <c r="J262" s="311">
        <v>40</v>
      </c>
      <c r="K262" s="312">
        <v>4</v>
      </c>
    </row>
    <row r="263" spans="1:11" ht="15" customHeight="1">
      <c r="A263" s="379">
        <v>7</v>
      </c>
      <c r="B263" s="380"/>
      <c r="C263" s="380">
        <v>13</v>
      </c>
      <c r="D263" s="379">
        <v>11</v>
      </c>
      <c r="E263" s="381" t="s">
        <v>292</v>
      </c>
      <c r="F263" s="382" t="s">
        <v>293</v>
      </c>
      <c r="G263" s="383" t="s">
        <v>294</v>
      </c>
      <c r="H263" s="317" t="s">
        <v>431</v>
      </c>
      <c r="I263" s="318" t="s">
        <v>432</v>
      </c>
      <c r="J263" s="319">
        <f>SUM(J264:J283)</f>
        <v>1459</v>
      </c>
      <c r="K263" s="320">
        <f t="shared" ref="K263" si="11">SUM(K264:K283)</f>
        <v>162.89999999999998</v>
      </c>
    </row>
    <row r="264" spans="1:11" ht="15" customHeight="1" outlineLevel="1">
      <c r="A264" s="265"/>
      <c r="B264" s="294" t="s">
        <v>250</v>
      </c>
      <c r="C264" s="294"/>
      <c r="D264" s="265"/>
      <c r="E264" s="295" t="s">
        <v>292</v>
      </c>
      <c r="F264" s="296"/>
      <c r="G264" s="297" t="s">
        <v>251</v>
      </c>
      <c r="H264" s="298" t="s">
        <v>252</v>
      </c>
      <c r="I264" s="298" t="s">
        <v>433</v>
      </c>
      <c r="J264" s="299">
        <v>54</v>
      </c>
      <c r="K264" s="300">
        <v>5.4</v>
      </c>
    </row>
    <row r="265" spans="1:11" ht="15" customHeight="1" outlineLevel="1">
      <c r="A265" s="265"/>
      <c r="B265" s="294" t="s">
        <v>250</v>
      </c>
      <c r="C265" s="294"/>
      <c r="D265" s="265"/>
      <c r="E265" s="295" t="s">
        <v>292</v>
      </c>
      <c r="F265" s="296"/>
      <c r="G265" s="321" t="s">
        <v>248</v>
      </c>
      <c r="H265" s="305" t="s">
        <v>677</v>
      </c>
      <c r="I265" s="298" t="s">
        <v>678</v>
      </c>
      <c r="J265" s="299">
        <v>100</v>
      </c>
      <c r="K265" s="300">
        <v>12</v>
      </c>
    </row>
    <row r="266" spans="1:11" ht="15" customHeight="1" outlineLevel="1">
      <c r="A266" s="265"/>
      <c r="B266" s="294" t="s">
        <v>250</v>
      </c>
      <c r="C266" s="294"/>
      <c r="D266" s="265"/>
      <c r="E266" s="295" t="s">
        <v>292</v>
      </c>
      <c r="F266" s="296"/>
      <c r="G266" s="321" t="s">
        <v>248</v>
      </c>
      <c r="H266" s="305" t="s">
        <v>679</v>
      </c>
      <c r="I266" s="298" t="s">
        <v>680</v>
      </c>
      <c r="J266" s="299">
        <v>70</v>
      </c>
      <c r="K266" s="300">
        <v>8</v>
      </c>
    </row>
    <row r="267" spans="1:11" ht="15" customHeight="1" outlineLevel="1">
      <c r="A267" s="265"/>
      <c r="B267" s="294" t="s">
        <v>250</v>
      </c>
      <c r="C267" s="294"/>
      <c r="D267" s="265"/>
      <c r="E267" s="295" t="s">
        <v>292</v>
      </c>
      <c r="F267" s="296"/>
      <c r="G267" s="321" t="s">
        <v>248</v>
      </c>
      <c r="H267" s="305" t="s">
        <v>681</v>
      </c>
      <c r="I267" s="298" t="s">
        <v>682</v>
      </c>
      <c r="J267" s="299">
        <v>70</v>
      </c>
      <c r="K267" s="300">
        <v>8</v>
      </c>
    </row>
    <row r="268" spans="1:11" ht="15" customHeight="1" outlineLevel="1">
      <c r="A268" s="265"/>
      <c r="B268" s="294" t="s">
        <v>250</v>
      </c>
      <c r="C268" s="294"/>
      <c r="D268" s="265"/>
      <c r="E268" s="295" t="s">
        <v>292</v>
      </c>
      <c r="F268" s="296"/>
      <c r="G268" s="297" t="s">
        <v>253</v>
      </c>
      <c r="H268" s="298" t="s">
        <v>254</v>
      </c>
      <c r="I268" s="298" t="s">
        <v>434</v>
      </c>
      <c r="J268" s="299">
        <v>50</v>
      </c>
      <c r="K268" s="300">
        <v>5</v>
      </c>
    </row>
    <row r="269" spans="1:11" ht="15" customHeight="1" outlineLevel="1">
      <c r="A269" s="265"/>
      <c r="B269" s="294" t="s">
        <v>250</v>
      </c>
      <c r="C269" s="294"/>
      <c r="D269" s="265"/>
      <c r="E269" s="295" t="s">
        <v>292</v>
      </c>
      <c r="F269" s="296"/>
      <c r="G269" s="297" t="s">
        <v>255</v>
      </c>
      <c r="H269" s="298" t="s">
        <v>256</v>
      </c>
      <c r="I269" s="298" t="s">
        <v>435</v>
      </c>
      <c r="J269" s="299">
        <v>20</v>
      </c>
      <c r="K269" s="300">
        <v>2</v>
      </c>
    </row>
    <row r="270" spans="1:11" ht="15" customHeight="1" outlineLevel="1">
      <c r="A270" s="265"/>
      <c r="B270" s="294" t="s">
        <v>250</v>
      </c>
      <c r="C270" s="294"/>
      <c r="D270" s="265"/>
      <c r="E270" s="295" t="s">
        <v>292</v>
      </c>
      <c r="F270" s="296"/>
      <c r="G270" s="297" t="s">
        <v>255</v>
      </c>
      <c r="H270" s="298" t="s">
        <v>295</v>
      </c>
      <c r="I270" s="298" t="s">
        <v>683</v>
      </c>
      <c r="J270" s="299">
        <v>40</v>
      </c>
      <c r="K270" s="300">
        <v>4</v>
      </c>
    </row>
    <row r="271" spans="1:11" ht="15" customHeight="1" outlineLevel="1">
      <c r="A271" s="265"/>
      <c r="B271" s="301" t="s">
        <v>257</v>
      </c>
      <c r="C271" s="301"/>
      <c r="D271" s="265"/>
      <c r="E271" s="295" t="s">
        <v>292</v>
      </c>
      <c r="F271" s="302"/>
      <c r="G271" s="303" t="s">
        <v>251</v>
      </c>
      <c r="H271" s="298" t="s">
        <v>258</v>
      </c>
      <c r="I271" s="298" t="s">
        <v>436</v>
      </c>
      <c r="J271" s="299">
        <v>60</v>
      </c>
      <c r="K271" s="300">
        <v>6</v>
      </c>
    </row>
    <row r="272" spans="1:11" ht="15" customHeight="1" outlineLevel="1">
      <c r="A272" s="265"/>
      <c r="B272" s="301" t="s">
        <v>257</v>
      </c>
      <c r="C272" s="301"/>
      <c r="D272" s="265"/>
      <c r="E272" s="295" t="s">
        <v>292</v>
      </c>
      <c r="F272" s="302"/>
      <c r="G272" s="304" t="s">
        <v>248</v>
      </c>
      <c r="H272" s="305" t="s">
        <v>684</v>
      </c>
      <c r="I272" s="298" t="s">
        <v>685</v>
      </c>
      <c r="J272" s="299">
        <v>120</v>
      </c>
      <c r="K272" s="300">
        <v>14.4</v>
      </c>
    </row>
    <row r="273" spans="1:11" ht="15" customHeight="1" outlineLevel="1">
      <c r="A273" s="265"/>
      <c r="B273" s="301" t="s">
        <v>257</v>
      </c>
      <c r="C273" s="301"/>
      <c r="D273" s="265"/>
      <c r="E273" s="295" t="s">
        <v>292</v>
      </c>
      <c r="F273" s="302"/>
      <c r="G273" s="304" t="s">
        <v>248</v>
      </c>
      <c r="H273" s="305" t="s">
        <v>686</v>
      </c>
      <c r="I273" s="298" t="s">
        <v>687</v>
      </c>
      <c r="J273" s="299">
        <v>80</v>
      </c>
      <c r="K273" s="300">
        <v>9.6</v>
      </c>
    </row>
    <row r="274" spans="1:11" ht="15" customHeight="1" outlineLevel="1">
      <c r="A274" s="265"/>
      <c r="B274" s="301" t="s">
        <v>257</v>
      </c>
      <c r="C274" s="301"/>
      <c r="D274" s="265"/>
      <c r="E274" s="295" t="s">
        <v>292</v>
      </c>
      <c r="F274" s="302"/>
      <c r="G274" s="304" t="s">
        <v>248</v>
      </c>
      <c r="H274" s="305" t="s">
        <v>688</v>
      </c>
      <c r="I274" s="298" t="s">
        <v>689</v>
      </c>
      <c r="J274" s="299">
        <v>120</v>
      </c>
      <c r="K274" s="300">
        <v>14</v>
      </c>
    </row>
    <row r="275" spans="1:11" ht="15" customHeight="1" outlineLevel="1">
      <c r="A275" s="265"/>
      <c r="B275" s="301" t="s">
        <v>257</v>
      </c>
      <c r="C275" s="301"/>
      <c r="D275" s="265"/>
      <c r="E275" s="295" t="s">
        <v>292</v>
      </c>
      <c r="F275" s="302"/>
      <c r="G275" s="304" t="s">
        <v>248</v>
      </c>
      <c r="H275" s="305" t="s">
        <v>690</v>
      </c>
      <c r="I275" s="298" t="s">
        <v>691</v>
      </c>
      <c r="J275" s="299">
        <v>100</v>
      </c>
      <c r="K275" s="300">
        <v>12</v>
      </c>
    </row>
    <row r="276" spans="1:11" ht="15" customHeight="1" outlineLevel="1">
      <c r="A276" s="265"/>
      <c r="B276" s="301" t="s">
        <v>257</v>
      </c>
      <c r="C276" s="301"/>
      <c r="D276" s="265"/>
      <c r="E276" s="295" t="s">
        <v>292</v>
      </c>
      <c r="F276" s="302"/>
      <c r="G276" s="304" t="s">
        <v>248</v>
      </c>
      <c r="H276" s="305" t="s">
        <v>692</v>
      </c>
      <c r="I276" s="298" t="s">
        <v>693</v>
      </c>
      <c r="J276" s="299">
        <v>100</v>
      </c>
      <c r="K276" s="300">
        <v>11</v>
      </c>
    </row>
    <row r="277" spans="1:11" ht="15" customHeight="1" outlineLevel="1">
      <c r="A277" s="265"/>
      <c r="B277" s="301" t="s">
        <v>257</v>
      </c>
      <c r="C277" s="301"/>
      <c r="D277" s="265"/>
      <c r="E277" s="295" t="s">
        <v>292</v>
      </c>
      <c r="F277" s="302"/>
      <c r="G277" s="303" t="s">
        <v>253</v>
      </c>
      <c r="H277" s="298" t="s">
        <v>259</v>
      </c>
      <c r="I277" s="298" t="s">
        <v>437</v>
      </c>
      <c r="J277" s="299">
        <v>45</v>
      </c>
      <c r="K277" s="300">
        <v>4.5</v>
      </c>
    </row>
    <row r="278" spans="1:11" ht="15" customHeight="1" outlineLevel="1">
      <c r="A278" s="265"/>
      <c r="B278" s="301" t="s">
        <v>257</v>
      </c>
      <c r="C278" s="301"/>
      <c r="D278" s="265"/>
      <c r="E278" s="295" t="s">
        <v>292</v>
      </c>
      <c r="F278" s="302"/>
      <c r="G278" s="303" t="s">
        <v>255</v>
      </c>
      <c r="H278" s="298" t="s">
        <v>260</v>
      </c>
      <c r="I278" s="298" t="s">
        <v>438</v>
      </c>
      <c r="J278" s="299">
        <v>40</v>
      </c>
      <c r="K278" s="300">
        <v>4</v>
      </c>
    </row>
    <row r="279" spans="1:11" ht="15" customHeight="1" outlineLevel="1">
      <c r="A279" s="265"/>
      <c r="B279" s="301" t="s">
        <v>257</v>
      </c>
      <c r="C279" s="301"/>
      <c r="D279" s="265"/>
      <c r="E279" s="295" t="s">
        <v>292</v>
      </c>
      <c r="F279" s="302"/>
      <c r="G279" s="303" t="s">
        <v>255</v>
      </c>
      <c r="H279" s="298" t="s">
        <v>261</v>
      </c>
      <c r="I279" s="298" t="s">
        <v>439</v>
      </c>
      <c r="J279" s="299">
        <v>40</v>
      </c>
      <c r="K279" s="300">
        <v>4</v>
      </c>
    </row>
    <row r="280" spans="1:11" ht="15" customHeight="1" outlineLevel="1">
      <c r="A280" s="265"/>
      <c r="B280" s="301" t="s">
        <v>257</v>
      </c>
      <c r="C280" s="301"/>
      <c r="D280" s="265"/>
      <c r="E280" s="295" t="s">
        <v>292</v>
      </c>
      <c r="F280" s="302"/>
      <c r="G280" s="303" t="s">
        <v>255</v>
      </c>
      <c r="H280" s="298" t="s">
        <v>262</v>
      </c>
      <c r="I280" s="298" t="s">
        <v>440</v>
      </c>
      <c r="J280" s="299">
        <v>40</v>
      </c>
      <c r="K280" s="300">
        <v>4</v>
      </c>
    </row>
    <row r="281" spans="1:11" ht="15" customHeight="1" outlineLevel="1">
      <c r="A281" s="265"/>
      <c r="B281" s="334" t="s">
        <v>263</v>
      </c>
      <c r="C281" s="334"/>
      <c r="D281" s="265"/>
      <c r="E281" s="295" t="s">
        <v>292</v>
      </c>
      <c r="F281" s="335"/>
      <c r="G281" s="321" t="s">
        <v>248</v>
      </c>
      <c r="H281" s="305" t="s">
        <v>694</v>
      </c>
      <c r="I281" s="298" t="s">
        <v>695</v>
      </c>
      <c r="J281" s="299">
        <v>120</v>
      </c>
      <c r="K281" s="300">
        <v>14</v>
      </c>
    </row>
    <row r="282" spans="1:11" ht="15" customHeight="1" outlineLevel="1">
      <c r="A282" s="265"/>
      <c r="B282" s="334" t="s">
        <v>263</v>
      </c>
      <c r="C282" s="334"/>
      <c r="D282" s="265"/>
      <c r="E282" s="295" t="s">
        <v>292</v>
      </c>
      <c r="F282" s="335"/>
      <c r="G282" s="321" t="s">
        <v>248</v>
      </c>
      <c r="H282" s="305" t="s">
        <v>696</v>
      </c>
      <c r="I282" s="298" t="s">
        <v>697</v>
      </c>
      <c r="J282" s="299">
        <v>150</v>
      </c>
      <c r="K282" s="300">
        <v>17</v>
      </c>
    </row>
    <row r="283" spans="1:11" ht="15" customHeight="1" outlineLevel="1" thickBot="1">
      <c r="A283" s="266"/>
      <c r="B283" s="306" t="s">
        <v>263</v>
      </c>
      <c r="C283" s="306"/>
      <c r="D283" s="266"/>
      <c r="E283" s="307" t="s">
        <v>292</v>
      </c>
      <c r="F283" s="308"/>
      <c r="G283" s="309" t="s">
        <v>255</v>
      </c>
      <c r="H283" s="310" t="s">
        <v>264</v>
      </c>
      <c r="I283" s="310" t="s">
        <v>445</v>
      </c>
      <c r="J283" s="311">
        <v>40</v>
      </c>
      <c r="K283" s="312">
        <v>4</v>
      </c>
    </row>
    <row r="284" spans="1:11" ht="15" customHeight="1">
      <c r="A284" s="384">
        <v>8</v>
      </c>
      <c r="B284" s="385"/>
      <c r="C284" s="385">
        <v>14</v>
      </c>
      <c r="D284" s="384">
        <v>12</v>
      </c>
      <c r="E284" s="386" t="s">
        <v>296</v>
      </c>
      <c r="F284" s="387" t="s">
        <v>297</v>
      </c>
      <c r="G284" s="388" t="s">
        <v>298</v>
      </c>
      <c r="H284" s="317" t="s">
        <v>431</v>
      </c>
      <c r="I284" s="318" t="s">
        <v>432</v>
      </c>
      <c r="J284" s="319">
        <f>SUM(J285:J299)</f>
        <v>929</v>
      </c>
      <c r="K284" s="320">
        <f t="shared" ref="K284" si="12">SUM(K285:K299)</f>
        <v>92.9</v>
      </c>
    </row>
    <row r="285" spans="1:11" ht="15" customHeight="1" outlineLevel="1">
      <c r="A285" s="265"/>
      <c r="B285" s="294" t="s">
        <v>250</v>
      </c>
      <c r="C285" s="294"/>
      <c r="D285" s="265"/>
      <c r="E285" s="295" t="s">
        <v>296</v>
      </c>
      <c r="F285" s="296"/>
      <c r="G285" s="297" t="s">
        <v>251</v>
      </c>
      <c r="H285" s="298" t="s">
        <v>252</v>
      </c>
      <c r="I285" s="298" t="s">
        <v>433</v>
      </c>
      <c r="J285" s="299">
        <v>54</v>
      </c>
      <c r="K285" s="300">
        <v>5.4</v>
      </c>
    </row>
    <row r="286" spans="1:11" ht="15" customHeight="1" outlineLevel="1">
      <c r="A286" s="265"/>
      <c r="B286" s="294" t="s">
        <v>250</v>
      </c>
      <c r="C286" s="294"/>
      <c r="D286" s="265"/>
      <c r="E286" s="295" t="s">
        <v>296</v>
      </c>
      <c r="F286" s="296"/>
      <c r="G286" s="297" t="s">
        <v>253</v>
      </c>
      <c r="H286" s="298" t="s">
        <v>254</v>
      </c>
      <c r="I286" s="298" t="s">
        <v>434</v>
      </c>
      <c r="J286" s="299">
        <v>50</v>
      </c>
      <c r="K286" s="300">
        <v>5</v>
      </c>
    </row>
    <row r="287" spans="1:11" ht="15" customHeight="1" outlineLevel="1">
      <c r="A287" s="265"/>
      <c r="B287" s="294" t="s">
        <v>250</v>
      </c>
      <c r="C287" s="294"/>
      <c r="D287" s="265"/>
      <c r="E287" s="295" t="s">
        <v>296</v>
      </c>
      <c r="F287" s="296"/>
      <c r="G287" s="297" t="s">
        <v>255</v>
      </c>
      <c r="H287" s="298" t="s">
        <v>256</v>
      </c>
      <c r="I287" s="298" t="s">
        <v>435</v>
      </c>
      <c r="J287" s="299">
        <v>20</v>
      </c>
      <c r="K287" s="300">
        <v>2</v>
      </c>
    </row>
    <row r="288" spans="1:11" ht="15" customHeight="1" outlineLevel="1">
      <c r="A288" s="265"/>
      <c r="B288" s="301" t="s">
        <v>257</v>
      </c>
      <c r="C288" s="301"/>
      <c r="D288" s="265"/>
      <c r="E288" s="295" t="s">
        <v>296</v>
      </c>
      <c r="F288" s="302"/>
      <c r="G288" s="303" t="s">
        <v>251</v>
      </c>
      <c r="H288" s="298" t="s">
        <v>258</v>
      </c>
      <c r="I288" s="298" t="s">
        <v>436</v>
      </c>
      <c r="J288" s="299">
        <v>60</v>
      </c>
      <c r="K288" s="300">
        <v>6</v>
      </c>
    </row>
    <row r="289" spans="1:11" ht="15" customHeight="1" outlineLevel="1">
      <c r="A289" s="265"/>
      <c r="B289" s="301" t="s">
        <v>257</v>
      </c>
      <c r="C289" s="301"/>
      <c r="D289" s="265"/>
      <c r="E289" s="295" t="s">
        <v>296</v>
      </c>
      <c r="F289" s="302"/>
      <c r="G289" s="304" t="s">
        <v>248</v>
      </c>
      <c r="H289" s="305" t="s">
        <v>698</v>
      </c>
      <c r="I289" s="298" t="s">
        <v>699</v>
      </c>
      <c r="J289" s="299">
        <v>90</v>
      </c>
      <c r="K289" s="300">
        <v>9</v>
      </c>
    </row>
    <row r="290" spans="1:11" ht="15" customHeight="1" outlineLevel="1">
      <c r="A290" s="265"/>
      <c r="B290" s="301" t="s">
        <v>257</v>
      </c>
      <c r="C290" s="301"/>
      <c r="D290" s="265"/>
      <c r="E290" s="295" t="s">
        <v>296</v>
      </c>
      <c r="F290" s="302"/>
      <c r="G290" s="304" t="s">
        <v>248</v>
      </c>
      <c r="H290" s="305" t="s">
        <v>700</v>
      </c>
      <c r="I290" s="298" t="s">
        <v>701</v>
      </c>
      <c r="J290" s="299">
        <v>90</v>
      </c>
      <c r="K290" s="300">
        <v>9</v>
      </c>
    </row>
    <row r="291" spans="1:11" ht="15" customHeight="1" outlineLevel="1">
      <c r="A291" s="265"/>
      <c r="B291" s="301" t="s">
        <v>257</v>
      </c>
      <c r="C291" s="301"/>
      <c r="D291" s="265"/>
      <c r="E291" s="295" t="s">
        <v>296</v>
      </c>
      <c r="F291" s="302"/>
      <c r="G291" s="304" t="s">
        <v>248</v>
      </c>
      <c r="H291" s="305" t="s">
        <v>702</v>
      </c>
      <c r="I291" s="298" t="s">
        <v>703</v>
      </c>
      <c r="J291" s="299">
        <v>90</v>
      </c>
      <c r="K291" s="300">
        <v>9</v>
      </c>
    </row>
    <row r="292" spans="1:11" ht="15" customHeight="1" outlineLevel="1">
      <c r="A292" s="265"/>
      <c r="B292" s="301" t="s">
        <v>257</v>
      </c>
      <c r="C292" s="301"/>
      <c r="D292" s="265"/>
      <c r="E292" s="295" t="s">
        <v>296</v>
      </c>
      <c r="F292" s="302"/>
      <c r="G292" s="304" t="s">
        <v>248</v>
      </c>
      <c r="H292" s="305" t="s">
        <v>704</v>
      </c>
      <c r="I292" s="298" t="s">
        <v>705</v>
      </c>
      <c r="J292" s="299">
        <v>90</v>
      </c>
      <c r="K292" s="300">
        <v>9</v>
      </c>
    </row>
    <row r="293" spans="1:11" ht="15" customHeight="1" outlineLevel="1">
      <c r="A293" s="265"/>
      <c r="B293" s="301" t="s">
        <v>257</v>
      </c>
      <c r="C293" s="301"/>
      <c r="D293" s="265"/>
      <c r="E293" s="295" t="s">
        <v>296</v>
      </c>
      <c r="F293" s="302"/>
      <c r="G293" s="304" t="s">
        <v>248</v>
      </c>
      <c r="H293" s="305" t="s">
        <v>706</v>
      </c>
      <c r="I293" s="298" t="s">
        <v>707</v>
      </c>
      <c r="J293" s="299">
        <v>90</v>
      </c>
      <c r="K293" s="300">
        <v>9</v>
      </c>
    </row>
    <row r="294" spans="1:11" ht="15" customHeight="1" outlineLevel="1">
      <c r="A294" s="265"/>
      <c r="B294" s="301" t="s">
        <v>257</v>
      </c>
      <c r="C294" s="301"/>
      <c r="D294" s="265"/>
      <c r="E294" s="295" t="s">
        <v>296</v>
      </c>
      <c r="F294" s="302"/>
      <c r="G294" s="304" t="s">
        <v>248</v>
      </c>
      <c r="H294" s="305" t="s">
        <v>708</v>
      </c>
      <c r="I294" s="298" t="s">
        <v>709</v>
      </c>
      <c r="J294" s="299">
        <v>90</v>
      </c>
      <c r="K294" s="300">
        <v>9</v>
      </c>
    </row>
    <row r="295" spans="1:11" ht="15" customHeight="1" outlineLevel="1">
      <c r="A295" s="265"/>
      <c r="B295" s="301" t="s">
        <v>257</v>
      </c>
      <c r="C295" s="301"/>
      <c r="D295" s="265"/>
      <c r="E295" s="295" t="s">
        <v>296</v>
      </c>
      <c r="F295" s="302"/>
      <c r="G295" s="303" t="s">
        <v>253</v>
      </c>
      <c r="H295" s="298" t="s">
        <v>259</v>
      </c>
      <c r="I295" s="298" t="s">
        <v>437</v>
      </c>
      <c r="J295" s="299">
        <v>45</v>
      </c>
      <c r="K295" s="300">
        <v>4.5</v>
      </c>
    </row>
    <row r="296" spans="1:11" ht="15" customHeight="1" outlineLevel="1">
      <c r="A296" s="265"/>
      <c r="B296" s="301" t="s">
        <v>257</v>
      </c>
      <c r="C296" s="301"/>
      <c r="D296" s="265"/>
      <c r="E296" s="295" t="s">
        <v>296</v>
      </c>
      <c r="F296" s="302"/>
      <c r="G296" s="303" t="s">
        <v>255</v>
      </c>
      <c r="H296" s="298" t="s">
        <v>260</v>
      </c>
      <c r="I296" s="298" t="s">
        <v>438</v>
      </c>
      <c r="J296" s="299">
        <v>40</v>
      </c>
      <c r="K296" s="300">
        <v>4</v>
      </c>
    </row>
    <row r="297" spans="1:11" ht="15" customHeight="1" outlineLevel="1">
      <c r="A297" s="265"/>
      <c r="B297" s="301" t="s">
        <v>257</v>
      </c>
      <c r="C297" s="301"/>
      <c r="D297" s="265"/>
      <c r="E297" s="295" t="s">
        <v>296</v>
      </c>
      <c r="F297" s="302"/>
      <c r="G297" s="303" t="s">
        <v>255</v>
      </c>
      <c r="H297" s="298" t="s">
        <v>261</v>
      </c>
      <c r="I297" s="298" t="s">
        <v>439</v>
      </c>
      <c r="J297" s="299">
        <v>40</v>
      </c>
      <c r="K297" s="300">
        <v>4</v>
      </c>
    </row>
    <row r="298" spans="1:11" ht="15" customHeight="1" outlineLevel="1">
      <c r="A298" s="265"/>
      <c r="B298" s="301" t="s">
        <v>257</v>
      </c>
      <c r="C298" s="301"/>
      <c r="D298" s="265"/>
      <c r="E298" s="295" t="s">
        <v>296</v>
      </c>
      <c r="F298" s="302"/>
      <c r="G298" s="303" t="s">
        <v>255</v>
      </c>
      <c r="H298" s="298" t="s">
        <v>262</v>
      </c>
      <c r="I298" s="298" t="s">
        <v>440</v>
      </c>
      <c r="J298" s="299">
        <v>40</v>
      </c>
      <c r="K298" s="300">
        <v>4</v>
      </c>
    </row>
    <row r="299" spans="1:11" ht="15" customHeight="1" outlineLevel="1" thickBot="1">
      <c r="A299" s="266"/>
      <c r="B299" s="306" t="s">
        <v>263</v>
      </c>
      <c r="C299" s="306"/>
      <c r="D299" s="266"/>
      <c r="E299" s="307" t="s">
        <v>296</v>
      </c>
      <c r="F299" s="308"/>
      <c r="G299" s="309" t="s">
        <v>255</v>
      </c>
      <c r="H299" s="310" t="s">
        <v>264</v>
      </c>
      <c r="I299" s="310" t="s">
        <v>445</v>
      </c>
      <c r="J299" s="311">
        <v>40</v>
      </c>
      <c r="K299" s="312">
        <v>4</v>
      </c>
    </row>
    <row r="300" spans="1:11" ht="15" customHeight="1">
      <c r="A300" s="384"/>
      <c r="B300" s="385"/>
      <c r="C300" s="385">
        <v>15</v>
      </c>
      <c r="D300" s="384">
        <v>12</v>
      </c>
      <c r="E300" s="386" t="s">
        <v>296</v>
      </c>
      <c r="F300" s="387" t="s">
        <v>710</v>
      </c>
      <c r="G300" s="388" t="s">
        <v>299</v>
      </c>
      <c r="H300" s="317" t="s">
        <v>431</v>
      </c>
      <c r="I300" s="318" t="s">
        <v>432</v>
      </c>
      <c r="J300" s="319">
        <f>SUM(J301:J324)</f>
        <v>1395</v>
      </c>
      <c r="K300" s="320">
        <f t="shared" ref="K300" si="13">SUM(K301:K324)</f>
        <v>137.49999999999997</v>
      </c>
    </row>
    <row r="301" spans="1:11" ht="15" customHeight="1" outlineLevel="1">
      <c r="A301" s="265"/>
      <c r="B301" s="294" t="s">
        <v>250</v>
      </c>
      <c r="C301" s="294"/>
      <c r="D301" s="265"/>
      <c r="E301" s="295" t="s">
        <v>296</v>
      </c>
      <c r="F301" s="296"/>
      <c r="G301" s="297" t="s">
        <v>251</v>
      </c>
      <c r="H301" s="298" t="s">
        <v>252</v>
      </c>
      <c r="I301" s="298" t="s">
        <v>433</v>
      </c>
      <c r="J301" s="299">
        <v>54</v>
      </c>
      <c r="K301" s="300">
        <v>5.4</v>
      </c>
    </row>
    <row r="302" spans="1:11" ht="15" customHeight="1" outlineLevel="1">
      <c r="A302" s="265"/>
      <c r="B302" s="294" t="s">
        <v>250</v>
      </c>
      <c r="C302" s="294"/>
      <c r="D302" s="265"/>
      <c r="E302" s="295" t="s">
        <v>296</v>
      </c>
      <c r="F302" s="296"/>
      <c r="G302" s="321" t="s">
        <v>248</v>
      </c>
      <c r="H302" s="305" t="s">
        <v>711</v>
      </c>
      <c r="I302" s="298" t="s">
        <v>712</v>
      </c>
      <c r="J302" s="299">
        <v>69</v>
      </c>
      <c r="K302" s="300">
        <v>6.9</v>
      </c>
    </row>
    <row r="303" spans="1:11" ht="15" customHeight="1" outlineLevel="1">
      <c r="A303" s="265"/>
      <c r="B303" s="294" t="s">
        <v>250</v>
      </c>
      <c r="C303" s="294"/>
      <c r="D303" s="265"/>
      <c r="E303" s="295" t="s">
        <v>296</v>
      </c>
      <c r="F303" s="296"/>
      <c r="G303" s="321" t="s">
        <v>248</v>
      </c>
      <c r="H303" s="305" t="s">
        <v>713</v>
      </c>
      <c r="I303" s="298" t="s">
        <v>714</v>
      </c>
      <c r="J303" s="299">
        <v>48</v>
      </c>
      <c r="K303" s="300">
        <v>4.8</v>
      </c>
    </row>
    <row r="304" spans="1:11" ht="15" customHeight="1" outlineLevel="1">
      <c r="A304" s="265"/>
      <c r="B304" s="294" t="s">
        <v>250</v>
      </c>
      <c r="C304" s="294"/>
      <c r="D304" s="265"/>
      <c r="E304" s="295" t="s">
        <v>296</v>
      </c>
      <c r="F304" s="296"/>
      <c r="G304" s="321" t="s">
        <v>248</v>
      </c>
      <c r="H304" s="305" t="s">
        <v>715</v>
      </c>
      <c r="I304" s="298" t="s">
        <v>716</v>
      </c>
      <c r="J304" s="299">
        <v>48</v>
      </c>
      <c r="K304" s="300">
        <v>4.8</v>
      </c>
    </row>
    <row r="305" spans="1:11" ht="15" customHeight="1" outlineLevel="1">
      <c r="A305" s="265"/>
      <c r="B305" s="294" t="s">
        <v>250</v>
      </c>
      <c r="C305" s="294"/>
      <c r="D305" s="265"/>
      <c r="E305" s="295" t="s">
        <v>296</v>
      </c>
      <c r="F305" s="296"/>
      <c r="G305" s="321" t="s">
        <v>248</v>
      </c>
      <c r="H305" s="305" t="s">
        <v>717</v>
      </c>
      <c r="I305" s="298" t="s">
        <v>718</v>
      </c>
      <c r="J305" s="299">
        <v>48</v>
      </c>
      <c r="K305" s="300">
        <v>4.8</v>
      </c>
    </row>
    <row r="306" spans="1:11" ht="15" customHeight="1" outlineLevel="1">
      <c r="A306" s="265"/>
      <c r="B306" s="294" t="s">
        <v>250</v>
      </c>
      <c r="C306" s="294"/>
      <c r="D306" s="265"/>
      <c r="E306" s="295" t="s">
        <v>296</v>
      </c>
      <c r="F306" s="296"/>
      <c r="G306" s="297" t="s">
        <v>253</v>
      </c>
      <c r="H306" s="298" t="s">
        <v>254</v>
      </c>
      <c r="I306" s="298" t="s">
        <v>434</v>
      </c>
      <c r="J306" s="299">
        <v>50</v>
      </c>
      <c r="K306" s="300">
        <v>5</v>
      </c>
    </row>
    <row r="307" spans="1:11" ht="15" customHeight="1" outlineLevel="1">
      <c r="A307" s="265"/>
      <c r="B307" s="294" t="s">
        <v>250</v>
      </c>
      <c r="C307" s="294"/>
      <c r="D307" s="265"/>
      <c r="E307" s="295" t="s">
        <v>296</v>
      </c>
      <c r="F307" s="296"/>
      <c r="G307" s="297" t="s">
        <v>255</v>
      </c>
      <c r="H307" s="298" t="s">
        <v>256</v>
      </c>
      <c r="I307" s="298" t="s">
        <v>435</v>
      </c>
      <c r="J307" s="299">
        <v>20</v>
      </c>
      <c r="K307" s="300">
        <v>2</v>
      </c>
    </row>
    <row r="308" spans="1:11" ht="15" customHeight="1" outlineLevel="1">
      <c r="A308" s="265"/>
      <c r="B308" s="294" t="s">
        <v>250</v>
      </c>
      <c r="C308" s="294"/>
      <c r="D308" s="265"/>
      <c r="E308" s="295" t="s">
        <v>296</v>
      </c>
      <c r="F308" s="296"/>
      <c r="G308" s="297" t="s">
        <v>255</v>
      </c>
      <c r="H308" s="298" t="s">
        <v>300</v>
      </c>
      <c r="I308" s="298" t="s">
        <v>719</v>
      </c>
      <c r="J308" s="299">
        <v>40</v>
      </c>
      <c r="K308" s="300">
        <v>2</v>
      </c>
    </row>
    <row r="309" spans="1:11" ht="15" customHeight="1" outlineLevel="1">
      <c r="A309" s="265"/>
      <c r="B309" s="301" t="s">
        <v>257</v>
      </c>
      <c r="C309" s="301"/>
      <c r="D309" s="265"/>
      <c r="E309" s="295" t="s">
        <v>296</v>
      </c>
      <c r="F309" s="302"/>
      <c r="G309" s="303" t="s">
        <v>251</v>
      </c>
      <c r="H309" s="298" t="s">
        <v>258</v>
      </c>
      <c r="I309" s="298" t="s">
        <v>436</v>
      </c>
      <c r="J309" s="299">
        <v>60</v>
      </c>
      <c r="K309" s="300">
        <v>6</v>
      </c>
    </row>
    <row r="310" spans="1:11" ht="15" customHeight="1" outlineLevel="1">
      <c r="A310" s="265"/>
      <c r="B310" s="301" t="s">
        <v>257</v>
      </c>
      <c r="C310" s="301"/>
      <c r="D310" s="265"/>
      <c r="E310" s="295" t="s">
        <v>296</v>
      </c>
      <c r="F310" s="302"/>
      <c r="G310" s="304" t="s">
        <v>248</v>
      </c>
      <c r="H310" s="305" t="s">
        <v>720</v>
      </c>
      <c r="I310" s="298" t="s">
        <v>721</v>
      </c>
      <c r="J310" s="299">
        <v>68</v>
      </c>
      <c r="K310" s="300">
        <v>6.8</v>
      </c>
    </row>
    <row r="311" spans="1:11" ht="15" customHeight="1" outlineLevel="1">
      <c r="A311" s="265"/>
      <c r="B311" s="301" t="s">
        <v>257</v>
      </c>
      <c r="C311" s="301"/>
      <c r="D311" s="265"/>
      <c r="E311" s="295" t="s">
        <v>296</v>
      </c>
      <c r="F311" s="302"/>
      <c r="G311" s="304" t="s">
        <v>248</v>
      </c>
      <c r="H311" s="305" t="s">
        <v>722</v>
      </c>
      <c r="I311" s="298" t="s">
        <v>723</v>
      </c>
      <c r="J311" s="299">
        <v>68</v>
      </c>
      <c r="K311" s="300">
        <v>6.8</v>
      </c>
    </row>
    <row r="312" spans="1:11" ht="15" customHeight="1" outlineLevel="1">
      <c r="A312" s="265"/>
      <c r="B312" s="301" t="s">
        <v>257</v>
      </c>
      <c r="C312" s="301"/>
      <c r="D312" s="265"/>
      <c r="E312" s="295" t="s">
        <v>296</v>
      </c>
      <c r="F312" s="302"/>
      <c r="G312" s="304" t="s">
        <v>248</v>
      </c>
      <c r="H312" s="305" t="s">
        <v>724</v>
      </c>
      <c r="I312" s="298" t="s">
        <v>725</v>
      </c>
      <c r="J312" s="299">
        <v>48</v>
      </c>
      <c r="K312" s="300">
        <v>4.8</v>
      </c>
    </row>
    <row r="313" spans="1:11" ht="15" customHeight="1" outlineLevel="1">
      <c r="A313" s="265"/>
      <c r="B313" s="301" t="s">
        <v>257</v>
      </c>
      <c r="C313" s="301"/>
      <c r="D313" s="265"/>
      <c r="E313" s="295" t="s">
        <v>296</v>
      </c>
      <c r="F313" s="302"/>
      <c r="G313" s="304" t="s">
        <v>248</v>
      </c>
      <c r="H313" s="305" t="s">
        <v>726</v>
      </c>
      <c r="I313" s="298" t="s">
        <v>727</v>
      </c>
      <c r="J313" s="299">
        <v>113</v>
      </c>
      <c r="K313" s="300">
        <v>11.3</v>
      </c>
    </row>
    <row r="314" spans="1:11" ht="15" customHeight="1" outlineLevel="1">
      <c r="A314" s="265"/>
      <c r="B314" s="301" t="s">
        <v>257</v>
      </c>
      <c r="C314" s="301"/>
      <c r="D314" s="265"/>
      <c r="E314" s="295" t="s">
        <v>296</v>
      </c>
      <c r="F314" s="302"/>
      <c r="G314" s="304" t="s">
        <v>248</v>
      </c>
      <c r="H314" s="305" t="s">
        <v>728</v>
      </c>
      <c r="I314" s="298" t="s">
        <v>729</v>
      </c>
      <c r="J314" s="299">
        <v>96</v>
      </c>
      <c r="K314" s="300">
        <v>9.6</v>
      </c>
    </row>
    <row r="315" spans="1:11" ht="15" customHeight="1" outlineLevel="1">
      <c r="A315" s="265"/>
      <c r="B315" s="301" t="s">
        <v>257</v>
      </c>
      <c r="C315" s="301"/>
      <c r="D315" s="265"/>
      <c r="E315" s="295" t="s">
        <v>296</v>
      </c>
      <c r="F315" s="302"/>
      <c r="G315" s="304" t="s">
        <v>248</v>
      </c>
      <c r="H315" s="305" t="s">
        <v>730</v>
      </c>
      <c r="I315" s="298" t="s">
        <v>731</v>
      </c>
      <c r="J315" s="299">
        <v>96</v>
      </c>
      <c r="K315" s="300">
        <v>9.6</v>
      </c>
    </row>
    <row r="316" spans="1:11" ht="15" customHeight="1" outlineLevel="1">
      <c r="A316" s="265"/>
      <c r="B316" s="301" t="s">
        <v>257</v>
      </c>
      <c r="C316" s="301"/>
      <c r="D316" s="265"/>
      <c r="E316" s="295" t="s">
        <v>296</v>
      </c>
      <c r="F316" s="302"/>
      <c r="G316" s="303" t="s">
        <v>253</v>
      </c>
      <c r="H316" s="298" t="s">
        <v>259</v>
      </c>
      <c r="I316" s="298" t="s">
        <v>437</v>
      </c>
      <c r="J316" s="299">
        <v>45</v>
      </c>
      <c r="K316" s="300">
        <v>4.5</v>
      </c>
    </row>
    <row r="317" spans="1:11" ht="15" customHeight="1" outlineLevel="1">
      <c r="A317" s="265"/>
      <c r="B317" s="301" t="s">
        <v>257</v>
      </c>
      <c r="C317" s="301"/>
      <c r="D317" s="265"/>
      <c r="E317" s="295" t="s">
        <v>296</v>
      </c>
      <c r="F317" s="302"/>
      <c r="G317" s="303" t="s">
        <v>255</v>
      </c>
      <c r="H317" s="298" t="s">
        <v>260</v>
      </c>
      <c r="I317" s="298" t="s">
        <v>438</v>
      </c>
      <c r="J317" s="299">
        <v>40</v>
      </c>
      <c r="K317" s="300">
        <v>4</v>
      </c>
    </row>
    <row r="318" spans="1:11" ht="15" customHeight="1" outlineLevel="1">
      <c r="A318" s="265"/>
      <c r="B318" s="301" t="s">
        <v>257</v>
      </c>
      <c r="C318" s="301"/>
      <c r="D318" s="265"/>
      <c r="E318" s="295" t="s">
        <v>296</v>
      </c>
      <c r="F318" s="302"/>
      <c r="G318" s="303" t="s">
        <v>255</v>
      </c>
      <c r="H318" s="298" t="s">
        <v>261</v>
      </c>
      <c r="I318" s="298" t="s">
        <v>439</v>
      </c>
      <c r="J318" s="299">
        <v>40</v>
      </c>
      <c r="K318" s="300">
        <v>4</v>
      </c>
    </row>
    <row r="319" spans="1:11" ht="15" customHeight="1" outlineLevel="1">
      <c r="A319" s="265"/>
      <c r="B319" s="301" t="s">
        <v>257</v>
      </c>
      <c r="C319" s="301"/>
      <c r="D319" s="265"/>
      <c r="E319" s="295" t="s">
        <v>296</v>
      </c>
      <c r="F319" s="302"/>
      <c r="G319" s="303" t="s">
        <v>255</v>
      </c>
      <c r="H319" s="298" t="s">
        <v>262</v>
      </c>
      <c r="I319" s="298" t="s">
        <v>440</v>
      </c>
      <c r="J319" s="299">
        <v>40</v>
      </c>
      <c r="K319" s="300">
        <v>4</v>
      </c>
    </row>
    <row r="320" spans="1:11" ht="15" customHeight="1" outlineLevel="1">
      <c r="A320" s="265"/>
      <c r="B320" s="334" t="s">
        <v>263</v>
      </c>
      <c r="C320" s="334"/>
      <c r="D320" s="265"/>
      <c r="E320" s="295" t="s">
        <v>296</v>
      </c>
      <c r="F320" s="335"/>
      <c r="G320" s="336" t="s">
        <v>248</v>
      </c>
      <c r="H320" s="305" t="s">
        <v>732</v>
      </c>
      <c r="I320" s="298" t="s">
        <v>733</v>
      </c>
      <c r="J320" s="299">
        <v>96</v>
      </c>
      <c r="K320" s="300">
        <v>9.6</v>
      </c>
    </row>
    <row r="321" spans="1:11" ht="15" customHeight="1" outlineLevel="1">
      <c r="A321" s="265"/>
      <c r="B321" s="334" t="s">
        <v>263</v>
      </c>
      <c r="C321" s="334"/>
      <c r="D321" s="265"/>
      <c r="E321" s="295" t="s">
        <v>296</v>
      </c>
      <c r="F321" s="335"/>
      <c r="G321" s="336" t="s">
        <v>248</v>
      </c>
      <c r="H321" s="305" t="s">
        <v>734</v>
      </c>
      <c r="I321" s="298" t="s">
        <v>735</v>
      </c>
      <c r="J321" s="299">
        <v>56</v>
      </c>
      <c r="K321" s="300">
        <v>5.6</v>
      </c>
    </row>
    <row r="322" spans="1:11" ht="15" customHeight="1" outlineLevel="1">
      <c r="A322" s="265"/>
      <c r="B322" s="334" t="s">
        <v>263</v>
      </c>
      <c r="C322" s="334"/>
      <c r="D322" s="265"/>
      <c r="E322" s="295" t="s">
        <v>296</v>
      </c>
      <c r="F322" s="335"/>
      <c r="G322" s="336" t="s">
        <v>248</v>
      </c>
      <c r="H322" s="305" t="s">
        <v>736</v>
      </c>
      <c r="I322" s="298" t="s">
        <v>737</v>
      </c>
      <c r="J322" s="299">
        <v>56</v>
      </c>
      <c r="K322" s="300">
        <v>5.6</v>
      </c>
    </row>
    <row r="323" spans="1:11" ht="15" customHeight="1" outlineLevel="1">
      <c r="A323" s="265"/>
      <c r="B323" s="334" t="s">
        <v>263</v>
      </c>
      <c r="C323" s="334"/>
      <c r="D323" s="265"/>
      <c r="E323" s="295" t="s">
        <v>296</v>
      </c>
      <c r="F323" s="335"/>
      <c r="G323" s="336" t="s">
        <v>248</v>
      </c>
      <c r="H323" s="305" t="s">
        <v>738</v>
      </c>
      <c r="I323" s="298" t="s">
        <v>739</v>
      </c>
      <c r="J323" s="299">
        <v>56</v>
      </c>
      <c r="K323" s="300">
        <v>5.6</v>
      </c>
    </row>
    <row r="324" spans="1:11" ht="15" customHeight="1" outlineLevel="1" thickBot="1">
      <c r="A324" s="266"/>
      <c r="B324" s="306" t="s">
        <v>263</v>
      </c>
      <c r="C324" s="306"/>
      <c r="D324" s="266"/>
      <c r="E324" s="307" t="s">
        <v>296</v>
      </c>
      <c r="F324" s="308"/>
      <c r="G324" s="309" t="s">
        <v>255</v>
      </c>
      <c r="H324" s="310" t="s">
        <v>264</v>
      </c>
      <c r="I324" s="310" t="s">
        <v>445</v>
      </c>
      <c r="J324" s="311">
        <v>40</v>
      </c>
      <c r="K324" s="312">
        <v>4</v>
      </c>
    </row>
    <row r="325" spans="1:11" ht="15" customHeight="1">
      <c r="A325" s="384"/>
      <c r="B325" s="385"/>
      <c r="C325" s="385">
        <v>16</v>
      </c>
      <c r="D325" s="384">
        <v>12</v>
      </c>
      <c r="E325" s="386" t="s">
        <v>296</v>
      </c>
      <c r="F325" s="387" t="s">
        <v>301</v>
      </c>
      <c r="G325" s="388" t="s">
        <v>302</v>
      </c>
      <c r="H325" s="317" t="s">
        <v>431</v>
      </c>
      <c r="I325" s="318" t="s">
        <v>432</v>
      </c>
      <c r="J325" s="319">
        <f>SUM(J326:J341)</f>
        <v>1204</v>
      </c>
      <c r="K325" s="320">
        <f t="shared" ref="K325" si="14">SUM(K326:K341)</f>
        <v>120.4</v>
      </c>
    </row>
    <row r="326" spans="1:11" ht="15" customHeight="1" outlineLevel="1">
      <c r="A326" s="265"/>
      <c r="B326" s="294" t="s">
        <v>250</v>
      </c>
      <c r="C326" s="294"/>
      <c r="D326" s="265"/>
      <c r="E326" s="295" t="s">
        <v>296</v>
      </c>
      <c r="F326" s="296"/>
      <c r="G326" s="297" t="s">
        <v>251</v>
      </c>
      <c r="H326" s="298" t="s">
        <v>252</v>
      </c>
      <c r="I326" s="298" t="s">
        <v>433</v>
      </c>
      <c r="J326" s="299">
        <v>54</v>
      </c>
      <c r="K326" s="300">
        <v>5.4</v>
      </c>
    </row>
    <row r="327" spans="1:11" ht="15" customHeight="1" outlineLevel="1">
      <c r="A327" s="265"/>
      <c r="B327" s="294" t="s">
        <v>250</v>
      </c>
      <c r="C327" s="294"/>
      <c r="D327" s="265"/>
      <c r="E327" s="295" t="s">
        <v>296</v>
      </c>
      <c r="F327" s="296"/>
      <c r="G327" s="321" t="s">
        <v>248</v>
      </c>
      <c r="H327" s="305" t="s">
        <v>740</v>
      </c>
      <c r="I327" s="298" t="s">
        <v>741</v>
      </c>
      <c r="J327" s="299">
        <v>80</v>
      </c>
      <c r="K327" s="300">
        <v>8</v>
      </c>
    </row>
    <row r="328" spans="1:11" ht="15" customHeight="1" outlineLevel="1">
      <c r="A328" s="265"/>
      <c r="B328" s="294" t="s">
        <v>250</v>
      </c>
      <c r="C328" s="294"/>
      <c r="D328" s="265"/>
      <c r="E328" s="295" t="s">
        <v>296</v>
      </c>
      <c r="F328" s="296"/>
      <c r="G328" s="321" t="s">
        <v>248</v>
      </c>
      <c r="H328" s="305" t="s">
        <v>742</v>
      </c>
      <c r="I328" s="298" t="s">
        <v>743</v>
      </c>
      <c r="J328" s="299">
        <v>80</v>
      </c>
      <c r="K328" s="300">
        <v>8</v>
      </c>
    </row>
    <row r="329" spans="1:11" ht="15" customHeight="1" outlineLevel="1">
      <c r="A329" s="265"/>
      <c r="B329" s="294" t="s">
        <v>250</v>
      </c>
      <c r="C329" s="294"/>
      <c r="D329" s="265"/>
      <c r="E329" s="295" t="s">
        <v>296</v>
      </c>
      <c r="F329" s="296"/>
      <c r="G329" s="297" t="s">
        <v>253</v>
      </c>
      <c r="H329" s="298" t="s">
        <v>254</v>
      </c>
      <c r="I329" s="298" t="s">
        <v>434</v>
      </c>
      <c r="J329" s="299">
        <v>50</v>
      </c>
      <c r="K329" s="300">
        <v>5</v>
      </c>
    </row>
    <row r="330" spans="1:11" ht="15" customHeight="1" outlineLevel="1">
      <c r="A330" s="265"/>
      <c r="B330" s="294" t="s">
        <v>250</v>
      </c>
      <c r="C330" s="294"/>
      <c r="D330" s="265"/>
      <c r="E330" s="295" t="s">
        <v>296</v>
      </c>
      <c r="F330" s="296"/>
      <c r="G330" s="297" t="s">
        <v>255</v>
      </c>
      <c r="H330" s="298" t="s">
        <v>256</v>
      </c>
      <c r="I330" s="298" t="s">
        <v>435</v>
      </c>
      <c r="J330" s="299">
        <v>20</v>
      </c>
      <c r="K330" s="300">
        <v>2</v>
      </c>
    </row>
    <row r="331" spans="1:11" ht="15" customHeight="1" outlineLevel="1">
      <c r="A331" s="265"/>
      <c r="B331" s="294" t="s">
        <v>250</v>
      </c>
      <c r="C331" s="294"/>
      <c r="D331" s="265"/>
      <c r="E331" s="295" t="s">
        <v>296</v>
      </c>
      <c r="F331" s="296"/>
      <c r="G331" s="297" t="s">
        <v>255</v>
      </c>
      <c r="H331" s="298" t="s">
        <v>303</v>
      </c>
      <c r="I331" s="298" t="s">
        <v>744</v>
      </c>
      <c r="J331" s="299">
        <v>40</v>
      </c>
      <c r="K331" s="300">
        <v>4</v>
      </c>
    </row>
    <row r="332" spans="1:11" ht="15" customHeight="1" outlineLevel="1">
      <c r="A332" s="265"/>
      <c r="B332" s="301" t="s">
        <v>257</v>
      </c>
      <c r="C332" s="301"/>
      <c r="D332" s="265"/>
      <c r="E332" s="295" t="s">
        <v>296</v>
      </c>
      <c r="F332" s="302"/>
      <c r="G332" s="303" t="s">
        <v>251</v>
      </c>
      <c r="H332" s="298" t="s">
        <v>258</v>
      </c>
      <c r="I332" s="298" t="s">
        <v>436</v>
      </c>
      <c r="J332" s="299">
        <v>60</v>
      </c>
      <c r="K332" s="300">
        <v>6</v>
      </c>
    </row>
    <row r="333" spans="1:11" ht="15" customHeight="1" outlineLevel="1">
      <c r="A333" s="265"/>
      <c r="B333" s="301" t="s">
        <v>257</v>
      </c>
      <c r="C333" s="301"/>
      <c r="D333" s="265"/>
      <c r="E333" s="295" t="s">
        <v>296</v>
      </c>
      <c r="F333" s="302"/>
      <c r="G333" s="304" t="s">
        <v>248</v>
      </c>
      <c r="H333" s="305" t="s">
        <v>745</v>
      </c>
      <c r="I333" s="298" t="s">
        <v>746</v>
      </c>
      <c r="J333" s="299">
        <v>180</v>
      </c>
      <c r="K333" s="300">
        <v>18</v>
      </c>
    </row>
    <row r="334" spans="1:11" ht="15" customHeight="1" outlineLevel="1">
      <c r="A334" s="265"/>
      <c r="B334" s="301" t="s">
        <v>257</v>
      </c>
      <c r="C334" s="301"/>
      <c r="D334" s="265"/>
      <c r="E334" s="295" t="s">
        <v>296</v>
      </c>
      <c r="F334" s="302"/>
      <c r="G334" s="304" t="s">
        <v>248</v>
      </c>
      <c r="H334" s="305" t="s">
        <v>747</v>
      </c>
      <c r="I334" s="298" t="s">
        <v>748</v>
      </c>
      <c r="J334" s="299">
        <v>165</v>
      </c>
      <c r="K334" s="300">
        <v>16.5</v>
      </c>
    </row>
    <row r="335" spans="1:11" ht="15" customHeight="1" outlineLevel="1">
      <c r="A335" s="265"/>
      <c r="B335" s="301" t="s">
        <v>257</v>
      </c>
      <c r="C335" s="301"/>
      <c r="D335" s="265"/>
      <c r="E335" s="295" t="s">
        <v>296</v>
      </c>
      <c r="F335" s="302"/>
      <c r="G335" s="303" t="s">
        <v>253</v>
      </c>
      <c r="H335" s="298" t="s">
        <v>259</v>
      </c>
      <c r="I335" s="298" t="s">
        <v>437</v>
      </c>
      <c r="J335" s="299">
        <v>45</v>
      </c>
      <c r="K335" s="300">
        <v>4.5</v>
      </c>
    </row>
    <row r="336" spans="1:11" ht="15" customHeight="1" outlineLevel="1">
      <c r="A336" s="265"/>
      <c r="B336" s="301" t="s">
        <v>257</v>
      </c>
      <c r="C336" s="301"/>
      <c r="D336" s="265"/>
      <c r="E336" s="295" t="s">
        <v>296</v>
      </c>
      <c r="F336" s="302"/>
      <c r="G336" s="303" t="s">
        <v>255</v>
      </c>
      <c r="H336" s="298" t="s">
        <v>260</v>
      </c>
      <c r="I336" s="298" t="s">
        <v>438</v>
      </c>
      <c r="J336" s="299">
        <v>40</v>
      </c>
      <c r="K336" s="300">
        <v>4</v>
      </c>
    </row>
    <row r="337" spans="1:11" ht="15" customHeight="1" outlineLevel="1">
      <c r="A337" s="265"/>
      <c r="B337" s="301" t="s">
        <v>257</v>
      </c>
      <c r="C337" s="301"/>
      <c r="D337" s="265"/>
      <c r="E337" s="295" t="s">
        <v>296</v>
      </c>
      <c r="F337" s="302"/>
      <c r="G337" s="303" t="s">
        <v>255</v>
      </c>
      <c r="H337" s="298" t="s">
        <v>261</v>
      </c>
      <c r="I337" s="298" t="s">
        <v>439</v>
      </c>
      <c r="J337" s="299">
        <v>40</v>
      </c>
      <c r="K337" s="300">
        <v>4</v>
      </c>
    </row>
    <row r="338" spans="1:11" ht="15" customHeight="1" outlineLevel="1">
      <c r="A338" s="265"/>
      <c r="B338" s="301" t="s">
        <v>257</v>
      </c>
      <c r="C338" s="301"/>
      <c r="D338" s="265"/>
      <c r="E338" s="295" t="s">
        <v>296</v>
      </c>
      <c r="F338" s="302"/>
      <c r="G338" s="303" t="s">
        <v>255</v>
      </c>
      <c r="H338" s="298" t="s">
        <v>262</v>
      </c>
      <c r="I338" s="298" t="s">
        <v>440</v>
      </c>
      <c r="J338" s="299">
        <v>40</v>
      </c>
      <c r="K338" s="300">
        <v>4</v>
      </c>
    </row>
    <row r="339" spans="1:11" ht="15" customHeight="1" outlineLevel="1">
      <c r="A339" s="265"/>
      <c r="B339" s="334" t="s">
        <v>263</v>
      </c>
      <c r="C339" s="334"/>
      <c r="D339" s="265"/>
      <c r="E339" s="295" t="s">
        <v>296</v>
      </c>
      <c r="F339" s="335"/>
      <c r="G339" s="336" t="s">
        <v>248</v>
      </c>
      <c r="H339" s="305" t="s">
        <v>749</v>
      </c>
      <c r="I339" s="298" t="s">
        <v>750</v>
      </c>
      <c r="J339" s="299">
        <v>120</v>
      </c>
      <c r="K339" s="300">
        <v>12</v>
      </c>
    </row>
    <row r="340" spans="1:11" ht="15" customHeight="1" outlineLevel="1">
      <c r="A340" s="265"/>
      <c r="B340" s="334" t="s">
        <v>263</v>
      </c>
      <c r="C340" s="334"/>
      <c r="D340" s="265"/>
      <c r="E340" s="295" t="s">
        <v>296</v>
      </c>
      <c r="F340" s="335"/>
      <c r="G340" s="336" t="s">
        <v>248</v>
      </c>
      <c r="H340" s="305" t="s">
        <v>751</v>
      </c>
      <c r="I340" s="298" t="s">
        <v>752</v>
      </c>
      <c r="J340" s="299">
        <v>150</v>
      </c>
      <c r="K340" s="300">
        <v>15</v>
      </c>
    </row>
    <row r="341" spans="1:11" ht="15" customHeight="1" outlineLevel="1" thickBot="1">
      <c r="A341" s="266"/>
      <c r="B341" s="306" t="s">
        <v>263</v>
      </c>
      <c r="C341" s="306"/>
      <c r="D341" s="266"/>
      <c r="E341" s="307" t="s">
        <v>296</v>
      </c>
      <c r="F341" s="308"/>
      <c r="G341" s="309" t="s">
        <v>255</v>
      </c>
      <c r="H341" s="310" t="s">
        <v>264</v>
      </c>
      <c r="I341" s="310" t="s">
        <v>445</v>
      </c>
      <c r="J341" s="311">
        <v>40</v>
      </c>
      <c r="K341" s="312">
        <v>4</v>
      </c>
    </row>
    <row r="342" spans="1:11" ht="15" customHeight="1">
      <c r="A342" s="384"/>
      <c r="B342" s="385"/>
      <c r="C342" s="385">
        <v>17</v>
      </c>
      <c r="D342" s="384">
        <v>12</v>
      </c>
      <c r="E342" s="386" t="s">
        <v>296</v>
      </c>
      <c r="F342" s="387" t="s">
        <v>304</v>
      </c>
      <c r="G342" s="388" t="s">
        <v>305</v>
      </c>
      <c r="H342" s="317" t="s">
        <v>431</v>
      </c>
      <c r="I342" s="318" t="s">
        <v>432</v>
      </c>
      <c r="J342" s="319">
        <f>SUM(J343:J360)</f>
        <v>1579</v>
      </c>
      <c r="K342" s="320">
        <f t="shared" ref="K342" si="15">SUM(K343:K360)</f>
        <v>157.9</v>
      </c>
    </row>
    <row r="343" spans="1:11" ht="15" customHeight="1" outlineLevel="1">
      <c r="A343" s="265"/>
      <c r="B343" s="294" t="s">
        <v>250</v>
      </c>
      <c r="C343" s="294"/>
      <c r="D343" s="265"/>
      <c r="E343" s="295" t="s">
        <v>296</v>
      </c>
      <c r="F343" s="296"/>
      <c r="G343" s="297" t="s">
        <v>251</v>
      </c>
      <c r="H343" s="298" t="s">
        <v>252</v>
      </c>
      <c r="I343" s="298" t="s">
        <v>433</v>
      </c>
      <c r="J343" s="299">
        <v>54</v>
      </c>
      <c r="K343" s="300">
        <v>5.4</v>
      </c>
    </row>
    <row r="344" spans="1:11" ht="15" customHeight="1" outlineLevel="1">
      <c r="A344" s="265"/>
      <c r="B344" s="294" t="s">
        <v>250</v>
      </c>
      <c r="C344" s="294"/>
      <c r="D344" s="265"/>
      <c r="E344" s="295" t="s">
        <v>296</v>
      </c>
      <c r="F344" s="296"/>
      <c r="G344" s="321" t="s">
        <v>248</v>
      </c>
      <c r="H344" s="305" t="s">
        <v>753</v>
      </c>
      <c r="I344" s="298" t="s">
        <v>754</v>
      </c>
      <c r="J344" s="299">
        <v>105</v>
      </c>
      <c r="K344" s="300">
        <v>10.5</v>
      </c>
    </row>
    <row r="345" spans="1:11" ht="15" customHeight="1" outlineLevel="1">
      <c r="A345" s="265"/>
      <c r="B345" s="294" t="s">
        <v>250</v>
      </c>
      <c r="C345" s="294"/>
      <c r="D345" s="265"/>
      <c r="E345" s="295" t="s">
        <v>296</v>
      </c>
      <c r="F345" s="296"/>
      <c r="G345" s="321" t="s">
        <v>248</v>
      </c>
      <c r="H345" s="305" t="s">
        <v>755</v>
      </c>
      <c r="I345" s="298" t="s">
        <v>756</v>
      </c>
      <c r="J345" s="299">
        <v>95</v>
      </c>
      <c r="K345" s="300">
        <v>9.5</v>
      </c>
    </row>
    <row r="346" spans="1:11" ht="15" customHeight="1" outlineLevel="1">
      <c r="A346" s="265"/>
      <c r="B346" s="294" t="s">
        <v>250</v>
      </c>
      <c r="C346" s="294"/>
      <c r="D346" s="265"/>
      <c r="E346" s="295" t="s">
        <v>296</v>
      </c>
      <c r="F346" s="296"/>
      <c r="G346" s="297" t="s">
        <v>253</v>
      </c>
      <c r="H346" s="298" t="s">
        <v>254</v>
      </c>
      <c r="I346" s="298" t="s">
        <v>434</v>
      </c>
      <c r="J346" s="299">
        <v>50</v>
      </c>
      <c r="K346" s="300">
        <v>5</v>
      </c>
    </row>
    <row r="347" spans="1:11" ht="15" customHeight="1" outlineLevel="1">
      <c r="A347" s="265"/>
      <c r="B347" s="294" t="s">
        <v>250</v>
      </c>
      <c r="C347" s="294"/>
      <c r="D347" s="265"/>
      <c r="E347" s="295" t="s">
        <v>296</v>
      </c>
      <c r="F347" s="296"/>
      <c r="G347" s="297" t="s">
        <v>255</v>
      </c>
      <c r="H347" s="298" t="s">
        <v>256</v>
      </c>
      <c r="I347" s="298" t="s">
        <v>435</v>
      </c>
      <c r="J347" s="299">
        <v>20</v>
      </c>
      <c r="K347" s="300">
        <v>2</v>
      </c>
    </row>
    <row r="348" spans="1:11" ht="15" customHeight="1" outlineLevel="1">
      <c r="A348" s="265"/>
      <c r="B348" s="294" t="s">
        <v>250</v>
      </c>
      <c r="C348" s="294"/>
      <c r="D348" s="265"/>
      <c r="E348" s="295" t="s">
        <v>296</v>
      </c>
      <c r="F348" s="296"/>
      <c r="G348" s="297" t="s">
        <v>255</v>
      </c>
      <c r="H348" s="298" t="s">
        <v>306</v>
      </c>
      <c r="I348" s="298" t="s">
        <v>757</v>
      </c>
      <c r="J348" s="299">
        <v>40</v>
      </c>
      <c r="K348" s="300">
        <v>4</v>
      </c>
    </row>
    <row r="349" spans="1:11" ht="15" customHeight="1" outlineLevel="1">
      <c r="A349" s="265"/>
      <c r="B349" s="301" t="s">
        <v>257</v>
      </c>
      <c r="C349" s="301"/>
      <c r="D349" s="265"/>
      <c r="E349" s="295" t="s">
        <v>296</v>
      </c>
      <c r="F349" s="302"/>
      <c r="G349" s="303" t="s">
        <v>251</v>
      </c>
      <c r="H349" s="298" t="s">
        <v>258</v>
      </c>
      <c r="I349" s="298" t="s">
        <v>436</v>
      </c>
      <c r="J349" s="299">
        <v>60</v>
      </c>
      <c r="K349" s="300">
        <v>6</v>
      </c>
    </row>
    <row r="350" spans="1:11" ht="15" customHeight="1" outlineLevel="1">
      <c r="A350" s="265"/>
      <c r="B350" s="301" t="s">
        <v>257</v>
      </c>
      <c r="C350" s="301"/>
      <c r="D350" s="265"/>
      <c r="E350" s="295" t="s">
        <v>296</v>
      </c>
      <c r="F350" s="302"/>
      <c r="G350" s="304" t="s">
        <v>248</v>
      </c>
      <c r="H350" s="305" t="s">
        <v>758</v>
      </c>
      <c r="I350" s="298" t="s">
        <v>759</v>
      </c>
      <c r="J350" s="299">
        <v>225</v>
      </c>
      <c r="K350" s="300">
        <v>22.5</v>
      </c>
    </row>
    <row r="351" spans="1:11" ht="15" customHeight="1" outlineLevel="1">
      <c r="A351" s="265"/>
      <c r="B351" s="301" t="s">
        <v>257</v>
      </c>
      <c r="C351" s="301"/>
      <c r="D351" s="265"/>
      <c r="E351" s="295" t="s">
        <v>296</v>
      </c>
      <c r="F351" s="302"/>
      <c r="G351" s="304" t="s">
        <v>248</v>
      </c>
      <c r="H351" s="305" t="s">
        <v>760</v>
      </c>
      <c r="I351" s="298" t="s">
        <v>761</v>
      </c>
      <c r="J351" s="299">
        <v>205</v>
      </c>
      <c r="K351" s="300">
        <v>20.5</v>
      </c>
    </row>
    <row r="352" spans="1:11" ht="15" customHeight="1" outlineLevel="1">
      <c r="A352" s="265"/>
      <c r="B352" s="301" t="s">
        <v>257</v>
      </c>
      <c r="C352" s="301"/>
      <c r="D352" s="265"/>
      <c r="E352" s="295" t="s">
        <v>296</v>
      </c>
      <c r="F352" s="302"/>
      <c r="G352" s="304" t="s">
        <v>248</v>
      </c>
      <c r="H352" s="305" t="s">
        <v>762</v>
      </c>
      <c r="I352" s="298" t="s">
        <v>763</v>
      </c>
      <c r="J352" s="299">
        <v>115</v>
      </c>
      <c r="K352" s="300">
        <v>11.5</v>
      </c>
    </row>
    <row r="353" spans="1:11" ht="15" customHeight="1" outlineLevel="1">
      <c r="A353" s="265"/>
      <c r="B353" s="301" t="s">
        <v>257</v>
      </c>
      <c r="C353" s="301"/>
      <c r="D353" s="265"/>
      <c r="E353" s="295" t="s">
        <v>296</v>
      </c>
      <c r="F353" s="302"/>
      <c r="G353" s="303" t="s">
        <v>253</v>
      </c>
      <c r="H353" s="298" t="s">
        <v>259</v>
      </c>
      <c r="I353" s="298" t="s">
        <v>437</v>
      </c>
      <c r="J353" s="299">
        <v>45</v>
      </c>
      <c r="K353" s="300">
        <v>4.5</v>
      </c>
    </row>
    <row r="354" spans="1:11" ht="15" customHeight="1" outlineLevel="1">
      <c r="A354" s="265"/>
      <c r="B354" s="301" t="s">
        <v>257</v>
      </c>
      <c r="C354" s="301"/>
      <c r="D354" s="265"/>
      <c r="E354" s="295" t="s">
        <v>296</v>
      </c>
      <c r="F354" s="302"/>
      <c r="G354" s="303" t="s">
        <v>255</v>
      </c>
      <c r="H354" s="298" t="s">
        <v>260</v>
      </c>
      <c r="I354" s="298" t="s">
        <v>438</v>
      </c>
      <c r="J354" s="299">
        <v>40</v>
      </c>
      <c r="K354" s="300">
        <v>4</v>
      </c>
    </row>
    <row r="355" spans="1:11" ht="15" customHeight="1" outlineLevel="1">
      <c r="A355" s="265"/>
      <c r="B355" s="301" t="s">
        <v>257</v>
      </c>
      <c r="C355" s="301"/>
      <c r="D355" s="265"/>
      <c r="E355" s="295" t="s">
        <v>296</v>
      </c>
      <c r="F355" s="302"/>
      <c r="G355" s="303" t="s">
        <v>255</v>
      </c>
      <c r="H355" s="298" t="s">
        <v>261</v>
      </c>
      <c r="I355" s="298" t="s">
        <v>439</v>
      </c>
      <c r="J355" s="299">
        <v>40</v>
      </c>
      <c r="K355" s="300">
        <v>4</v>
      </c>
    </row>
    <row r="356" spans="1:11" ht="15" customHeight="1" outlineLevel="1">
      <c r="A356" s="265"/>
      <c r="B356" s="301" t="s">
        <v>257</v>
      </c>
      <c r="C356" s="301"/>
      <c r="D356" s="265"/>
      <c r="E356" s="295" t="s">
        <v>296</v>
      </c>
      <c r="F356" s="302"/>
      <c r="G356" s="303" t="s">
        <v>255</v>
      </c>
      <c r="H356" s="298" t="s">
        <v>262</v>
      </c>
      <c r="I356" s="298" t="s">
        <v>440</v>
      </c>
      <c r="J356" s="299">
        <v>40</v>
      </c>
      <c r="K356" s="300">
        <v>4</v>
      </c>
    </row>
    <row r="357" spans="1:11" ht="15" customHeight="1" outlineLevel="1">
      <c r="A357" s="265"/>
      <c r="B357" s="334" t="s">
        <v>263</v>
      </c>
      <c r="C357" s="334"/>
      <c r="D357" s="265"/>
      <c r="E357" s="295" t="s">
        <v>296</v>
      </c>
      <c r="F357" s="335"/>
      <c r="G357" s="336" t="s">
        <v>248</v>
      </c>
      <c r="H357" s="305" t="s">
        <v>764</v>
      </c>
      <c r="I357" s="298" t="s">
        <v>765</v>
      </c>
      <c r="J357" s="299">
        <v>135</v>
      </c>
      <c r="K357" s="300">
        <v>13.5</v>
      </c>
    </row>
    <row r="358" spans="1:11" ht="15" customHeight="1" outlineLevel="1">
      <c r="A358" s="265"/>
      <c r="B358" s="334" t="s">
        <v>263</v>
      </c>
      <c r="C358" s="334"/>
      <c r="D358" s="265"/>
      <c r="E358" s="295" t="s">
        <v>296</v>
      </c>
      <c r="F358" s="335"/>
      <c r="G358" s="336" t="s">
        <v>248</v>
      </c>
      <c r="H358" s="305" t="s">
        <v>766</v>
      </c>
      <c r="I358" s="298" t="s">
        <v>767</v>
      </c>
      <c r="J358" s="299">
        <v>135</v>
      </c>
      <c r="K358" s="300">
        <v>13.5</v>
      </c>
    </row>
    <row r="359" spans="1:11" ht="15" customHeight="1" outlineLevel="1">
      <c r="A359" s="265"/>
      <c r="B359" s="334" t="s">
        <v>263</v>
      </c>
      <c r="C359" s="334"/>
      <c r="D359" s="265"/>
      <c r="E359" s="295" t="s">
        <v>296</v>
      </c>
      <c r="F359" s="335"/>
      <c r="G359" s="336" t="s">
        <v>248</v>
      </c>
      <c r="H359" s="305" t="s">
        <v>768</v>
      </c>
      <c r="I359" s="298" t="s">
        <v>769</v>
      </c>
      <c r="J359" s="299">
        <v>135</v>
      </c>
      <c r="K359" s="300">
        <v>13.5</v>
      </c>
    </row>
    <row r="360" spans="1:11" ht="15" customHeight="1" outlineLevel="1" thickBot="1">
      <c r="A360" s="266"/>
      <c r="B360" s="306" t="s">
        <v>263</v>
      </c>
      <c r="C360" s="306"/>
      <c r="D360" s="266"/>
      <c r="E360" s="307" t="s">
        <v>296</v>
      </c>
      <c r="F360" s="308"/>
      <c r="G360" s="309" t="s">
        <v>255</v>
      </c>
      <c r="H360" s="310" t="s">
        <v>264</v>
      </c>
      <c r="I360" s="310" t="s">
        <v>445</v>
      </c>
      <c r="J360" s="311">
        <v>40</v>
      </c>
      <c r="K360" s="312">
        <v>4</v>
      </c>
    </row>
    <row r="361" spans="1:11" ht="15" customHeight="1">
      <c r="A361" s="384"/>
      <c r="B361" s="385"/>
      <c r="C361" s="385">
        <v>18</v>
      </c>
      <c r="D361" s="384">
        <v>12</v>
      </c>
      <c r="E361" s="386" t="s">
        <v>296</v>
      </c>
      <c r="F361" s="387" t="s">
        <v>307</v>
      </c>
      <c r="G361" s="388" t="s">
        <v>308</v>
      </c>
      <c r="H361" s="317" t="s">
        <v>431</v>
      </c>
      <c r="I361" s="318" t="s">
        <v>432</v>
      </c>
      <c r="J361" s="319">
        <f>SUM(J362:J371)</f>
        <v>539</v>
      </c>
      <c r="K361" s="320">
        <f t="shared" ref="K361" si="16">SUM(K362:K371)</f>
        <v>53.9</v>
      </c>
    </row>
    <row r="362" spans="1:11" ht="15" customHeight="1" outlineLevel="1">
      <c r="A362" s="265"/>
      <c r="B362" s="294" t="s">
        <v>250</v>
      </c>
      <c r="C362" s="294"/>
      <c r="D362" s="265"/>
      <c r="E362" s="295" t="s">
        <v>296</v>
      </c>
      <c r="F362" s="296"/>
      <c r="G362" s="297" t="s">
        <v>251</v>
      </c>
      <c r="H362" s="298" t="s">
        <v>252</v>
      </c>
      <c r="I362" s="298" t="s">
        <v>433</v>
      </c>
      <c r="J362" s="299">
        <v>54</v>
      </c>
      <c r="K362" s="300">
        <v>5.4</v>
      </c>
    </row>
    <row r="363" spans="1:11" ht="15" customHeight="1" outlineLevel="1">
      <c r="A363" s="265"/>
      <c r="B363" s="294" t="s">
        <v>250</v>
      </c>
      <c r="C363" s="294"/>
      <c r="D363" s="265"/>
      <c r="E363" s="295" t="s">
        <v>296</v>
      </c>
      <c r="F363" s="296"/>
      <c r="G363" s="297" t="s">
        <v>253</v>
      </c>
      <c r="H363" s="298" t="s">
        <v>254</v>
      </c>
      <c r="I363" s="298" t="s">
        <v>434</v>
      </c>
      <c r="J363" s="299">
        <v>50</v>
      </c>
      <c r="K363" s="300">
        <v>5</v>
      </c>
    </row>
    <row r="364" spans="1:11" ht="15" customHeight="1" outlineLevel="1">
      <c r="A364" s="265"/>
      <c r="B364" s="294" t="s">
        <v>250</v>
      </c>
      <c r="C364" s="294"/>
      <c r="D364" s="265"/>
      <c r="E364" s="295" t="s">
        <v>296</v>
      </c>
      <c r="F364" s="296"/>
      <c r="G364" s="297" t="s">
        <v>255</v>
      </c>
      <c r="H364" s="298" t="s">
        <v>256</v>
      </c>
      <c r="I364" s="298" t="s">
        <v>435</v>
      </c>
      <c r="J364" s="299">
        <v>20</v>
      </c>
      <c r="K364" s="300">
        <v>2</v>
      </c>
    </row>
    <row r="365" spans="1:11" ht="15" customHeight="1" outlineLevel="1">
      <c r="A365" s="265"/>
      <c r="B365" s="301" t="s">
        <v>257</v>
      </c>
      <c r="C365" s="301"/>
      <c r="D365" s="265"/>
      <c r="E365" s="295" t="s">
        <v>296</v>
      </c>
      <c r="F365" s="302"/>
      <c r="G365" s="303" t="s">
        <v>251</v>
      </c>
      <c r="H365" s="298" t="s">
        <v>258</v>
      </c>
      <c r="I365" s="298" t="s">
        <v>436</v>
      </c>
      <c r="J365" s="299">
        <v>60</v>
      </c>
      <c r="K365" s="300">
        <v>6</v>
      </c>
    </row>
    <row r="366" spans="1:11" ht="15" customHeight="1" outlineLevel="1">
      <c r="A366" s="265"/>
      <c r="B366" s="301" t="s">
        <v>257</v>
      </c>
      <c r="C366" s="301"/>
      <c r="D366" s="265"/>
      <c r="E366" s="295" t="s">
        <v>296</v>
      </c>
      <c r="F366" s="302"/>
      <c r="G366" s="304" t="s">
        <v>248</v>
      </c>
      <c r="H366" s="305" t="s">
        <v>770</v>
      </c>
      <c r="I366" s="298" t="s">
        <v>771</v>
      </c>
      <c r="J366" s="299">
        <v>150</v>
      </c>
      <c r="K366" s="300">
        <v>15</v>
      </c>
    </row>
    <row r="367" spans="1:11" ht="15" customHeight="1" outlineLevel="1">
      <c r="A367" s="265"/>
      <c r="B367" s="301" t="s">
        <v>257</v>
      </c>
      <c r="C367" s="301"/>
      <c r="D367" s="265"/>
      <c r="E367" s="295" t="s">
        <v>296</v>
      </c>
      <c r="F367" s="302"/>
      <c r="G367" s="303" t="s">
        <v>253</v>
      </c>
      <c r="H367" s="298" t="s">
        <v>259</v>
      </c>
      <c r="I367" s="298" t="s">
        <v>437</v>
      </c>
      <c r="J367" s="299">
        <v>45</v>
      </c>
      <c r="K367" s="300">
        <v>4.5</v>
      </c>
    </row>
    <row r="368" spans="1:11" ht="15" customHeight="1" outlineLevel="1">
      <c r="A368" s="265"/>
      <c r="B368" s="301" t="s">
        <v>257</v>
      </c>
      <c r="C368" s="301"/>
      <c r="D368" s="265"/>
      <c r="E368" s="295" t="s">
        <v>296</v>
      </c>
      <c r="F368" s="302"/>
      <c r="G368" s="303" t="s">
        <v>255</v>
      </c>
      <c r="H368" s="298" t="s">
        <v>260</v>
      </c>
      <c r="I368" s="298" t="s">
        <v>438</v>
      </c>
      <c r="J368" s="299">
        <v>40</v>
      </c>
      <c r="K368" s="300">
        <v>4</v>
      </c>
    </row>
    <row r="369" spans="1:11" ht="15" customHeight="1" outlineLevel="1">
      <c r="A369" s="265"/>
      <c r="B369" s="301" t="s">
        <v>257</v>
      </c>
      <c r="C369" s="301"/>
      <c r="D369" s="265"/>
      <c r="E369" s="295" t="s">
        <v>296</v>
      </c>
      <c r="F369" s="302"/>
      <c r="G369" s="303" t="s">
        <v>255</v>
      </c>
      <c r="H369" s="298" t="s">
        <v>261</v>
      </c>
      <c r="I369" s="298" t="s">
        <v>439</v>
      </c>
      <c r="J369" s="299">
        <v>40</v>
      </c>
      <c r="K369" s="300">
        <v>4</v>
      </c>
    </row>
    <row r="370" spans="1:11" ht="15" customHeight="1" outlineLevel="1">
      <c r="A370" s="265"/>
      <c r="B370" s="301" t="s">
        <v>257</v>
      </c>
      <c r="C370" s="301"/>
      <c r="D370" s="265"/>
      <c r="E370" s="295" t="s">
        <v>296</v>
      </c>
      <c r="F370" s="302"/>
      <c r="G370" s="303" t="s">
        <v>255</v>
      </c>
      <c r="H370" s="298" t="s">
        <v>262</v>
      </c>
      <c r="I370" s="298" t="s">
        <v>440</v>
      </c>
      <c r="J370" s="299">
        <v>40</v>
      </c>
      <c r="K370" s="300">
        <v>4</v>
      </c>
    </row>
    <row r="371" spans="1:11" ht="15" customHeight="1" outlineLevel="1" thickBot="1">
      <c r="A371" s="266"/>
      <c r="B371" s="306" t="s">
        <v>263</v>
      </c>
      <c r="C371" s="306"/>
      <c r="D371" s="266"/>
      <c r="E371" s="307" t="s">
        <v>296</v>
      </c>
      <c r="F371" s="308"/>
      <c r="G371" s="309" t="s">
        <v>255</v>
      </c>
      <c r="H371" s="310" t="s">
        <v>264</v>
      </c>
      <c r="I371" s="310" t="s">
        <v>445</v>
      </c>
      <c r="J371" s="311">
        <v>40</v>
      </c>
      <c r="K371" s="312">
        <v>4</v>
      </c>
    </row>
    <row r="372" spans="1:11" ht="15" customHeight="1">
      <c r="A372" s="389">
        <v>9</v>
      </c>
      <c r="B372" s="390"/>
      <c r="C372" s="390">
        <v>19</v>
      </c>
      <c r="D372" s="389">
        <v>13</v>
      </c>
      <c r="E372" s="391" t="s">
        <v>309</v>
      </c>
      <c r="F372" s="392" t="s">
        <v>310</v>
      </c>
      <c r="G372" s="393" t="s">
        <v>311</v>
      </c>
      <c r="H372" s="317" t="s">
        <v>431</v>
      </c>
      <c r="I372" s="318" t="s">
        <v>432</v>
      </c>
      <c r="J372" s="319">
        <f>SUM(J373:J392)</f>
        <v>2089</v>
      </c>
      <c r="K372" s="320">
        <f t="shared" ref="K372" si="17">SUM(K373:K392)</f>
        <v>226.9</v>
      </c>
    </row>
    <row r="373" spans="1:11" ht="15" customHeight="1" outlineLevel="1">
      <c r="A373" s="265"/>
      <c r="B373" s="294" t="s">
        <v>250</v>
      </c>
      <c r="C373" s="294"/>
      <c r="D373" s="265"/>
      <c r="E373" s="295" t="s">
        <v>309</v>
      </c>
      <c r="F373" s="296"/>
      <c r="G373" s="297" t="s">
        <v>251</v>
      </c>
      <c r="H373" s="298" t="s">
        <v>252</v>
      </c>
      <c r="I373" s="298" t="s">
        <v>433</v>
      </c>
      <c r="J373" s="299">
        <v>54</v>
      </c>
      <c r="K373" s="300">
        <v>5.4</v>
      </c>
    </row>
    <row r="374" spans="1:11" ht="15" customHeight="1" outlineLevel="1">
      <c r="A374" s="265"/>
      <c r="B374" s="294" t="s">
        <v>250</v>
      </c>
      <c r="C374" s="294"/>
      <c r="D374" s="265"/>
      <c r="E374" s="295" t="s">
        <v>309</v>
      </c>
      <c r="F374" s="296"/>
      <c r="G374" s="321" t="s">
        <v>248</v>
      </c>
      <c r="H374" s="305" t="s">
        <v>772</v>
      </c>
      <c r="I374" s="298" t="s">
        <v>773</v>
      </c>
      <c r="J374" s="299">
        <v>80</v>
      </c>
      <c r="K374" s="300">
        <v>9</v>
      </c>
    </row>
    <row r="375" spans="1:11" ht="15" customHeight="1" outlineLevel="1">
      <c r="A375" s="265"/>
      <c r="B375" s="294" t="s">
        <v>250</v>
      </c>
      <c r="C375" s="294"/>
      <c r="D375" s="265"/>
      <c r="E375" s="295" t="s">
        <v>309</v>
      </c>
      <c r="F375" s="296"/>
      <c r="G375" s="321" t="s">
        <v>248</v>
      </c>
      <c r="H375" s="305" t="s">
        <v>774</v>
      </c>
      <c r="I375" s="298" t="s">
        <v>775</v>
      </c>
      <c r="J375" s="299">
        <v>60</v>
      </c>
      <c r="K375" s="300">
        <v>8</v>
      </c>
    </row>
    <row r="376" spans="1:11" ht="15" customHeight="1" outlineLevel="1">
      <c r="A376" s="265"/>
      <c r="B376" s="294" t="s">
        <v>250</v>
      </c>
      <c r="C376" s="294"/>
      <c r="D376" s="265"/>
      <c r="E376" s="295" t="s">
        <v>309</v>
      </c>
      <c r="F376" s="296"/>
      <c r="G376" s="297" t="s">
        <v>253</v>
      </c>
      <c r="H376" s="298" t="s">
        <v>254</v>
      </c>
      <c r="I376" s="298" t="s">
        <v>434</v>
      </c>
      <c r="J376" s="299">
        <v>50</v>
      </c>
      <c r="K376" s="300">
        <v>5</v>
      </c>
    </row>
    <row r="377" spans="1:11" ht="15" customHeight="1" outlineLevel="1">
      <c r="A377" s="265"/>
      <c r="B377" s="294" t="s">
        <v>250</v>
      </c>
      <c r="C377" s="294"/>
      <c r="D377" s="265"/>
      <c r="E377" s="295" t="s">
        <v>309</v>
      </c>
      <c r="F377" s="296"/>
      <c r="G377" s="297" t="s">
        <v>255</v>
      </c>
      <c r="H377" s="298" t="s">
        <v>256</v>
      </c>
      <c r="I377" s="298" t="s">
        <v>435</v>
      </c>
      <c r="J377" s="299">
        <v>20</v>
      </c>
      <c r="K377" s="300">
        <v>2</v>
      </c>
    </row>
    <row r="378" spans="1:11" ht="15" customHeight="1" outlineLevel="1">
      <c r="A378" s="265"/>
      <c r="B378" s="294" t="s">
        <v>250</v>
      </c>
      <c r="C378" s="294"/>
      <c r="D378" s="265"/>
      <c r="E378" s="295" t="s">
        <v>309</v>
      </c>
      <c r="F378" s="296"/>
      <c r="G378" s="297" t="s">
        <v>255</v>
      </c>
      <c r="H378" s="298" t="s">
        <v>312</v>
      </c>
      <c r="I378" s="298" t="s">
        <v>776</v>
      </c>
      <c r="J378" s="299">
        <v>40</v>
      </c>
      <c r="K378" s="300">
        <v>4</v>
      </c>
    </row>
    <row r="379" spans="1:11" ht="15" customHeight="1" outlineLevel="1">
      <c r="A379" s="265"/>
      <c r="B379" s="301" t="s">
        <v>257</v>
      </c>
      <c r="C379" s="301"/>
      <c r="D379" s="265"/>
      <c r="E379" s="295" t="s">
        <v>309</v>
      </c>
      <c r="F379" s="302"/>
      <c r="G379" s="303" t="s">
        <v>251</v>
      </c>
      <c r="H379" s="298" t="s">
        <v>258</v>
      </c>
      <c r="I379" s="298" t="s">
        <v>436</v>
      </c>
      <c r="J379" s="299">
        <v>60</v>
      </c>
      <c r="K379" s="300">
        <v>6</v>
      </c>
    </row>
    <row r="380" spans="1:11" ht="15" customHeight="1" outlineLevel="1">
      <c r="A380" s="265"/>
      <c r="B380" s="301" t="s">
        <v>257</v>
      </c>
      <c r="C380" s="301"/>
      <c r="D380" s="265"/>
      <c r="E380" s="295" t="s">
        <v>309</v>
      </c>
      <c r="F380" s="302"/>
      <c r="G380" s="304" t="s">
        <v>248</v>
      </c>
      <c r="H380" s="305" t="s">
        <v>777</v>
      </c>
      <c r="I380" s="298" t="s">
        <v>778</v>
      </c>
      <c r="J380" s="299">
        <v>200</v>
      </c>
      <c r="K380" s="300">
        <v>22</v>
      </c>
    </row>
    <row r="381" spans="1:11" ht="15" customHeight="1" outlineLevel="1">
      <c r="A381" s="265"/>
      <c r="B381" s="301" t="s">
        <v>257</v>
      </c>
      <c r="C381" s="301"/>
      <c r="D381" s="265"/>
      <c r="E381" s="295" t="s">
        <v>309</v>
      </c>
      <c r="F381" s="302"/>
      <c r="G381" s="304" t="s">
        <v>248</v>
      </c>
      <c r="H381" s="305" t="s">
        <v>779</v>
      </c>
      <c r="I381" s="298" t="s">
        <v>780</v>
      </c>
      <c r="J381" s="299">
        <v>270</v>
      </c>
      <c r="K381" s="300">
        <v>28.5</v>
      </c>
    </row>
    <row r="382" spans="1:11" ht="15" customHeight="1" outlineLevel="1">
      <c r="A382" s="265"/>
      <c r="B382" s="301" t="s">
        <v>257</v>
      </c>
      <c r="C382" s="301"/>
      <c r="D382" s="265"/>
      <c r="E382" s="295" t="s">
        <v>309</v>
      </c>
      <c r="F382" s="302"/>
      <c r="G382" s="304" t="s">
        <v>248</v>
      </c>
      <c r="H382" s="305" t="s">
        <v>781</v>
      </c>
      <c r="I382" s="298" t="s">
        <v>782</v>
      </c>
      <c r="J382" s="299">
        <v>300</v>
      </c>
      <c r="K382" s="300">
        <v>32</v>
      </c>
    </row>
    <row r="383" spans="1:11" ht="15" customHeight="1" outlineLevel="1">
      <c r="A383" s="265"/>
      <c r="B383" s="301" t="s">
        <v>257</v>
      </c>
      <c r="C383" s="301"/>
      <c r="D383" s="265"/>
      <c r="E383" s="295" t="s">
        <v>309</v>
      </c>
      <c r="F383" s="302"/>
      <c r="G383" s="304" t="s">
        <v>248</v>
      </c>
      <c r="H383" s="305" t="s">
        <v>783</v>
      </c>
      <c r="I383" s="298" t="s">
        <v>784</v>
      </c>
      <c r="J383" s="299">
        <v>120</v>
      </c>
      <c r="K383" s="300">
        <v>13</v>
      </c>
    </row>
    <row r="384" spans="1:11" ht="15" customHeight="1" outlineLevel="1">
      <c r="A384" s="265"/>
      <c r="B384" s="301" t="s">
        <v>257</v>
      </c>
      <c r="C384" s="301"/>
      <c r="D384" s="265"/>
      <c r="E384" s="295" t="s">
        <v>309</v>
      </c>
      <c r="F384" s="302"/>
      <c r="G384" s="303" t="s">
        <v>253</v>
      </c>
      <c r="H384" s="298" t="s">
        <v>259</v>
      </c>
      <c r="I384" s="298" t="s">
        <v>437</v>
      </c>
      <c r="J384" s="299">
        <v>45</v>
      </c>
      <c r="K384" s="300">
        <v>4.5</v>
      </c>
    </row>
    <row r="385" spans="1:11" ht="15" customHeight="1" outlineLevel="1">
      <c r="A385" s="265"/>
      <c r="B385" s="301" t="s">
        <v>257</v>
      </c>
      <c r="C385" s="301"/>
      <c r="D385" s="265"/>
      <c r="E385" s="295" t="s">
        <v>309</v>
      </c>
      <c r="F385" s="302"/>
      <c r="G385" s="303" t="s">
        <v>255</v>
      </c>
      <c r="H385" s="298" t="s">
        <v>260</v>
      </c>
      <c r="I385" s="298" t="s">
        <v>438</v>
      </c>
      <c r="J385" s="299">
        <v>40</v>
      </c>
      <c r="K385" s="300">
        <v>4</v>
      </c>
    </row>
    <row r="386" spans="1:11" ht="15" customHeight="1" outlineLevel="1">
      <c r="A386" s="265"/>
      <c r="B386" s="301" t="s">
        <v>257</v>
      </c>
      <c r="C386" s="301"/>
      <c r="D386" s="265"/>
      <c r="E386" s="295" t="s">
        <v>309</v>
      </c>
      <c r="F386" s="302"/>
      <c r="G386" s="303" t="s">
        <v>255</v>
      </c>
      <c r="H386" s="298" t="s">
        <v>261</v>
      </c>
      <c r="I386" s="298" t="s">
        <v>439</v>
      </c>
      <c r="J386" s="299">
        <v>40</v>
      </c>
      <c r="K386" s="300">
        <v>4</v>
      </c>
    </row>
    <row r="387" spans="1:11" ht="15" customHeight="1" outlineLevel="1">
      <c r="A387" s="265"/>
      <c r="B387" s="301" t="s">
        <v>257</v>
      </c>
      <c r="C387" s="301"/>
      <c r="D387" s="265"/>
      <c r="E387" s="295" t="s">
        <v>309</v>
      </c>
      <c r="F387" s="302"/>
      <c r="G387" s="303" t="s">
        <v>255</v>
      </c>
      <c r="H387" s="298" t="s">
        <v>262</v>
      </c>
      <c r="I387" s="298" t="s">
        <v>440</v>
      </c>
      <c r="J387" s="299">
        <v>40</v>
      </c>
      <c r="K387" s="300">
        <v>4</v>
      </c>
    </row>
    <row r="388" spans="1:11" ht="15" customHeight="1" outlineLevel="1">
      <c r="A388" s="265"/>
      <c r="B388" s="334" t="s">
        <v>263</v>
      </c>
      <c r="C388" s="334"/>
      <c r="D388" s="265"/>
      <c r="E388" s="295" t="s">
        <v>309</v>
      </c>
      <c r="F388" s="335"/>
      <c r="G388" s="336" t="s">
        <v>248</v>
      </c>
      <c r="H388" s="305" t="s">
        <v>785</v>
      </c>
      <c r="I388" s="298" t="s">
        <v>786</v>
      </c>
      <c r="J388" s="299">
        <v>170</v>
      </c>
      <c r="K388" s="300">
        <v>19</v>
      </c>
    </row>
    <row r="389" spans="1:11" ht="15" customHeight="1" outlineLevel="1">
      <c r="A389" s="265"/>
      <c r="B389" s="334" t="s">
        <v>263</v>
      </c>
      <c r="C389" s="334"/>
      <c r="D389" s="265"/>
      <c r="E389" s="295" t="s">
        <v>309</v>
      </c>
      <c r="F389" s="335"/>
      <c r="G389" s="336" t="s">
        <v>248</v>
      </c>
      <c r="H389" s="305" t="s">
        <v>787</v>
      </c>
      <c r="I389" s="298" t="s">
        <v>788</v>
      </c>
      <c r="J389" s="299">
        <v>300</v>
      </c>
      <c r="K389" s="300">
        <v>33</v>
      </c>
    </row>
    <row r="390" spans="1:11" ht="15" customHeight="1" outlineLevel="1">
      <c r="A390" s="265"/>
      <c r="B390" s="334" t="s">
        <v>263</v>
      </c>
      <c r="C390" s="334"/>
      <c r="D390" s="265"/>
      <c r="E390" s="295" t="s">
        <v>309</v>
      </c>
      <c r="F390" s="335"/>
      <c r="G390" s="336" t="s">
        <v>248</v>
      </c>
      <c r="H390" s="305" t="s">
        <v>789</v>
      </c>
      <c r="I390" s="298" t="s">
        <v>790</v>
      </c>
      <c r="J390" s="299">
        <v>80</v>
      </c>
      <c r="K390" s="300">
        <v>9.5</v>
      </c>
    </row>
    <row r="391" spans="1:11" ht="15" customHeight="1" outlineLevel="1">
      <c r="A391" s="265"/>
      <c r="B391" s="334" t="s">
        <v>263</v>
      </c>
      <c r="C391" s="334"/>
      <c r="D391" s="265"/>
      <c r="E391" s="295" t="s">
        <v>309</v>
      </c>
      <c r="F391" s="335"/>
      <c r="G391" s="336" t="s">
        <v>248</v>
      </c>
      <c r="H391" s="305" t="s">
        <v>791</v>
      </c>
      <c r="I391" s="298" t="s">
        <v>792</v>
      </c>
      <c r="J391" s="299">
        <v>80</v>
      </c>
      <c r="K391" s="300">
        <v>10</v>
      </c>
    </row>
    <row r="392" spans="1:11" ht="15" customHeight="1" outlineLevel="1" thickBot="1">
      <c r="A392" s="266"/>
      <c r="B392" s="306" t="s">
        <v>263</v>
      </c>
      <c r="C392" s="306"/>
      <c r="D392" s="266"/>
      <c r="E392" s="307" t="s">
        <v>309</v>
      </c>
      <c r="F392" s="308"/>
      <c r="G392" s="309" t="s">
        <v>255</v>
      </c>
      <c r="H392" s="310" t="s">
        <v>264</v>
      </c>
      <c r="I392" s="310" t="s">
        <v>445</v>
      </c>
      <c r="J392" s="311">
        <v>40</v>
      </c>
      <c r="K392" s="312">
        <v>4</v>
      </c>
    </row>
    <row r="393" spans="1:11" ht="15" customHeight="1">
      <c r="A393" s="389"/>
      <c r="B393" s="390"/>
      <c r="C393" s="390">
        <v>20</v>
      </c>
      <c r="D393" s="389">
        <v>13</v>
      </c>
      <c r="E393" s="391" t="s">
        <v>309</v>
      </c>
      <c r="F393" s="392" t="s">
        <v>313</v>
      </c>
      <c r="G393" s="393" t="s">
        <v>793</v>
      </c>
      <c r="H393" s="317" t="s">
        <v>431</v>
      </c>
      <c r="I393" s="318" t="s">
        <v>432</v>
      </c>
      <c r="J393" s="319">
        <f>SUM(J394:J416)</f>
        <v>2593</v>
      </c>
      <c r="K393" s="320">
        <f t="shared" ref="K393" si="18">SUM(K394:K416)</f>
        <v>259.29999999999995</v>
      </c>
    </row>
    <row r="394" spans="1:11" ht="15" customHeight="1" outlineLevel="1">
      <c r="A394" s="265"/>
      <c r="B394" s="294" t="s">
        <v>250</v>
      </c>
      <c r="C394" s="294"/>
      <c r="D394" s="265"/>
      <c r="E394" s="295" t="s">
        <v>309</v>
      </c>
      <c r="F394" s="296"/>
      <c r="G394" s="297" t="s">
        <v>251</v>
      </c>
      <c r="H394" s="298" t="s">
        <v>252</v>
      </c>
      <c r="I394" s="298" t="s">
        <v>433</v>
      </c>
      <c r="J394" s="299">
        <v>54</v>
      </c>
      <c r="K394" s="300">
        <v>5.4</v>
      </c>
    </row>
    <row r="395" spans="1:11" ht="15" customHeight="1" outlineLevel="1">
      <c r="A395" s="265"/>
      <c r="B395" s="294" t="s">
        <v>250</v>
      </c>
      <c r="C395" s="294"/>
      <c r="D395" s="265"/>
      <c r="E395" s="295" t="s">
        <v>309</v>
      </c>
      <c r="F395" s="296"/>
      <c r="G395" s="321" t="s">
        <v>248</v>
      </c>
      <c r="H395" s="305" t="s">
        <v>794</v>
      </c>
      <c r="I395" s="298" t="s">
        <v>795</v>
      </c>
      <c r="J395" s="299">
        <v>110</v>
      </c>
      <c r="K395" s="300">
        <v>11</v>
      </c>
    </row>
    <row r="396" spans="1:11" ht="15" customHeight="1" outlineLevel="1">
      <c r="A396" s="265"/>
      <c r="B396" s="294" t="s">
        <v>250</v>
      </c>
      <c r="C396" s="294"/>
      <c r="D396" s="265"/>
      <c r="E396" s="295" t="s">
        <v>309</v>
      </c>
      <c r="F396" s="296"/>
      <c r="G396" s="321" t="s">
        <v>248</v>
      </c>
      <c r="H396" s="305" t="s">
        <v>796</v>
      </c>
      <c r="I396" s="298" t="s">
        <v>797</v>
      </c>
      <c r="J396" s="299">
        <v>65</v>
      </c>
      <c r="K396" s="300">
        <v>6.5</v>
      </c>
    </row>
    <row r="397" spans="1:11" ht="15" customHeight="1" outlineLevel="1">
      <c r="A397" s="265"/>
      <c r="B397" s="294" t="s">
        <v>250</v>
      </c>
      <c r="C397" s="294"/>
      <c r="D397" s="265"/>
      <c r="E397" s="295" t="s">
        <v>309</v>
      </c>
      <c r="F397" s="296"/>
      <c r="G397" s="297" t="s">
        <v>253</v>
      </c>
      <c r="H397" s="298" t="s">
        <v>254</v>
      </c>
      <c r="I397" s="298" t="s">
        <v>434</v>
      </c>
      <c r="J397" s="299">
        <v>50</v>
      </c>
      <c r="K397" s="300">
        <v>5</v>
      </c>
    </row>
    <row r="398" spans="1:11" ht="15" customHeight="1" outlineLevel="1">
      <c r="A398" s="265"/>
      <c r="B398" s="294" t="s">
        <v>250</v>
      </c>
      <c r="C398" s="294"/>
      <c r="D398" s="265"/>
      <c r="E398" s="295" t="s">
        <v>309</v>
      </c>
      <c r="F398" s="296"/>
      <c r="G398" s="297" t="s">
        <v>255</v>
      </c>
      <c r="H398" s="298" t="s">
        <v>256</v>
      </c>
      <c r="I398" s="298" t="s">
        <v>435</v>
      </c>
      <c r="J398" s="299">
        <v>20</v>
      </c>
      <c r="K398" s="300">
        <v>2</v>
      </c>
    </row>
    <row r="399" spans="1:11" ht="15" customHeight="1" outlineLevel="1">
      <c r="A399" s="265"/>
      <c r="B399" s="294" t="s">
        <v>250</v>
      </c>
      <c r="C399" s="294"/>
      <c r="D399" s="265"/>
      <c r="E399" s="295" t="s">
        <v>309</v>
      </c>
      <c r="F399" s="296"/>
      <c r="G399" s="297" t="s">
        <v>255</v>
      </c>
      <c r="H399" s="298" t="s">
        <v>314</v>
      </c>
      <c r="I399" s="298" t="s">
        <v>798</v>
      </c>
      <c r="J399" s="299">
        <v>40</v>
      </c>
      <c r="K399" s="300">
        <v>4</v>
      </c>
    </row>
    <row r="400" spans="1:11" ht="15" customHeight="1" outlineLevel="1">
      <c r="A400" s="265"/>
      <c r="B400" s="301" t="s">
        <v>257</v>
      </c>
      <c r="C400" s="301"/>
      <c r="D400" s="265"/>
      <c r="E400" s="295" t="s">
        <v>309</v>
      </c>
      <c r="F400" s="302"/>
      <c r="G400" s="303" t="s">
        <v>251</v>
      </c>
      <c r="H400" s="298" t="s">
        <v>258</v>
      </c>
      <c r="I400" s="298" t="s">
        <v>436</v>
      </c>
      <c r="J400" s="299">
        <v>60</v>
      </c>
      <c r="K400" s="300">
        <v>6</v>
      </c>
    </row>
    <row r="401" spans="1:11" ht="15" customHeight="1" outlineLevel="1">
      <c r="A401" s="265"/>
      <c r="B401" s="301" t="s">
        <v>257</v>
      </c>
      <c r="C401" s="301"/>
      <c r="D401" s="265"/>
      <c r="E401" s="295" t="s">
        <v>309</v>
      </c>
      <c r="F401" s="302"/>
      <c r="G401" s="304" t="s">
        <v>248</v>
      </c>
      <c r="H401" s="305" t="s">
        <v>799</v>
      </c>
      <c r="I401" s="298" t="s">
        <v>800</v>
      </c>
      <c r="J401" s="299">
        <v>230</v>
      </c>
      <c r="K401" s="300">
        <v>23</v>
      </c>
    </row>
    <row r="402" spans="1:11" ht="15" customHeight="1" outlineLevel="1">
      <c r="A402" s="265"/>
      <c r="B402" s="301" t="s">
        <v>257</v>
      </c>
      <c r="C402" s="301"/>
      <c r="D402" s="265"/>
      <c r="E402" s="295" t="s">
        <v>309</v>
      </c>
      <c r="F402" s="302"/>
      <c r="G402" s="304" t="s">
        <v>248</v>
      </c>
      <c r="H402" s="305" t="s">
        <v>801</v>
      </c>
      <c r="I402" s="298" t="s">
        <v>802</v>
      </c>
      <c r="J402" s="299">
        <v>198</v>
      </c>
      <c r="K402" s="300">
        <v>19.8</v>
      </c>
    </row>
    <row r="403" spans="1:11" ht="15" customHeight="1" outlineLevel="1">
      <c r="A403" s="265"/>
      <c r="B403" s="301" t="s">
        <v>257</v>
      </c>
      <c r="C403" s="301"/>
      <c r="D403" s="265"/>
      <c r="E403" s="295" t="s">
        <v>309</v>
      </c>
      <c r="F403" s="302"/>
      <c r="G403" s="304" t="s">
        <v>248</v>
      </c>
      <c r="H403" s="305" t="s">
        <v>803</v>
      </c>
      <c r="I403" s="298" t="s">
        <v>804</v>
      </c>
      <c r="J403" s="299">
        <v>260</v>
      </c>
      <c r="K403" s="300">
        <v>26</v>
      </c>
    </row>
    <row r="404" spans="1:11" ht="15" customHeight="1" outlineLevel="1">
      <c r="A404" s="265"/>
      <c r="B404" s="301" t="s">
        <v>257</v>
      </c>
      <c r="C404" s="301"/>
      <c r="D404" s="265"/>
      <c r="E404" s="295" t="s">
        <v>309</v>
      </c>
      <c r="F404" s="302"/>
      <c r="G404" s="304" t="s">
        <v>248</v>
      </c>
      <c r="H404" s="305" t="s">
        <v>805</v>
      </c>
      <c r="I404" s="298" t="s">
        <v>806</v>
      </c>
      <c r="J404" s="299">
        <v>106</v>
      </c>
      <c r="K404" s="300">
        <v>10.6</v>
      </c>
    </row>
    <row r="405" spans="1:11" ht="15" customHeight="1" outlineLevel="1">
      <c r="A405" s="265"/>
      <c r="B405" s="301" t="s">
        <v>257</v>
      </c>
      <c r="C405" s="301"/>
      <c r="D405" s="265"/>
      <c r="E405" s="295" t="s">
        <v>309</v>
      </c>
      <c r="F405" s="302"/>
      <c r="G405" s="304" t="s">
        <v>248</v>
      </c>
      <c r="H405" s="305" t="s">
        <v>807</v>
      </c>
      <c r="I405" s="298" t="s">
        <v>808</v>
      </c>
      <c r="J405" s="299">
        <v>157</v>
      </c>
      <c r="K405" s="300">
        <v>15.7</v>
      </c>
    </row>
    <row r="406" spans="1:11" ht="15" customHeight="1" outlineLevel="1">
      <c r="A406" s="265"/>
      <c r="B406" s="301" t="s">
        <v>257</v>
      </c>
      <c r="C406" s="301"/>
      <c r="D406" s="265"/>
      <c r="E406" s="295" t="s">
        <v>309</v>
      </c>
      <c r="F406" s="302"/>
      <c r="G406" s="304" t="s">
        <v>248</v>
      </c>
      <c r="H406" s="305" t="s">
        <v>809</v>
      </c>
      <c r="I406" s="298" t="s">
        <v>810</v>
      </c>
      <c r="J406" s="299">
        <v>106</v>
      </c>
      <c r="K406" s="300">
        <v>10.6</v>
      </c>
    </row>
    <row r="407" spans="1:11" ht="15" customHeight="1" outlineLevel="1">
      <c r="A407" s="265"/>
      <c r="B407" s="301" t="s">
        <v>257</v>
      </c>
      <c r="C407" s="301"/>
      <c r="D407" s="265"/>
      <c r="E407" s="295" t="s">
        <v>309</v>
      </c>
      <c r="F407" s="302"/>
      <c r="G407" s="304" t="s">
        <v>248</v>
      </c>
      <c r="H407" s="305" t="s">
        <v>811</v>
      </c>
      <c r="I407" s="298" t="s">
        <v>812</v>
      </c>
      <c r="J407" s="299">
        <v>198</v>
      </c>
      <c r="K407" s="300">
        <v>19.8</v>
      </c>
    </row>
    <row r="408" spans="1:11" ht="15" customHeight="1" outlineLevel="1">
      <c r="A408" s="265"/>
      <c r="B408" s="301" t="s">
        <v>257</v>
      </c>
      <c r="C408" s="301"/>
      <c r="D408" s="265"/>
      <c r="E408" s="295" t="s">
        <v>309</v>
      </c>
      <c r="F408" s="302"/>
      <c r="G408" s="304" t="s">
        <v>248</v>
      </c>
      <c r="H408" s="305" t="s">
        <v>813</v>
      </c>
      <c r="I408" s="298" t="s">
        <v>814</v>
      </c>
      <c r="J408" s="299">
        <v>177</v>
      </c>
      <c r="K408" s="300">
        <v>17.7</v>
      </c>
    </row>
    <row r="409" spans="1:11" ht="15" customHeight="1" outlineLevel="1">
      <c r="A409" s="265"/>
      <c r="B409" s="301" t="s">
        <v>257</v>
      </c>
      <c r="C409" s="301"/>
      <c r="D409" s="265"/>
      <c r="E409" s="295" t="s">
        <v>309</v>
      </c>
      <c r="F409" s="302"/>
      <c r="G409" s="303" t="s">
        <v>253</v>
      </c>
      <c r="H409" s="298" t="s">
        <v>259</v>
      </c>
      <c r="I409" s="298" t="s">
        <v>437</v>
      </c>
      <c r="J409" s="299">
        <v>45</v>
      </c>
      <c r="K409" s="300">
        <v>4.5</v>
      </c>
    </row>
    <row r="410" spans="1:11" ht="15" customHeight="1" outlineLevel="1">
      <c r="A410" s="265"/>
      <c r="B410" s="301" t="s">
        <v>257</v>
      </c>
      <c r="C410" s="301"/>
      <c r="D410" s="265"/>
      <c r="E410" s="295" t="s">
        <v>309</v>
      </c>
      <c r="F410" s="302"/>
      <c r="G410" s="303" t="s">
        <v>255</v>
      </c>
      <c r="H410" s="298" t="s">
        <v>260</v>
      </c>
      <c r="I410" s="298" t="s">
        <v>438</v>
      </c>
      <c r="J410" s="299">
        <v>40</v>
      </c>
      <c r="K410" s="300">
        <v>4</v>
      </c>
    </row>
    <row r="411" spans="1:11" ht="15" customHeight="1" outlineLevel="1">
      <c r="A411" s="265"/>
      <c r="B411" s="301" t="s">
        <v>257</v>
      </c>
      <c r="C411" s="301"/>
      <c r="D411" s="265"/>
      <c r="E411" s="295" t="s">
        <v>309</v>
      </c>
      <c r="F411" s="302"/>
      <c r="G411" s="303" t="s">
        <v>255</v>
      </c>
      <c r="H411" s="298" t="s">
        <v>261</v>
      </c>
      <c r="I411" s="298" t="s">
        <v>439</v>
      </c>
      <c r="J411" s="299">
        <v>40</v>
      </c>
      <c r="K411" s="300">
        <v>4</v>
      </c>
    </row>
    <row r="412" spans="1:11" ht="15" customHeight="1" outlineLevel="1">
      <c r="A412" s="265"/>
      <c r="B412" s="301" t="s">
        <v>257</v>
      </c>
      <c r="C412" s="301"/>
      <c r="D412" s="265"/>
      <c r="E412" s="295" t="s">
        <v>309</v>
      </c>
      <c r="F412" s="302"/>
      <c r="G412" s="303" t="s">
        <v>255</v>
      </c>
      <c r="H412" s="298" t="s">
        <v>262</v>
      </c>
      <c r="I412" s="298" t="s">
        <v>440</v>
      </c>
      <c r="J412" s="299">
        <v>40</v>
      </c>
      <c r="K412" s="300">
        <v>4</v>
      </c>
    </row>
    <row r="413" spans="1:11" ht="15" customHeight="1" outlineLevel="1">
      <c r="A413" s="265"/>
      <c r="B413" s="334" t="s">
        <v>263</v>
      </c>
      <c r="C413" s="334"/>
      <c r="D413" s="265"/>
      <c r="E413" s="295" t="s">
        <v>309</v>
      </c>
      <c r="F413" s="335"/>
      <c r="G413" s="336" t="s">
        <v>248</v>
      </c>
      <c r="H413" s="305" t="s">
        <v>815</v>
      </c>
      <c r="I413" s="298" t="s">
        <v>816</v>
      </c>
      <c r="J413" s="299">
        <v>230</v>
      </c>
      <c r="K413" s="300">
        <v>23</v>
      </c>
    </row>
    <row r="414" spans="1:11" ht="15" customHeight="1" outlineLevel="1">
      <c r="A414" s="265"/>
      <c r="B414" s="334" t="s">
        <v>263</v>
      </c>
      <c r="C414" s="334"/>
      <c r="D414" s="265"/>
      <c r="E414" s="295" t="s">
        <v>309</v>
      </c>
      <c r="F414" s="335"/>
      <c r="G414" s="336" t="s">
        <v>248</v>
      </c>
      <c r="H414" s="305" t="s">
        <v>817</v>
      </c>
      <c r="I414" s="298" t="s">
        <v>818</v>
      </c>
      <c r="J414" s="299">
        <v>167</v>
      </c>
      <c r="K414" s="300">
        <v>16.7</v>
      </c>
    </row>
    <row r="415" spans="1:11" ht="15" customHeight="1" outlineLevel="1">
      <c r="A415" s="265"/>
      <c r="B415" s="334" t="s">
        <v>263</v>
      </c>
      <c r="C415" s="334"/>
      <c r="D415" s="265"/>
      <c r="E415" s="295" t="s">
        <v>309</v>
      </c>
      <c r="F415" s="335"/>
      <c r="G415" s="336" t="s">
        <v>248</v>
      </c>
      <c r="H415" s="305" t="s">
        <v>819</v>
      </c>
      <c r="I415" s="298" t="s">
        <v>820</v>
      </c>
      <c r="J415" s="299">
        <v>160</v>
      </c>
      <c r="K415" s="300">
        <v>16</v>
      </c>
    </row>
    <row r="416" spans="1:11" ht="15" customHeight="1" outlineLevel="1" thickBot="1">
      <c r="A416" s="266"/>
      <c r="B416" s="306" t="s">
        <v>263</v>
      </c>
      <c r="C416" s="306"/>
      <c r="D416" s="266"/>
      <c r="E416" s="307" t="s">
        <v>309</v>
      </c>
      <c r="F416" s="308"/>
      <c r="G416" s="309" t="s">
        <v>255</v>
      </c>
      <c r="H416" s="310" t="s">
        <v>264</v>
      </c>
      <c r="I416" s="310" t="s">
        <v>445</v>
      </c>
      <c r="J416" s="311">
        <v>40</v>
      </c>
      <c r="K416" s="312">
        <v>4</v>
      </c>
    </row>
    <row r="417" spans="1:11" ht="15" customHeight="1">
      <c r="A417" s="389"/>
      <c r="B417" s="390"/>
      <c r="C417" s="390">
        <v>21</v>
      </c>
      <c r="D417" s="389">
        <v>13</v>
      </c>
      <c r="E417" s="391" t="s">
        <v>309</v>
      </c>
      <c r="F417" s="392" t="s">
        <v>210</v>
      </c>
      <c r="G417" s="393" t="s">
        <v>51</v>
      </c>
      <c r="H417" s="317" t="s">
        <v>431</v>
      </c>
      <c r="I417" s="318" t="s">
        <v>432</v>
      </c>
      <c r="J417" s="319">
        <f>SUM(J418:J429)</f>
        <v>1084</v>
      </c>
      <c r="K417" s="320">
        <f t="shared" ref="K417" si="19">SUM(K418:K429)</f>
        <v>108.4</v>
      </c>
    </row>
    <row r="418" spans="1:11" ht="15" customHeight="1" outlineLevel="1">
      <c r="A418" s="265"/>
      <c r="B418" s="294" t="s">
        <v>250</v>
      </c>
      <c r="C418" s="294"/>
      <c r="D418" s="265"/>
      <c r="E418" s="295" t="s">
        <v>309</v>
      </c>
      <c r="F418" s="296"/>
      <c r="G418" s="297" t="s">
        <v>251</v>
      </c>
      <c r="H418" s="298" t="s">
        <v>252</v>
      </c>
      <c r="I418" s="298" t="s">
        <v>433</v>
      </c>
      <c r="J418" s="299">
        <v>54</v>
      </c>
      <c r="K418" s="300">
        <v>5.4</v>
      </c>
    </row>
    <row r="419" spans="1:11" ht="15" customHeight="1" outlineLevel="1">
      <c r="A419" s="265"/>
      <c r="B419" s="294" t="s">
        <v>250</v>
      </c>
      <c r="C419" s="294"/>
      <c r="D419" s="265"/>
      <c r="E419" s="295" t="s">
        <v>309</v>
      </c>
      <c r="F419" s="296"/>
      <c r="G419" s="297" t="s">
        <v>253</v>
      </c>
      <c r="H419" s="298" t="s">
        <v>254</v>
      </c>
      <c r="I419" s="298" t="s">
        <v>434</v>
      </c>
      <c r="J419" s="299">
        <v>50</v>
      </c>
      <c r="K419" s="300">
        <v>5</v>
      </c>
    </row>
    <row r="420" spans="1:11" ht="15" customHeight="1" outlineLevel="1">
      <c r="A420" s="265"/>
      <c r="B420" s="294" t="s">
        <v>250</v>
      </c>
      <c r="C420" s="294"/>
      <c r="D420" s="265"/>
      <c r="E420" s="295" t="s">
        <v>309</v>
      </c>
      <c r="F420" s="296"/>
      <c r="G420" s="297" t="s">
        <v>255</v>
      </c>
      <c r="H420" s="298" t="s">
        <v>256</v>
      </c>
      <c r="I420" s="298" t="s">
        <v>435</v>
      </c>
      <c r="J420" s="299">
        <v>20</v>
      </c>
      <c r="K420" s="300">
        <v>2</v>
      </c>
    </row>
    <row r="421" spans="1:11" ht="15" customHeight="1" outlineLevel="1">
      <c r="A421" s="265"/>
      <c r="B421" s="301" t="s">
        <v>257</v>
      </c>
      <c r="C421" s="301"/>
      <c r="D421" s="265"/>
      <c r="E421" s="295" t="s">
        <v>309</v>
      </c>
      <c r="F421" s="302"/>
      <c r="G421" s="303" t="s">
        <v>251</v>
      </c>
      <c r="H421" s="298" t="s">
        <v>258</v>
      </c>
      <c r="I421" s="298" t="s">
        <v>436</v>
      </c>
      <c r="J421" s="299">
        <v>60</v>
      </c>
      <c r="K421" s="300">
        <v>6</v>
      </c>
    </row>
    <row r="422" spans="1:11" ht="15" customHeight="1" outlineLevel="1">
      <c r="A422" s="265"/>
      <c r="B422" s="301" t="s">
        <v>257</v>
      </c>
      <c r="C422" s="301"/>
      <c r="D422" s="265"/>
      <c r="E422" s="295" t="s">
        <v>309</v>
      </c>
      <c r="F422" s="302"/>
      <c r="G422" s="304" t="s">
        <v>248</v>
      </c>
      <c r="H422" s="305" t="s">
        <v>821</v>
      </c>
      <c r="I422" s="298" t="s">
        <v>822</v>
      </c>
      <c r="J422" s="299">
        <v>310</v>
      </c>
      <c r="K422" s="300">
        <v>31</v>
      </c>
    </row>
    <row r="423" spans="1:11" ht="15" customHeight="1" outlineLevel="1">
      <c r="A423" s="265"/>
      <c r="B423" s="301" t="s">
        <v>257</v>
      </c>
      <c r="C423" s="301"/>
      <c r="D423" s="265"/>
      <c r="E423" s="295" t="s">
        <v>309</v>
      </c>
      <c r="F423" s="302"/>
      <c r="G423" s="304" t="s">
        <v>248</v>
      </c>
      <c r="H423" s="305" t="s">
        <v>823</v>
      </c>
      <c r="I423" s="298" t="s">
        <v>824</v>
      </c>
      <c r="J423" s="299">
        <v>175</v>
      </c>
      <c r="K423" s="300">
        <v>17.5</v>
      </c>
    </row>
    <row r="424" spans="1:11" ht="15" customHeight="1" outlineLevel="1">
      <c r="A424" s="265"/>
      <c r="B424" s="301" t="s">
        <v>257</v>
      </c>
      <c r="C424" s="301"/>
      <c r="D424" s="265"/>
      <c r="E424" s="295" t="s">
        <v>309</v>
      </c>
      <c r="F424" s="302"/>
      <c r="G424" s="304" t="s">
        <v>248</v>
      </c>
      <c r="H424" s="305" t="s">
        <v>825</v>
      </c>
      <c r="I424" s="298" t="s">
        <v>826</v>
      </c>
      <c r="J424" s="299">
        <v>210</v>
      </c>
      <c r="K424" s="300">
        <v>21</v>
      </c>
    </row>
    <row r="425" spans="1:11" ht="15" customHeight="1" outlineLevel="1">
      <c r="A425" s="265"/>
      <c r="B425" s="301" t="s">
        <v>257</v>
      </c>
      <c r="C425" s="301"/>
      <c r="D425" s="265"/>
      <c r="E425" s="295" t="s">
        <v>309</v>
      </c>
      <c r="F425" s="302"/>
      <c r="G425" s="303" t="s">
        <v>253</v>
      </c>
      <c r="H425" s="298" t="s">
        <v>259</v>
      </c>
      <c r="I425" s="298" t="s">
        <v>437</v>
      </c>
      <c r="J425" s="299">
        <v>45</v>
      </c>
      <c r="K425" s="300">
        <v>4.5</v>
      </c>
    </row>
    <row r="426" spans="1:11" ht="15" customHeight="1" outlineLevel="1">
      <c r="A426" s="265"/>
      <c r="B426" s="301" t="s">
        <v>257</v>
      </c>
      <c r="C426" s="301"/>
      <c r="D426" s="265"/>
      <c r="E426" s="295" t="s">
        <v>309</v>
      </c>
      <c r="F426" s="302"/>
      <c r="G426" s="303" t="s">
        <v>255</v>
      </c>
      <c r="H426" s="298" t="s">
        <v>260</v>
      </c>
      <c r="I426" s="298" t="s">
        <v>438</v>
      </c>
      <c r="J426" s="299">
        <v>40</v>
      </c>
      <c r="K426" s="300">
        <v>4</v>
      </c>
    </row>
    <row r="427" spans="1:11" ht="15" customHeight="1" outlineLevel="1">
      <c r="A427" s="265"/>
      <c r="B427" s="301" t="s">
        <v>257</v>
      </c>
      <c r="C427" s="301"/>
      <c r="D427" s="265"/>
      <c r="E427" s="295" t="s">
        <v>309</v>
      </c>
      <c r="F427" s="302"/>
      <c r="G427" s="303" t="s">
        <v>255</v>
      </c>
      <c r="H427" s="298" t="s">
        <v>261</v>
      </c>
      <c r="I427" s="298" t="s">
        <v>439</v>
      </c>
      <c r="J427" s="299">
        <v>40</v>
      </c>
      <c r="K427" s="300">
        <v>4</v>
      </c>
    </row>
    <row r="428" spans="1:11" ht="15" customHeight="1" outlineLevel="1">
      <c r="A428" s="265"/>
      <c r="B428" s="301" t="s">
        <v>257</v>
      </c>
      <c r="C428" s="301"/>
      <c r="D428" s="265"/>
      <c r="E428" s="295" t="s">
        <v>309</v>
      </c>
      <c r="F428" s="302"/>
      <c r="G428" s="303" t="s">
        <v>255</v>
      </c>
      <c r="H428" s="298" t="s">
        <v>262</v>
      </c>
      <c r="I428" s="298" t="s">
        <v>440</v>
      </c>
      <c r="J428" s="299">
        <v>40</v>
      </c>
      <c r="K428" s="300">
        <v>4</v>
      </c>
    </row>
    <row r="429" spans="1:11" ht="15" customHeight="1" outlineLevel="1" thickBot="1">
      <c r="A429" s="322"/>
      <c r="B429" s="323" t="s">
        <v>263</v>
      </c>
      <c r="C429" s="323"/>
      <c r="D429" s="322"/>
      <c r="E429" s="325" t="s">
        <v>309</v>
      </c>
      <c r="F429" s="377"/>
      <c r="G429" s="378" t="s">
        <v>255</v>
      </c>
      <c r="H429" s="327" t="s">
        <v>264</v>
      </c>
      <c r="I429" s="327" t="s">
        <v>445</v>
      </c>
      <c r="J429" s="328">
        <v>40</v>
      </c>
      <c r="K429" s="329">
        <v>4</v>
      </c>
    </row>
    <row r="430" spans="1:11" ht="15" customHeight="1">
      <c r="A430" s="341"/>
      <c r="B430" s="342"/>
      <c r="C430" s="342">
        <v>2</v>
      </c>
      <c r="D430" s="341">
        <v>14</v>
      </c>
      <c r="E430" s="394" t="s">
        <v>315</v>
      </c>
      <c r="F430" s="344" t="s">
        <v>827</v>
      </c>
      <c r="G430" s="345" t="s">
        <v>316</v>
      </c>
      <c r="H430" s="345" t="s">
        <v>431</v>
      </c>
      <c r="I430" s="318" t="s">
        <v>432</v>
      </c>
      <c r="J430" s="319">
        <f>SUM(J431:J443)</f>
        <v>1309</v>
      </c>
      <c r="K430" s="320">
        <f t="shared" ref="K430" si="20">SUM(K431:K443)</f>
        <v>130.9</v>
      </c>
    </row>
    <row r="431" spans="1:11" ht="15" customHeight="1" outlineLevel="1">
      <c r="A431" s="346"/>
      <c r="B431" s="294" t="s">
        <v>250</v>
      </c>
      <c r="C431" s="294"/>
      <c r="D431" s="346"/>
      <c r="E431" s="347" t="s">
        <v>315</v>
      </c>
      <c r="F431" s="296"/>
      <c r="G431" s="297" t="s">
        <v>251</v>
      </c>
      <c r="H431" s="298" t="s">
        <v>252</v>
      </c>
      <c r="I431" s="298" t="s">
        <v>433</v>
      </c>
      <c r="J431" s="299">
        <v>54</v>
      </c>
      <c r="K431" s="300">
        <v>5.4</v>
      </c>
    </row>
    <row r="432" spans="1:11" ht="15" customHeight="1" outlineLevel="1">
      <c r="A432" s="346"/>
      <c r="B432" s="294" t="s">
        <v>250</v>
      </c>
      <c r="C432" s="294"/>
      <c r="D432" s="346"/>
      <c r="E432" s="347" t="s">
        <v>315</v>
      </c>
      <c r="F432" s="296"/>
      <c r="G432" s="297" t="s">
        <v>253</v>
      </c>
      <c r="H432" s="298" t="s">
        <v>254</v>
      </c>
      <c r="I432" s="298" t="s">
        <v>434</v>
      </c>
      <c r="J432" s="299">
        <v>50</v>
      </c>
      <c r="K432" s="300">
        <v>5</v>
      </c>
    </row>
    <row r="433" spans="1:11" ht="15" customHeight="1" outlineLevel="1">
      <c r="A433" s="346"/>
      <c r="B433" s="294" t="s">
        <v>250</v>
      </c>
      <c r="C433" s="294"/>
      <c r="D433" s="346"/>
      <c r="E433" s="347" t="s">
        <v>315</v>
      </c>
      <c r="F433" s="296"/>
      <c r="G433" s="297" t="s">
        <v>255</v>
      </c>
      <c r="H433" s="298" t="s">
        <v>256</v>
      </c>
      <c r="I433" s="298" t="s">
        <v>435</v>
      </c>
      <c r="J433" s="299">
        <v>20</v>
      </c>
      <c r="K433" s="300">
        <v>2</v>
      </c>
    </row>
    <row r="434" spans="1:11" ht="15" customHeight="1" outlineLevel="1">
      <c r="A434" s="346"/>
      <c r="B434" s="301" t="s">
        <v>257</v>
      </c>
      <c r="C434" s="301"/>
      <c r="D434" s="346"/>
      <c r="E434" s="347" t="s">
        <v>315</v>
      </c>
      <c r="F434" s="302"/>
      <c r="G434" s="303" t="s">
        <v>251</v>
      </c>
      <c r="H434" s="298" t="s">
        <v>258</v>
      </c>
      <c r="I434" s="298" t="s">
        <v>436</v>
      </c>
      <c r="J434" s="299">
        <v>60</v>
      </c>
      <c r="K434" s="300">
        <v>6</v>
      </c>
    </row>
    <row r="435" spans="1:11" ht="15" customHeight="1" outlineLevel="1">
      <c r="A435" s="346"/>
      <c r="B435" s="301" t="s">
        <v>257</v>
      </c>
      <c r="C435" s="301"/>
      <c r="D435" s="346"/>
      <c r="E435" s="347" t="s">
        <v>315</v>
      </c>
      <c r="F435" s="302"/>
      <c r="G435" s="304" t="s">
        <v>248</v>
      </c>
      <c r="H435" s="305" t="s">
        <v>828</v>
      </c>
      <c r="I435" s="298" t="s">
        <v>829</v>
      </c>
      <c r="J435" s="299">
        <v>200</v>
      </c>
      <c r="K435" s="300">
        <v>20</v>
      </c>
    </row>
    <row r="436" spans="1:11" ht="15" customHeight="1" outlineLevel="1">
      <c r="A436" s="346"/>
      <c r="B436" s="301" t="s">
        <v>257</v>
      </c>
      <c r="C436" s="301"/>
      <c r="D436" s="346"/>
      <c r="E436" s="347" t="s">
        <v>315</v>
      </c>
      <c r="F436" s="302"/>
      <c r="G436" s="304" t="s">
        <v>248</v>
      </c>
      <c r="H436" s="305" t="s">
        <v>830</v>
      </c>
      <c r="I436" s="298" t="s">
        <v>831</v>
      </c>
      <c r="J436" s="299">
        <v>240</v>
      </c>
      <c r="K436" s="300">
        <v>24</v>
      </c>
    </row>
    <row r="437" spans="1:11" ht="15" customHeight="1" outlineLevel="1">
      <c r="A437" s="346"/>
      <c r="B437" s="301" t="s">
        <v>257</v>
      </c>
      <c r="C437" s="301"/>
      <c r="D437" s="346"/>
      <c r="E437" s="347" t="s">
        <v>315</v>
      </c>
      <c r="F437" s="302"/>
      <c r="G437" s="304" t="s">
        <v>248</v>
      </c>
      <c r="H437" s="305" t="s">
        <v>832</v>
      </c>
      <c r="I437" s="298" t="s">
        <v>833</v>
      </c>
      <c r="J437" s="299">
        <v>240</v>
      </c>
      <c r="K437" s="300">
        <v>24</v>
      </c>
    </row>
    <row r="438" spans="1:11" ht="15" customHeight="1" outlineLevel="1">
      <c r="A438" s="346"/>
      <c r="B438" s="301" t="s">
        <v>257</v>
      </c>
      <c r="C438" s="301"/>
      <c r="D438" s="346"/>
      <c r="E438" s="347" t="s">
        <v>315</v>
      </c>
      <c r="F438" s="302"/>
      <c r="G438" s="304" t="s">
        <v>248</v>
      </c>
      <c r="H438" s="305" t="s">
        <v>834</v>
      </c>
      <c r="I438" s="298" t="s">
        <v>835</v>
      </c>
      <c r="J438" s="299">
        <v>240</v>
      </c>
      <c r="K438" s="300">
        <v>24</v>
      </c>
    </row>
    <row r="439" spans="1:11" ht="15" customHeight="1" outlineLevel="1">
      <c r="A439" s="346"/>
      <c r="B439" s="301" t="s">
        <v>257</v>
      </c>
      <c r="C439" s="301"/>
      <c r="D439" s="346"/>
      <c r="E439" s="347" t="s">
        <v>315</v>
      </c>
      <c r="F439" s="302"/>
      <c r="G439" s="303" t="s">
        <v>253</v>
      </c>
      <c r="H439" s="298" t="s">
        <v>259</v>
      </c>
      <c r="I439" s="298" t="s">
        <v>437</v>
      </c>
      <c r="J439" s="299">
        <v>45</v>
      </c>
      <c r="K439" s="300">
        <v>4.5</v>
      </c>
    </row>
    <row r="440" spans="1:11" ht="15" customHeight="1" outlineLevel="1">
      <c r="A440" s="346"/>
      <c r="B440" s="301" t="s">
        <v>257</v>
      </c>
      <c r="C440" s="301"/>
      <c r="D440" s="346"/>
      <c r="E440" s="347" t="s">
        <v>315</v>
      </c>
      <c r="F440" s="302"/>
      <c r="G440" s="303" t="s">
        <v>255</v>
      </c>
      <c r="H440" s="298" t="s">
        <v>260</v>
      </c>
      <c r="I440" s="298" t="s">
        <v>438</v>
      </c>
      <c r="J440" s="299">
        <v>40</v>
      </c>
      <c r="K440" s="300">
        <v>4</v>
      </c>
    </row>
    <row r="441" spans="1:11" ht="15" customHeight="1" outlineLevel="1">
      <c r="A441" s="346"/>
      <c r="B441" s="301" t="s">
        <v>257</v>
      </c>
      <c r="C441" s="301"/>
      <c r="D441" s="346"/>
      <c r="E441" s="347" t="s">
        <v>315</v>
      </c>
      <c r="F441" s="302"/>
      <c r="G441" s="303" t="s">
        <v>255</v>
      </c>
      <c r="H441" s="298" t="s">
        <v>261</v>
      </c>
      <c r="I441" s="298" t="s">
        <v>439</v>
      </c>
      <c r="J441" s="299">
        <v>40</v>
      </c>
      <c r="K441" s="300">
        <v>4</v>
      </c>
    </row>
    <row r="442" spans="1:11" ht="15" customHeight="1" outlineLevel="1">
      <c r="A442" s="346"/>
      <c r="B442" s="301" t="s">
        <v>257</v>
      </c>
      <c r="C442" s="301"/>
      <c r="D442" s="346"/>
      <c r="E442" s="347" t="s">
        <v>315</v>
      </c>
      <c r="F442" s="302"/>
      <c r="G442" s="303" t="s">
        <v>255</v>
      </c>
      <c r="H442" s="298" t="s">
        <v>262</v>
      </c>
      <c r="I442" s="298" t="s">
        <v>440</v>
      </c>
      <c r="J442" s="299">
        <v>40</v>
      </c>
      <c r="K442" s="300">
        <v>4</v>
      </c>
    </row>
    <row r="443" spans="1:11" ht="15" customHeight="1" outlineLevel="1" thickBot="1">
      <c r="A443" s="348"/>
      <c r="B443" s="306" t="s">
        <v>263</v>
      </c>
      <c r="C443" s="306"/>
      <c r="D443" s="348"/>
      <c r="E443" s="349" t="s">
        <v>315</v>
      </c>
      <c r="F443" s="308"/>
      <c r="G443" s="309" t="s">
        <v>255</v>
      </c>
      <c r="H443" s="310" t="s">
        <v>264</v>
      </c>
      <c r="I443" s="310" t="s">
        <v>445</v>
      </c>
      <c r="J443" s="311">
        <v>40</v>
      </c>
      <c r="K443" s="312">
        <v>4</v>
      </c>
    </row>
    <row r="444" spans="1:11" ht="15" customHeight="1">
      <c r="A444" s="346"/>
      <c r="B444" s="395"/>
      <c r="C444" s="395">
        <v>3</v>
      </c>
      <c r="D444" s="346">
        <v>14</v>
      </c>
      <c r="E444" s="396" t="s">
        <v>315</v>
      </c>
      <c r="F444" s="397" t="s">
        <v>836</v>
      </c>
      <c r="G444" s="398" t="s">
        <v>123</v>
      </c>
      <c r="H444" s="258" t="s">
        <v>431</v>
      </c>
      <c r="I444" s="318" t="s">
        <v>432</v>
      </c>
      <c r="J444" s="319">
        <f>SUM(J445:J457)</f>
        <v>1429</v>
      </c>
      <c r="K444" s="320">
        <f>SUM(K445:K457)</f>
        <v>142.9</v>
      </c>
    </row>
    <row r="445" spans="1:11" ht="15" customHeight="1" outlineLevel="1">
      <c r="A445" s="346"/>
      <c r="B445" s="294" t="s">
        <v>250</v>
      </c>
      <c r="C445" s="294"/>
      <c r="D445" s="346"/>
      <c r="E445" s="347" t="s">
        <v>315</v>
      </c>
      <c r="F445" s="296"/>
      <c r="G445" s="297" t="s">
        <v>251</v>
      </c>
      <c r="H445" s="298" t="s">
        <v>252</v>
      </c>
      <c r="I445" s="298" t="s">
        <v>433</v>
      </c>
      <c r="J445" s="299">
        <v>54</v>
      </c>
      <c r="K445" s="300">
        <v>5.4</v>
      </c>
    </row>
    <row r="446" spans="1:11" ht="15" customHeight="1" outlineLevel="1">
      <c r="A446" s="346"/>
      <c r="B446" s="294" t="s">
        <v>250</v>
      </c>
      <c r="C446" s="294"/>
      <c r="D446" s="346"/>
      <c r="E446" s="347" t="s">
        <v>315</v>
      </c>
      <c r="F446" s="296"/>
      <c r="G446" s="297" t="s">
        <v>253</v>
      </c>
      <c r="H446" s="298" t="s">
        <v>254</v>
      </c>
      <c r="I446" s="298" t="s">
        <v>434</v>
      </c>
      <c r="J446" s="299">
        <v>50</v>
      </c>
      <c r="K446" s="300">
        <v>5</v>
      </c>
    </row>
    <row r="447" spans="1:11" ht="15" customHeight="1" outlineLevel="1">
      <c r="A447" s="346"/>
      <c r="B447" s="294" t="s">
        <v>250</v>
      </c>
      <c r="C447" s="294"/>
      <c r="D447" s="346"/>
      <c r="E447" s="347" t="s">
        <v>315</v>
      </c>
      <c r="F447" s="296"/>
      <c r="G447" s="297" t="s">
        <v>255</v>
      </c>
      <c r="H447" s="298" t="s">
        <v>256</v>
      </c>
      <c r="I447" s="298" t="s">
        <v>435</v>
      </c>
      <c r="J447" s="299">
        <v>20</v>
      </c>
      <c r="K447" s="300">
        <v>2</v>
      </c>
    </row>
    <row r="448" spans="1:11" ht="15" customHeight="1" outlineLevel="1">
      <c r="A448" s="346"/>
      <c r="B448" s="301" t="s">
        <v>257</v>
      </c>
      <c r="C448" s="301"/>
      <c r="D448" s="346"/>
      <c r="E448" s="347" t="s">
        <v>315</v>
      </c>
      <c r="F448" s="302"/>
      <c r="G448" s="303" t="s">
        <v>251</v>
      </c>
      <c r="H448" s="298" t="s">
        <v>258</v>
      </c>
      <c r="I448" s="298" t="s">
        <v>436</v>
      </c>
      <c r="J448" s="299">
        <v>60</v>
      </c>
      <c r="K448" s="300">
        <v>6</v>
      </c>
    </row>
    <row r="449" spans="1:11" ht="15" customHeight="1" outlineLevel="1">
      <c r="A449" s="346"/>
      <c r="B449" s="301" t="s">
        <v>257</v>
      </c>
      <c r="C449" s="301"/>
      <c r="D449" s="346"/>
      <c r="E449" s="347" t="s">
        <v>315</v>
      </c>
      <c r="F449" s="302"/>
      <c r="G449" s="304" t="s">
        <v>248</v>
      </c>
      <c r="H449" s="305" t="s">
        <v>837</v>
      </c>
      <c r="I449" s="298" t="s">
        <v>838</v>
      </c>
      <c r="J449" s="299">
        <v>300</v>
      </c>
      <c r="K449" s="300">
        <v>30</v>
      </c>
    </row>
    <row r="450" spans="1:11" ht="15" customHeight="1" outlineLevel="1">
      <c r="A450" s="346"/>
      <c r="B450" s="301" t="s">
        <v>257</v>
      </c>
      <c r="C450" s="301"/>
      <c r="D450" s="346"/>
      <c r="E450" s="347" t="s">
        <v>315</v>
      </c>
      <c r="F450" s="302"/>
      <c r="G450" s="304" t="s">
        <v>248</v>
      </c>
      <c r="H450" s="305" t="s">
        <v>839</v>
      </c>
      <c r="I450" s="298" t="s">
        <v>840</v>
      </c>
      <c r="J450" s="299">
        <v>240</v>
      </c>
      <c r="K450" s="300">
        <v>24</v>
      </c>
    </row>
    <row r="451" spans="1:11" ht="15" customHeight="1" outlineLevel="1">
      <c r="A451" s="346"/>
      <c r="B451" s="301" t="s">
        <v>257</v>
      </c>
      <c r="C451" s="301"/>
      <c r="D451" s="346"/>
      <c r="E451" s="347" t="s">
        <v>315</v>
      </c>
      <c r="F451" s="302"/>
      <c r="G451" s="304" t="s">
        <v>248</v>
      </c>
      <c r="H451" s="305" t="s">
        <v>841</v>
      </c>
      <c r="I451" s="298" t="s">
        <v>842</v>
      </c>
      <c r="J451" s="299">
        <v>200</v>
      </c>
      <c r="K451" s="300">
        <v>20</v>
      </c>
    </row>
    <row r="452" spans="1:11" ht="15" customHeight="1" outlineLevel="1">
      <c r="A452" s="346"/>
      <c r="B452" s="301" t="s">
        <v>257</v>
      </c>
      <c r="C452" s="301"/>
      <c r="D452" s="346"/>
      <c r="E452" s="347" t="s">
        <v>315</v>
      </c>
      <c r="F452" s="302"/>
      <c r="G452" s="304" t="s">
        <v>248</v>
      </c>
      <c r="H452" s="305" t="s">
        <v>843</v>
      </c>
      <c r="I452" s="298" t="s">
        <v>844</v>
      </c>
      <c r="J452" s="299">
        <v>300</v>
      </c>
      <c r="K452" s="300">
        <v>30</v>
      </c>
    </row>
    <row r="453" spans="1:11" ht="15" customHeight="1" outlineLevel="1">
      <c r="A453" s="346"/>
      <c r="B453" s="301" t="s">
        <v>257</v>
      </c>
      <c r="C453" s="301"/>
      <c r="D453" s="346"/>
      <c r="E453" s="347" t="s">
        <v>315</v>
      </c>
      <c r="F453" s="302"/>
      <c r="G453" s="303" t="s">
        <v>253</v>
      </c>
      <c r="H453" s="298" t="s">
        <v>259</v>
      </c>
      <c r="I453" s="298" t="s">
        <v>437</v>
      </c>
      <c r="J453" s="299">
        <v>45</v>
      </c>
      <c r="K453" s="300">
        <v>4.5</v>
      </c>
    </row>
    <row r="454" spans="1:11" ht="15" customHeight="1" outlineLevel="1">
      <c r="A454" s="346"/>
      <c r="B454" s="301" t="s">
        <v>257</v>
      </c>
      <c r="C454" s="301"/>
      <c r="D454" s="346"/>
      <c r="E454" s="347" t="s">
        <v>315</v>
      </c>
      <c r="F454" s="302"/>
      <c r="G454" s="303" t="s">
        <v>255</v>
      </c>
      <c r="H454" s="298" t="s">
        <v>260</v>
      </c>
      <c r="I454" s="298" t="s">
        <v>438</v>
      </c>
      <c r="J454" s="299">
        <v>40</v>
      </c>
      <c r="K454" s="300">
        <v>4</v>
      </c>
    </row>
    <row r="455" spans="1:11" ht="15" customHeight="1" outlineLevel="1">
      <c r="A455" s="346"/>
      <c r="B455" s="301" t="s">
        <v>257</v>
      </c>
      <c r="C455" s="301"/>
      <c r="D455" s="346"/>
      <c r="E455" s="347" t="s">
        <v>315</v>
      </c>
      <c r="F455" s="302"/>
      <c r="G455" s="303" t="s">
        <v>255</v>
      </c>
      <c r="H455" s="298" t="s">
        <v>261</v>
      </c>
      <c r="I455" s="298" t="s">
        <v>439</v>
      </c>
      <c r="J455" s="299">
        <v>40</v>
      </c>
      <c r="K455" s="300">
        <v>4</v>
      </c>
    </row>
    <row r="456" spans="1:11" ht="15" customHeight="1" outlineLevel="1">
      <c r="A456" s="346"/>
      <c r="B456" s="301" t="s">
        <v>257</v>
      </c>
      <c r="C456" s="301"/>
      <c r="D456" s="346"/>
      <c r="E456" s="347" t="s">
        <v>315</v>
      </c>
      <c r="F456" s="302"/>
      <c r="G456" s="303" t="s">
        <v>255</v>
      </c>
      <c r="H456" s="298" t="s">
        <v>262</v>
      </c>
      <c r="I456" s="298" t="s">
        <v>440</v>
      </c>
      <c r="J456" s="299">
        <v>40</v>
      </c>
      <c r="K456" s="300">
        <v>4</v>
      </c>
    </row>
    <row r="457" spans="1:11" ht="15" customHeight="1" outlineLevel="1" thickBot="1">
      <c r="A457" s="348"/>
      <c r="B457" s="306" t="s">
        <v>263</v>
      </c>
      <c r="C457" s="306"/>
      <c r="D457" s="348"/>
      <c r="E457" s="349" t="s">
        <v>315</v>
      </c>
      <c r="F457" s="308"/>
      <c r="G457" s="309" t="s">
        <v>255</v>
      </c>
      <c r="H457" s="310" t="s">
        <v>264</v>
      </c>
      <c r="I457" s="310" t="s">
        <v>445</v>
      </c>
      <c r="J457" s="311">
        <v>40</v>
      </c>
      <c r="K457" s="312">
        <v>4</v>
      </c>
    </row>
    <row r="458" spans="1:11" ht="15" customHeight="1">
      <c r="A458" s="346"/>
      <c r="B458" s="395"/>
      <c r="C458" s="395">
        <v>4</v>
      </c>
      <c r="D458" s="346">
        <v>14</v>
      </c>
      <c r="E458" s="396" t="s">
        <v>315</v>
      </c>
      <c r="F458" s="397" t="s">
        <v>845</v>
      </c>
      <c r="G458" s="398" t="s">
        <v>124</v>
      </c>
      <c r="H458" s="258" t="s">
        <v>431</v>
      </c>
      <c r="I458" s="318" t="s">
        <v>432</v>
      </c>
      <c r="J458" s="319">
        <f>SUM(J459:J473)</f>
        <v>1709</v>
      </c>
      <c r="K458" s="320">
        <f t="shared" ref="K458" si="21">SUM(K459:K473)</f>
        <v>170.9</v>
      </c>
    </row>
    <row r="459" spans="1:11" ht="15" customHeight="1" outlineLevel="1">
      <c r="A459" s="346"/>
      <c r="B459" s="294" t="s">
        <v>250</v>
      </c>
      <c r="C459" s="294"/>
      <c r="D459" s="346"/>
      <c r="E459" s="347" t="s">
        <v>315</v>
      </c>
      <c r="F459" s="296"/>
      <c r="G459" s="297" t="s">
        <v>251</v>
      </c>
      <c r="H459" s="298" t="s">
        <v>252</v>
      </c>
      <c r="I459" s="298" t="s">
        <v>433</v>
      </c>
      <c r="J459" s="299">
        <v>54</v>
      </c>
      <c r="K459" s="300">
        <v>5.4</v>
      </c>
    </row>
    <row r="460" spans="1:11" ht="15" customHeight="1" outlineLevel="1">
      <c r="A460" s="346"/>
      <c r="B460" s="294" t="s">
        <v>250</v>
      </c>
      <c r="C460" s="294"/>
      <c r="D460" s="346"/>
      <c r="E460" s="347" t="s">
        <v>315</v>
      </c>
      <c r="F460" s="296"/>
      <c r="G460" s="297" t="s">
        <v>253</v>
      </c>
      <c r="H460" s="298" t="s">
        <v>254</v>
      </c>
      <c r="I460" s="298" t="s">
        <v>434</v>
      </c>
      <c r="J460" s="299">
        <v>50</v>
      </c>
      <c r="K460" s="300">
        <v>5</v>
      </c>
    </row>
    <row r="461" spans="1:11" ht="15" customHeight="1" outlineLevel="1">
      <c r="A461" s="346"/>
      <c r="B461" s="294" t="s">
        <v>250</v>
      </c>
      <c r="C461" s="294"/>
      <c r="D461" s="346"/>
      <c r="E461" s="347" t="s">
        <v>315</v>
      </c>
      <c r="F461" s="296"/>
      <c r="G461" s="297" t="s">
        <v>255</v>
      </c>
      <c r="H461" s="298" t="s">
        <v>256</v>
      </c>
      <c r="I461" s="298" t="s">
        <v>435</v>
      </c>
      <c r="J461" s="299">
        <v>20</v>
      </c>
      <c r="K461" s="300">
        <v>2</v>
      </c>
    </row>
    <row r="462" spans="1:11" ht="15" customHeight="1" outlineLevel="1">
      <c r="A462" s="346"/>
      <c r="B462" s="301" t="s">
        <v>257</v>
      </c>
      <c r="C462" s="301"/>
      <c r="D462" s="346"/>
      <c r="E462" s="347" t="s">
        <v>315</v>
      </c>
      <c r="F462" s="302"/>
      <c r="G462" s="303" t="s">
        <v>251</v>
      </c>
      <c r="H462" s="298" t="s">
        <v>258</v>
      </c>
      <c r="I462" s="298" t="s">
        <v>436</v>
      </c>
      <c r="J462" s="299">
        <v>60</v>
      </c>
      <c r="K462" s="300">
        <v>6</v>
      </c>
    </row>
    <row r="463" spans="1:11" ht="15" customHeight="1" outlineLevel="1">
      <c r="A463" s="346"/>
      <c r="B463" s="301" t="s">
        <v>257</v>
      </c>
      <c r="C463" s="301"/>
      <c r="D463" s="346"/>
      <c r="E463" s="347" t="s">
        <v>315</v>
      </c>
      <c r="F463" s="302"/>
      <c r="G463" s="304" t="s">
        <v>248</v>
      </c>
      <c r="H463" s="305" t="s">
        <v>846</v>
      </c>
      <c r="I463" s="298" t="s">
        <v>847</v>
      </c>
      <c r="J463" s="299">
        <v>120</v>
      </c>
      <c r="K463" s="300">
        <v>12</v>
      </c>
    </row>
    <row r="464" spans="1:11" ht="15" customHeight="1" outlineLevel="1">
      <c r="A464" s="346"/>
      <c r="B464" s="301" t="s">
        <v>257</v>
      </c>
      <c r="C464" s="301"/>
      <c r="D464" s="346"/>
      <c r="E464" s="347" t="s">
        <v>315</v>
      </c>
      <c r="F464" s="302"/>
      <c r="G464" s="304" t="s">
        <v>248</v>
      </c>
      <c r="H464" s="305" t="s">
        <v>848</v>
      </c>
      <c r="I464" s="298" t="s">
        <v>849</v>
      </c>
      <c r="J464" s="299">
        <v>240</v>
      </c>
      <c r="K464" s="300">
        <v>24</v>
      </c>
    </row>
    <row r="465" spans="1:11" ht="15" customHeight="1" outlineLevel="1">
      <c r="A465" s="346"/>
      <c r="B465" s="301" t="s">
        <v>257</v>
      </c>
      <c r="C465" s="301"/>
      <c r="D465" s="346"/>
      <c r="E465" s="347" t="s">
        <v>315</v>
      </c>
      <c r="F465" s="302"/>
      <c r="G465" s="304" t="s">
        <v>248</v>
      </c>
      <c r="H465" s="305" t="s">
        <v>850</v>
      </c>
      <c r="I465" s="298" t="s">
        <v>851</v>
      </c>
      <c r="J465" s="299">
        <v>300</v>
      </c>
      <c r="K465" s="300">
        <v>30</v>
      </c>
    </row>
    <row r="466" spans="1:11" ht="15" customHeight="1" outlineLevel="1">
      <c r="A466" s="346"/>
      <c r="B466" s="301" t="s">
        <v>257</v>
      </c>
      <c r="C466" s="301"/>
      <c r="D466" s="346"/>
      <c r="E466" s="347" t="s">
        <v>315</v>
      </c>
      <c r="F466" s="302"/>
      <c r="G466" s="304" t="s">
        <v>248</v>
      </c>
      <c r="H466" s="305" t="s">
        <v>852</v>
      </c>
      <c r="I466" s="298" t="s">
        <v>853</v>
      </c>
      <c r="J466" s="299">
        <v>300</v>
      </c>
      <c r="K466" s="300">
        <v>30</v>
      </c>
    </row>
    <row r="467" spans="1:11" ht="15" customHeight="1" outlineLevel="1">
      <c r="A467" s="346"/>
      <c r="B467" s="301" t="s">
        <v>257</v>
      </c>
      <c r="C467" s="301"/>
      <c r="D467" s="346"/>
      <c r="E467" s="347" t="s">
        <v>315</v>
      </c>
      <c r="F467" s="302"/>
      <c r="G467" s="304" t="s">
        <v>248</v>
      </c>
      <c r="H467" s="305" t="s">
        <v>854</v>
      </c>
      <c r="I467" s="298" t="s">
        <v>855</v>
      </c>
      <c r="J467" s="299">
        <v>120</v>
      </c>
      <c r="K467" s="300">
        <v>12</v>
      </c>
    </row>
    <row r="468" spans="1:11" ht="15" customHeight="1" outlineLevel="1">
      <c r="A468" s="346"/>
      <c r="B468" s="301" t="s">
        <v>257</v>
      </c>
      <c r="C468" s="301"/>
      <c r="D468" s="346"/>
      <c r="E468" s="347" t="s">
        <v>315</v>
      </c>
      <c r="F468" s="302"/>
      <c r="G468" s="304" t="s">
        <v>248</v>
      </c>
      <c r="H468" s="305" t="s">
        <v>856</v>
      </c>
      <c r="I468" s="298" t="s">
        <v>857</v>
      </c>
      <c r="J468" s="299">
        <v>240</v>
      </c>
      <c r="K468" s="300">
        <v>24</v>
      </c>
    </row>
    <row r="469" spans="1:11" ht="15" customHeight="1" outlineLevel="1">
      <c r="A469" s="346"/>
      <c r="B469" s="301" t="s">
        <v>257</v>
      </c>
      <c r="C469" s="301"/>
      <c r="D469" s="346"/>
      <c r="E469" s="347" t="s">
        <v>315</v>
      </c>
      <c r="F469" s="302"/>
      <c r="G469" s="303" t="s">
        <v>253</v>
      </c>
      <c r="H469" s="298" t="s">
        <v>259</v>
      </c>
      <c r="I469" s="298" t="s">
        <v>437</v>
      </c>
      <c r="J469" s="299">
        <v>45</v>
      </c>
      <c r="K469" s="300">
        <v>4.5</v>
      </c>
    </row>
    <row r="470" spans="1:11" ht="15" customHeight="1" outlineLevel="1">
      <c r="A470" s="346"/>
      <c r="B470" s="301" t="s">
        <v>257</v>
      </c>
      <c r="C470" s="301"/>
      <c r="D470" s="346"/>
      <c r="E470" s="347" t="s">
        <v>315</v>
      </c>
      <c r="F470" s="302"/>
      <c r="G470" s="303" t="s">
        <v>255</v>
      </c>
      <c r="H470" s="298" t="s">
        <v>260</v>
      </c>
      <c r="I470" s="298" t="s">
        <v>438</v>
      </c>
      <c r="J470" s="299">
        <v>40</v>
      </c>
      <c r="K470" s="300">
        <v>4</v>
      </c>
    </row>
    <row r="471" spans="1:11" ht="15" customHeight="1" outlineLevel="1">
      <c r="A471" s="346"/>
      <c r="B471" s="301" t="s">
        <v>257</v>
      </c>
      <c r="C471" s="301"/>
      <c r="D471" s="346"/>
      <c r="E471" s="347" t="s">
        <v>315</v>
      </c>
      <c r="F471" s="302"/>
      <c r="G471" s="303" t="s">
        <v>255</v>
      </c>
      <c r="H471" s="298" t="s">
        <v>261</v>
      </c>
      <c r="I471" s="298" t="s">
        <v>439</v>
      </c>
      <c r="J471" s="299">
        <v>40</v>
      </c>
      <c r="K471" s="300">
        <v>4</v>
      </c>
    </row>
    <row r="472" spans="1:11" ht="15" customHeight="1" outlineLevel="1">
      <c r="A472" s="346"/>
      <c r="B472" s="301" t="s">
        <v>257</v>
      </c>
      <c r="C472" s="301"/>
      <c r="D472" s="346"/>
      <c r="E472" s="347" t="s">
        <v>315</v>
      </c>
      <c r="F472" s="302"/>
      <c r="G472" s="303" t="s">
        <v>255</v>
      </c>
      <c r="H472" s="298" t="s">
        <v>262</v>
      </c>
      <c r="I472" s="298" t="s">
        <v>440</v>
      </c>
      <c r="J472" s="299">
        <v>40</v>
      </c>
      <c r="K472" s="300">
        <v>4</v>
      </c>
    </row>
    <row r="473" spans="1:11" ht="15" customHeight="1" outlineLevel="1" thickBot="1">
      <c r="A473" s="348"/>
      <c r="B473" s="306" t="s">
        <v>263</v>
      </c>
      <c r="C473" s="306"/>
      <c r="D473" s="348"/>
      <c r="E473" s="349" t="s">
        <v>315</v>
      </c>
      <c r="F473" s="308"/>
      <c r="G473" s="309" t="s">
        <v>255</v>
      </c>
      <c r="H473" s="310" t="s">
        <v>264</v>
      </c>
      <c r="I473" s="310" t="s">
        <v>445</v>
      </c>
      <c r="J473" s="311">
        <v>40</v>
      </c>
      <c r="K473" s="312">
        <v>4</v>
      </c>
    </row>
    <row r="474" spans="1:11" ht="15" customHeight="1">
      <c r="A474" s="346"/>
      <c r="B474" s="395"/>
      <c r="C474" s="395">
        <v>5</v>
      </c>
      <c r="D474" s="346">
        <v>14</v>
      </c>
      <c r="E474" s="396" t="s">
        <v>315</v>
      </c>
      <c r="F474" s="397" t="s">
        <v>858</v>
      </c>
      <c r="G474" s="398" t="s">
        <v>317</v>
      </c>
      <c r="H474" s="258" t="s">
        <v>431</v>
      </c>
      <c r="I474" s="318" t="s">
        <v>432</v>
      </c>
      <c r="J474" s="319">
        <f>SUM(J475:J488)</f>
        <v>2169</v>
      </c>
      <c r="K474" s="320">
        <f t="shared" ref="K474" si="22">SUM(K475:K488)</f>
        <v>216.9</v>
      </c>
    </row>
    <row r="475" spans="1:11" ht="15" customHeight="1" outlineLevel="1">
      <c r="A475" s="346"/>
      <c r="B475" s="294" t="s">
        <v>250</v>
      </c>
      <c r="C475" s="294"/>
      <c r="D475" s="346"/>
      <c r="E475" s="347" t="s">
        <v>315</v>
      </c>
      <c r="F475" s="296"/>
      <c r="G475" s="297" t="s">
        <v>251</v>
      </c>
      <c r="H475" s="298" t="s">
        <v>252</v>
      </c>
      <c r="I475" s="298" t="s">
        <v>433</v>
      </c>
      <c r="J475" s="299">
        <v>54</v>
      </c>
      <c r="K475" s="300">
        <v>5.4</v>
      </c>
    </row>
    <row r="476" spans="1:11" ht="15" customHeight="1" outlineLevel="1">
      <c r="A476" s="346"/>
      <c r="B476" s="294" t="s">
        <v>250</v>
      </c>
      <c r="C476" s="294"/>
      <c r="D476" s="346"/>
      <c r="E476" s="347" t="s">
        <v>315</v>
      </c>
      <c r="F476" s="296"/>
      <c r="G476" s="297" t="s">
        <v>253</v>
      </c>
      <c r="H476" s="298" t="s">
        <v>254</v>
      </c>
      <c r="I476" s="298" t="s">
        <v>434</v>
      </c>
      <c r="J476" s="299">
        <v>50</v>
      </c>
      <c r="K476" s="300">
        <v>5</v>
      </c>
    </row>
    <row r="477" spans="1:11" ht="15" customHeight="1" outlineLevel="1">
      <c r="A477" s="346"/>
      <c r="B477" s="294" t="s">
        <v>250</v>
      </c>
      <c r="C477" s="294"/>
      <c r="D477" s="346"/>
      <c r="E477" s="347" t="s">
        <v>315</v>
      </c>
      <c r="F477" s="296"/>
      <c r="G477" s="297" t="s">
        <v>255</v>
      </c>
      <c r="H477" s="298" t="s">
        <v>256</v>
      </c>
      <c r="I477" s="298" t="s">
        <v>435</v>
      </c>
      <c r="J477" s="299">
        <v>20</v>
      </c>
      <c r="K477" s="300">
        <v>2</v>
      </c>
    </row>
    <row r="478" spans="1:11" ht="15" customHeight="1" outlineLevel="1">
      <c r="A478" s="346"/>
      <c r="B478" s="301" t="s">
        <v>257</v>
      </c>
      <c r="C478" s="301"/>
      <c r="D478" s="346"/>
      <c r="E478" s="347" t="s">
        <v>315</v>
      </c>
      <c r="F478" s="302"/>
      <c r="G478" s="303" t="s">
        <v>251</v>
      </c>
      <c r="H478" s="298" t="s">
        <v>258</v>
      </c>
      <c r="I478" s="298" t="s">
        <v>436</v>
      </c>
      <c r="J478" s="299">
        <v>60</v>
      </c>
      <c r="K478" s="300">
        <v>6</v>
      </c>
    </row>
    <row r="479" spans="1:11" ht="15" customHeight="1" outlineLevel="1">
      <c r="A479" s="346"/>
      <c r="B479" s="301" t="s">
        <v>257</v>
      </c>
      <c r="C479" s="301"/>
      <c r="D479" s="346"/>
      <c r="E479" s="347" t="s">
        <v>315</v>
      </c>
      <c r="F479" s="302"/>
      <c r="G479" s="304" t="s">
        <v>248</v>
      </c>
      <c r="H479" s="305" t="s">
        <v>859</v>
      </c>
      <c r="I479" s="298" t="s">
        <v>860</v>
      </c>
      <c r="J479" s="299">
        <v>600</v>
      </c>
      <c r="K479" s="300">
        <v>60</v>
      </c>
    </row>
    <row r="480" spans="1:11" ht="15" customHeight="1" outlineLevel="1">
      <c r="A480" s="346"/>
      <c r="B480" s="301" t="s">
        <v>257</v>
      </c>
      <c r="C480" s="301"/>
      <c r="D480" s="346"/>
      <c r="E480" s="347" t="s">
        <v>315</v>
      </c>
      <c r="F480" s="302"/>
      <c r="G480" s="304" t="s">
        <v>248</v>
      </c>
      <c r="H480" s="305" t="s">
        <v>861</v>
      </c>
      <c r="I480" s="298" t="s">
        <v>862</v>
      </c>
      <c r="J480" s="299">
        <v>400</v>
      </c>
      <c r="K480" s="300">
        <v>40</v>
      </c>
    </row>
    <row r="481" spans="1:11" ht="15" customHeight="1" outlineLevel="1">
      <c r="A481" s="346"/>
      <c r="B481" s="301" t="s">
        <v>257</v>
      </c>
      <c r="C481" s="301"/>
      <c r="D481" s="346"/>
      <c r="E481" s="347" t="s">
        <v>315</v>
      </c>
      <c r="F481" s="302"/>
      <c r="G481" s="304" t="s">
        <v>248</v>
      </c>
      <c r="H481" s="305" t="s">
        <v>863</v>
      </c>
      <c r="I481" s="298" t="s">
        <v>864</v>
      </c>
      <c r="J481" s="299">
        <v>300</v>
      </c>
      <c r="K481" s="300">
        <v>30</v>
      </c>
    </row>
    <row r="482" spans="1:11" ht="15" customHeight="1" outlineLevel="1">
      <c r="A482" s="346"/>
      <c r="B482" s="301" t="s">
        <v>257</v>
      </c>
      <c r="C482" s="301"/>
      <c r="D482" s="346"/>
      <c r="E482" s="347" t="s">
        <v>315</v>
      </c>
      <c r="F482" s="302"/>
      <c r="G482" s="304" t="s">
        <v>248</v>
      </c>
      <c r="H482" s="305" t="s">
        <v>865</v>
      </c>
      <c r="I482" s="298" t="s">
        <v>866</v>
      </c>
      <c r="J482" s="299">
        <v>300</v>
      </c>
      <c r="K482" s="300">
        <v>30</v>
      </c>
    </row>
    <row r="483" spans="1:11" ht="15" customHeight="1" outlineLevel="1">
      <c r="A483" s="346"/>
      <c r="B483" s="301" t="s">
        <v>257</v>
      </c>
      <c r="C483" s="301"/>
      <c r="D483" s="346"/>
      <c r="E483" s="347" t="s">
        <v>315</v>
      </c>
      <c r="F483" s="302"/>
      <c r="G483" s="304" t="s">
        <v>248</v>
      </c>
      <c r="H483" s="305" t="s">
        <v>867</v>
      </c>
      <c r="I483" s="298" t="s">
        <v>868</v>
      </c>
      <c r="J483" s="299">
        <v>180</v>
      </c>
      <c r="K483" s="300">
        <v>18</v>
      </c>
    </row>
    <row r="484" spans="1:11" ht="15" customHeight="1" outlineLevel="1">
      <c r="A484" s="346"/>
      <c r="B484" s="301" t="s">
        <v>257</v>
      </c>
      <c r="C484" s="301"/>
      <c r="D484" s="346"/>
      <c r="E484" s="347" t="s">
        <v>315</v>
      </c>
      <c r="F484" s="302"/>
      <c r="G484" s="303" t="s">
        <v>253</v>
      </c>
      <c r="H484" s="298" t="s">
        <v>259</v>
      </c>
      <c r="I484" s="298" t="s">
        <v>437</v>
      </c>
      <c r="J484" s="299">
        <v>45</v>
      </c>
      <c r="K484" s="300">
        <v>4.5</v>
      </c>
    </row>
    <row r="485" spans="1:11" ht="15" customHeight="1" outlineLevel="1">
      <c r="A485" s="346"/>
      <c r="B485" s="301" t="s">
        <v>257</v>
      </c>
      <c r="C485" s="301"/>
      <c r="D485" s="346"/>
      <c r="E485" s="347" t="s">
        <v>315</v>
      </c>
      <c r="F485" s="302"/>
      <c r="G485" s="303" t="s">
        <v>255</v>
      </c>
      <c r="H485" s="298" t="s">
        <v>260</v>
      </c>
      <c r="I485" s="298" t="s">
        <v>438</v>
      </c>
      <c r="J485" s="299">
        <v>40</v>
      </c>
      <c r="K485" s="300">
        <v>4</v>
      </c>
    </row>
    <row r="486" spans="1:11" ht="15" customHeight="1" outlineLevel="1">
      <c r="A486" s="346"/>
      <c r="B486" s="301" t="s">
        <v>257</v>
      </c>
      <c r="C486" s="301"/>
      <c r="D486" s="346"/>
      <c r="E486" s="347" t="s">
        <v>315</v>
      </c>
      <c r="F486" s="302"/>
      <c r="G486" s="303" t="s">
        <v>255</v>
      </c>
      <c r="H486" s="298" t="s">
        <v>261</v>
      </c>
      <c r="I486" s="298" t="s">
        <v>439</v>
      </c>
      <c r="J486" s="299">
        <v>40</v>
      </c>
      <c r="K486" s="300">
        <v>4</v>
      </c>
    </row>
    <row r="487" spans="1:11" ht="15" customHeight="1" outlineLevel="1">
      <c r="A487" s="346"/>
      <c r="B487" s="301" t="s">
        <v>257</v>
      </c>
      <c r="C487" s="301"/>
      <c r="D487" s="346"/>
      <c r="E487" s="347" t="s">
        <v>315</v>
      </c>
      <c r="F487" s="302"/>
      <c r="G487" s="303" t="s">
        <v>255</v>
      </c>
      <c r="H487" s="298" t="s">
        <v>262</v>
      </c>
      <c r="I487" s="298" t="s">
        <v>440</v>
      </c>
      <c r="J487" s="299">
        <v>40</v>
      </c>
      <c r="K487" s="300">
        <v>4</v>
      </c>
    </row>
    <row r="488" spans="1:11" ht="15" customHeight="1" outlineLevel="1" thickBot="1">
      <c r="A488" s="348"/>
      <c r="B488" s="306" t="s">
        <v>263</v>
      </c>
      <c r="C488" s="306"/>
      <c r="D488" s="348"/>
      <c r="E488" s="349" t="s">
        <v>315</v>
      </c>
      <c r="F488" s="308"/>
      <c r="G488" s="309" t="s">
        <v>255</v>
      </c>
      <c r="H488" s="310" t="s">
        <v>264</v>
      </c>
      <c r="I488" s="310" t="s">
        <v>445</v>
      </c>
      <c r="J488" s="311">
        <v>40</v>
      </c>
      <c r="K488" s="312">
        <v>4</v>
      </c>
    </row>
    <row r="489" spans="1:11" ht="15" customHeight="1">
      <c r="A489" s="346"/>
      <c r="B489" s="395"/>
      <c r="C489" s="395">
        <v>6</v>
      </c>
      <c r="D489" s="346">
        <v>14</v>
      </c>
      <c r="E489" s="396" t="s">
        <v>315</v>
      </c>
      <c r="F489" s="397" t="s">
        <v>869</v>
      </c>
      <c r="G489" s="398" t="s">
        <v>319</v>
      </c>
      <c r="H489" s="258" t="s">
        <v>431</v>
      </c>
      <c r="I489" s="318" t="s">
        <v>432</v>
      </c>
      <c r="J489" s="319">
        <f>SUM(J490:J502)</f>
        <v>1039</v>
      </c>
      <c r="K489" s="320">
        <f t="shared" ref="K489" si="23">SUM(K490:K502)</f>
        <v>103.9</v>
      </c>
    </row>
    <row r="490" spans="1:11" ht="15" customHeight="1" outlineLevel="1">
      <c r="A490" s="346"/>
      <c r="B490" s="294" t="s">
        <v>250</v>
      </c>
      <c r="C490" s="294"/>
      <c r="D490" s="346"/>
      <c r="E490" s="347" t="s">
        <v>315</v>
      </c>
      <c r="F490" s="296"/>
      <c r="G490" s="297" t="s">
        <v>251</v>
      </c>
      <c r="H490" s="298" t="s">
        <v>252</v>
      </c>
      <c r="I490" s="298" t="s">
        <v>433</v>
      </c>
      <c r="J490" s="299">
        <v>54</v>
      </c>
      <c r="K490" s="300">
        <v>5.4</v>
      </c>
    </row>
    <row r="491" spans="1:11" ht="15" customHeight="1" outlineLevel="1">
      <c r="A491" s="346"/>
      <c r="B491" s="294" t="s">
        <v>250</v>
      </c>
      <c r="C491" s="294"/>
      <c r="D491" s="346"/>
      <c r="E491" s="347" t="s">
        <v>315</v>
      </c>
      <c r="F491" s="296"/>
      <c r="G491" s="321" t="s">
        <v>248</v>
      </c>
      <c r="H491" s="305" t="s">
        <v>870</v>
      </c>
      <c r="I491" s="298" t="s">
        <v>871</v>
      </c>
      <c r="J491" s="299">
        <v>80</v>
      </c>
      <c r="K491" s="300">
        <v>8</v>
      </c>
    </row>
    <row r="492" spans="1:11" ht="15" customHeight="1" outlineLevel="1">
      <c r="A492" s="346"/>
      <c r="B492" s="294" t="s">
        <v>250</v>
      </c>
      <c r="C492" s="294"/>
      <c r="D492" s="346"/>
      <c r="E492" s="347" t="s">
        <v>315</v>
      </c>
      <c r="F492" s="296"/>
      <c r="G492" s="321" t="s">
        <v>248</v>
      </c>
      <c r="H492" s="305" t="s">
        <v>872</v>
      </c>
      <c r="I492" s="298" t="s">
        <v>873</v>
      </c>
      <c r="J492" s="299">
        <v>80</v>
      </c>
      <c r="K492" s="300">
        <v>8</v>
      </c>
    </row>
    <row r="493" spans="1:11" ht="15" customHeight="1" outlineLevel="1">
      <c r="A493" s="346"/>
      <c r="B493" s="294" t="s">
        <v>250</v>
      </c>
      <c r="C493" s="294"/>
      <c r="D493" s="346"/>
      <c r="E493" s="347" t="s">
        <v>315</v>
      </c>
      <c r="F493" s="296"/>
      <c r="G493" s="297" t="s">
        <v>253</v>
      </c>
      <c r="H493" s="298" t="s">
        <v>254</v>
      </c>
      <c r="I493" s="298" t="s">
        <v>434</v>
      </c>
      <c r="J493" s="299">
        <v>50</v>
      </c>
      <c r="K493" s="300">
        <v>5</v>
      </c>
    </row>
    <row r="494" spans="1:11" ht="15" customHeight="1" outlineLevel="1">
      <c r="A494" s="346"/>
      <c r="B494" s="294" t="s">
        <v>250</v>
      </c>
      <c r="C494" s="294"/>
      <c r="D494" s="346"/>
      <c r="E494" s="347" t="s">
        <v>315</v>
      </c>
      <c r="F494" s="296"/>
      <c r="G494" s="297" t="s">
        <v>255</v>
      </c>
      <c r="H494" s="298" t="s">
        <v>256</v>
      </c>
      <c r="I494" s="298" t="s">
        <v>435</v>
      </c>
      <c r="J494" s="299">
        <v>20</v>
      </c>
      <c r="K494" s="300">
        <v>2</v>
      </c>
    </row>
    <row r="495" spans="1:11" ht="15" customHeight="1" outlineLevel="1">
      <c r="A495" s="346"/>
      <c r="B495" s="301" t="s">
        <v>257</v>
      </c>
      <c r="C495" s="301"/>
      <c r="D495" s="346"/>
      <c r="E495" s="347" t="s">
        <v>315</v>
      </c>
      <c r="F495" s="302"/>
      <c r="G495" s="303" t="s">
        <v>251</v>
      </c>
      <c r="H495" s="298" t="s">
        <v>258</v>
      </c>
      <c r="I495" s="298" t="s">
        <v>436</v>
      </c>
      <c r="J495" s="299">
        <v>60</v>
      </c>
      <c r="K495" s="300">
        <v>6</v>
      </c>
    </row>
    <row r="496" spans="1:11" ht="15" customHeight="1" outlineLevel="1">
      <c r="A496" s="346"/>
      <c r="B496" s="301" t="s">
        <v>257</v>
      </c>
      <c r="C496" s="301"/>
      <c r="D496" s="346"/>
      <c r="E496" s="347" t="s">
        <v>315</v>
      </c>
      <c r="F496" s="302"/>
      <c r="G496" s="304" t="s">
        <v>248</v>
      </c>
      <c r="H496" s="305" t="s">
        <v>874</v>
      </c>
      <c r="I496" s="298" t="s">
        <v>875</v>
      </c>
      <c r="J496" s="299">
        <v>250</v>
      </c>
      <c r="K496" s="300">
        <v>25</v>
      </c>
    </row>
    <row r="497" spans="1:11" ht="15" customHeight="1" outlineLevel="1">
      <c r="A497" s="346"/>
      <c r="B497" s="301" t="s">
        <v>257</v>
      </c>
      <c r="C497" s="301"/>
      <c r="D497" s="346"/>
      <c r="E497" s="347" t="s">
        <v>315</v>
      </c>
      <c r="F497" s="302"/>
      <c r="G497" s="304" t="s">
        <v>248</v>
      </c>
      <c r="H497" s="305" t="s">
        <v>876</v>
      </c>
      <c r="I497" s="298" t="s">
        <v>877</v>
      </c>
      <c r="J497" s="299">
        <v>240</v>
      </c>
      <c r="K497" s="300">
        <v>24</v>
      </c>
    </row>
    <row r="498" spans="1:11" ht="15" customHeight="1" outlineLevel="1">
      <c r="A498" s="346"/>
      <c r="B498" s="301" t="s">
        <v>257</v>
      </c>
      <c r="C498" s="301"/>
      <c r="D498" s="346"/>
      <c r="E498" s="347" t="s">
        <v>315</v>
      </c>
      <c r="F498" s="302"/>
      <c r="G498" s="303" t="s">
        <v>253</v>
      </c>
      <c r="H498" s="298" t="s">
        <v>259</v>
      </c>
      <c r="I498" s="298" t="s">
        <v>437</v>
      </c>
      <c r="J498" s="299">
        <v>45</v>
      </c>
      <c r="K498" s="300">
        <v>4.5</v>
      </c>
    </row>
    <row r="499" spans="1:11" ht="15" customHeight="1" outlineLevel="1">
      <c r="A499" s="346"/>
      <c r="B499" s="301" t="s">
        <v>257</v>
      </c>
      <c r="C499" s="301"/>
      <c r="D499" s="346"/>
      <c r="E499" s="347" t="s">
        <v>315</v>
      </c>
      <c r="F499" s="302"/>
      <c r="G499" s="303" t="s">
        <v>255</v>
      </c>
      <c r="H499" s="298" t="s">
        <v>260</v>
      </c>
      <c r="I499" s="298" t="s">
        <v>438</v>
      </c>
      <c r="J499" s="299">
        <v>40</v>
      </c>
      <c r="K499" s="300">
        <v>4</v>
      </c>
    </row>
    <row r="500" spans="1:11" ht="15" customHeight="1" outlineLevel="1">
      <c r="A500" s="346"/>
      <c r="B500" s="301" t="s">
        <v>257</v>
      </c>
      <c r="C500" s="301"/>
      <c r="D500" s="346"/>
      <c r="E500" s="347" t="s">
        <v>315</v>
      </c>
      <c r="F500" s="302"/>
      <c r="G500" s="303" t="s">
        <v>255</v>
      </c>
      <c r="H500" s="298" t="s">
        <v>261</v>
      </c>
      <c r="I500" s="298" t="s">
        <v>439</v>
      </c>
      <c r="J500" s="299">
        <v>40</v>
      </c>
      <c r="K500" s="300">
        <v>4</v>
      </c>
    </row>
    <row r="501" spans="1:11" ht="15" customHeight="1" outlineLevel="1">
      <c r="A501" s="346"/>
      <c r="B501" s="301" t="s">
        <v>257</v>
      </c>
      <c r="C501" s="301"/>
      <c r="D501" s="346"/>
      <c r="E501" s="347" t="s">
        <v>315</v>
      </c>
      <c r="F501" s="302"/>
      <c r="G501" s="303" t="s">
        <v>255</v>
      </c>
      <c r="H501" s="298" t="s">
        <v>262</v>
      </c>
      <c r="I501" s="298" t="s">
        <v>440</v>
      </c>
      <c r="J501" s="299">
        <v>40</v>
      </c>
      <c r="K501" s="300">
        <v>4</v>
      </c>
    </row>
    <row r="502" spans="1:11" ht="15" customHeight="1" outlineLevel="1" thickBot="1">
      <c r="A502" s="348"/>
      <c r="B502" s="306" t="s">
        <v>263</v>
      </c>
      <c r="C502" s="306"/>
      <c r="D502" s="348"/>
      <c r="E502" s="349" t="s">
        <v>315</v>
      </c>
      <c r="F502" s="308"/>
      <c r="G502" s="309" t="s">
        <v>255</v>
      </c>
      <c r="H502" s="310" t="s">
        <v>264</v>
      </c>
      <c r="I502" s="310" t="s">
        <v>445</v>
      </c>
      <c r="J502" s="311">
        <v>40</v>
      </c>
      <c r="K502" s="312">
        <v>4</v>
      </c>
    </row>
    <row r="503" spans="1:11" ht="15" customHeight="1">
      <c r="A503" s="399">
        <v>10</v>
      </c>
      <c r="B503" s="400"/>
      <c r="C503" s="400">
        <v>22</v>
      </c>
      <c r="D503" s="399">
        <v>14</v>
      </c>
      <c r="E503" s="401" t="s">
        <v>315</v>
      </c>
      <c r="F503" s="402" t="s">
        <v>321</v>
      </c>
      <c r="G503" s="403" t="s">
        <v>322</v>
      </c>
      <c r="H503" s="317" t="s">
        <v>431</v>
      </c>
      <c r="I503" s="318" t="s">
        <v>432</v>
      </c>
      <c r="J503" s="319">
        <f>SUM(J504:J522)</f>
        <v>1799</v>
      </c>
      <c r="K503" s="320">
        <f t="shared" ref="K503" si="24">SUM(K504:K522)</f>
        <v>203.39999999999998</v>
      </c>
    </row>
    <row r="504" spans="1:11" ht="15" customHeight="1" outlineLevel="1">
      <c r="A504" s="265"/>
      <c r="B504" s="294" t="s">
        <v>250</v>
      </c>
      <c r="C504" s="294"/>
      <c r="D504" s="265"/>
      <c r="E504" s="295" t="s">
        <v>315</v>
      </c>
      <c r="F504" s="296"/>
      <c r="G504" s="297" t="s">
        <v>251</v>
      </c>
      <c r="H504" s="298" t="s">
        <v>252</v>
      </c>
      <c r="I504" s="298" t="s">
        <v>433</v>
      </c>
      <c r="J504" s="299">
        <v>54</v>
      </c>
      <c r="K504" s="300">
        <v>5.4</v>
      </c>
    </row>
    <row r="505" spans="1:11" ht="15" customHeight="1" outlineLevel="1">
      <c r="A505" s="265"/>
      <c r="B505" s="294" t="s">
        <v>250</v>
      </c>
      <c r="C505" s="294"/>
      <c r="D505" s="265"/>
      <c r="E505" s="295" t="s">
        <v>315</v>
      </c>
      <c r="F505" s="296"/>
      <c r="G505" s="321" t="s">
        <v>248</v>
      </c>
      <c r="H505" s="363" t="s">
        <v>878</v>
      </c>
      <c r="I505" s="298" t="s">
        <v>879</v>
      </c>
      <c r="J505" s="299">
        <v>100</v>
      </c>
      <c r="K505" s="300">
        <v>12</v>
      </c>
    </row>
    <row r="506" spans="1:11" ht="15" customHeight="1" outlineLevel="1">
      <c r="A506" s="265"/>
      <c r="B506" s="294" t="s">
        <v>250</v>
      </c>
      <c r="C506" s="294"/>
      <c r="D506" s="265"/>
      <c r="E506" s="295" t="s">
        <v>315</v>
      </c>
      <c r="F506" s="296"/>
      <c r="G506" s="321" t="s">
        <v>248</v>
      </c>
      <c r="H506" s="363" t="s">
        <v>880</v>
      </c>
      <c r="I506" s="298" t="s">
        <v>881</v>
      </c>
      <c r="J506" s="299">
        <v>100</v>
      </c>
      <c r="K506" s="300">
        <v>12</v>
      </c>
    </row>
    <row r="507" spans="1:11" ht="15" customHeight="1" outlineLevel="1">
      <c r="A507" s="265"/>
      <c r="B507" s="294" t="s">
        <v>250</v>
      </c>
      <c r="C507" s="294"/>
      <c r="D507" s="265"/>
      <c r="E507" s="295" t="s">
        <v>315</v>
      </c>
      <c r="F507" s="296"/>
      <c r="G507" s="321" t="s">
        <v>248</v>
      </c>
      <c r="H507" s="363" t="s">
        <v>882</v>
      </c>
      <c r="I507" s="298" t="s">
        <v>883</v>
      </c>
      <c r="J507" s="299">
        <v>40</v>
      </c>
      <c r="K507" s="300">
        <v>4.8</v>
      </c>
    </row>
    <row r="508" spans="1:11" ht="15" customHeight="1" outlineLevel="1">
      <c r="A508" s="265"/>
      <c r="B508" s="294" t="s">
        <v>250</v>
      </c>
      <c r="C508" s="294"/>
      <c r="D508" s="265"/>
      <c r="E508" s="295" t="s">
        <v>315</v>
      </c>
      <c r="F508" s="296"/>
      <c r="G508" s="297" t="s">
        <v>253</v>
      </c>
      <c r="H508" s="298" t="s">
        <v>254</v>
      </c>
      <c r="I508" s="298" t="s">
        <v>434</v>
      </c>
      <c r="J508" s="299">
        <v>50</v>
      </c>
      <c r="K508" s="300">
        <v>5</v>
      </c>
    </row>
    <row r="509" spans="1:11" ht="15" customHeight="1" outlineLevel="1">
      <c r="A509" s="265"/>
      <c r="B509" s="294" t="s">
        <v>250</v>
      </c>
      <c r="C509" s="294"/>
      <c r="D509" s="265"/>
      <c r="E509" s="295" t="s">
        <v>315</v>
      </c>
      <c r="F509" s="296"/>
      <c r="G509" s="297" t="s">
        <v>255</v>
      </c>
      <c r="H509" s="298" t="s">
        <v>256</v>
      </c>
      <c r="I509" s="298" t="s">
        <v>435</v>
      </c>
      <c r="J509" s="299">
        <v>20</v>
      </c>
      <c r="K509" s="300">
        <v>2</v>
      </c>
    </row>
    <row r="510" spans="1:11" ht="15" customHeight="1" outlineLevel="1">
      <c r="A510" s="265"/>
      <c r="B510" s="294" t="s">
        <v>250</v>
      </c>
      <c r="C510" s="294"/>
      <c r="D510" s="265"/>
      <c r="E510" s="295" t="s">
        <v>315</v>
      </c>
      <c r="F510" s="296"/>
      <c r="G510" s="297" t="s">
        <v>255</v>
      </c>
      <c r="H510" s="298" t="s">
        <v>323</v>
      </c>
      <c r="I510" s="298" t="s">
        <v>884</v>
      </c>
      <c r="J510" s="299">
        <v>40</v>
      </c>
      <c r="K510" s="300">
        <v>4</v>
      </c>
    </row>
    <row r="511" spans="1:11" ht="15" customHeight="1" outlineLevel="1">
      <c r="A511" s="265"/>
      <c r="B511" s="301" t="s">
        <v>257</v>
      </c>
      <c r="C511" s="301"/>
      <c r="D511" s="265"/>
      <c r="E511" s="295" t="s">
        <v>315</v>
      </c>
      <c r="F511" s="302"/>
      <c r="G511" s="303" t="s">
        <v>251</v>
      </c>
      <c r="H511" s="298" t="s">
        <v>258</v>
      </c>
      <c r="I511" s="298" t="s">
        <v>436</v>
      </c>
      <c r="J511" s="299">
        <v>60</v>
      </c>
      <c r="K511" s="300">
        <v>6</v>
      </c>
    </row>
    <row r="512" spans="1:11" ht="15" customHeight="1" outlineLevel="1">
      <c r="A512" s="265"/>
      <c r="B512" s="301" t="s">
        <v>257</v>
      </c>
      <c r="C512" s="301"/>
      <c r="D512" s="265"/>
      <c r="E512" s="295" t="s">
        <v>315</v>
      </c>
      <c r="F512" s="302"/>
      <c r="G512" s="304" t="s">
        <v>248</v>
      </c>
      <c r="H512" s="305" t="s">
        <v>885</v>
      </c>
      <c r="I512" s="298" t="s">
        <v>886</v>
      </c>
      <c r="J512" s="299">
        <v>180</v>
      </c>
      <c r="K512" s="300">
        <v>20.2</v>
      </c>
    </row>
    <row r="513" spans="1:11" ht="15" customHeight="1" outlineLevel="1">
      <c r="A513" s="265"/>
      <c r="B513" s="301" t="s">
        <v>257</v>
      </c>
      <c r="C513" s="301"/>
      <c r="D513" s="265"/>
      <c r="E513" s="295" t="s">
        <v>315</v>
      </c>
      <c r="F513" s="302"/>
      <c r="G513" s="304" t="s">
        <v>248</v>
      </c>
      <c r="H513" s="305" t="s">
        <v>887</v>
      </c>
      <c r="I513" s="298" t="s">
        <v>888</v>
      </c>
      <c r="J513" s="299">
        <v>270</v>
      </c>
      <c r="K513" s="300">
        <v>32.4</v>
      </c>
    </row>
    <row r="514" spans="1:11" ht="15" customHeight="1" outlineLevel="1">
      <c r="A514" s="265"/>
      <c r="B514" s="301" t="s">
        <v>257</v>
      </c>
      <c r="C514" s="301"/>
      <c r="D514" s="265"/>
      <c r="E514" s="295" t="s">
        <v>315</v>
      </c>
      <c r="F514" s="302"/>
      <c r="G514" s="304" t="s">
        <v>248</v>
      </c>
      <c r="H514" s="305" t="s">
        <v>889</v>
      </c>
      <c r="I514" s="298" t="s">
        <v>890</v>
      </c>
      <c r="J514" s="299">
        <v>150</v>
      </c>
      <c r="K514" s="300">
        <v>18</v>
      </c>
    </row>
    <row r="515" spans="1:11" ht="15" customHeight="1" outlineLevel="1">
      <c r="A515" s="265"/>
      <c r="B515" s="301" t="s">
        <v>257</v>
      </c>
      <c r="C515" s="301"/>
      <c r="D515" s="265"/>
      <c r="E515" s="295" t="s">
        <v>315</v>
      </c>
      <c r="F515" s="302"/>
      <c r="G515" s="304" t="s">
        <v>248</v>
      </c>
      <c r="H515" s="305" t="s">
        <v>891</v>
      </c>
      <c r="I515" s="298" t="s">
        <v>892</v>
      </c>
      <c r="J515" s="299">
        <v>180</v>
      </c>
      <c r="K515" s="300">
        <v>21.6</v>
      </c>
    </row>
    <row r="516" spans="1:11" ht="15" customHeight="1" outlineLevel="1">
      <c r="A516" s="265"/>
      <c r="B516" s="301" t="s">
        <v>257</v>
      </c>
      <c r="C516" s="301"/>
      <c r="D516" s="265"/>
      <c r="E516" s="295" t="s">
        <v>315</v>
      </c>
      <c r="F516" s="302"/>
      <c r="G516" s="303" t="s">
        <v>253</v>
      </c>
      <c r="H516" s="298" t="s">
        <v>259</v>
      </c>
      <c r="I516" s="298" t="s">
        <v>437</v>
      </c>
      <c r="J516" s="299">
        <v>45</v>
      </c>
      <c r="K516" s="300">
        <v>4.5</v>
      </c>
    </row>
    <row r="517" spans="1:11" ht="15" customHeight="1" outlineLevel="1">
      <c r="A517" s="265"/>
      <c r="B517" s="301" t="s">
        <v>257</v>
      </c>
      <c r="C517" s="301"/>
      <c r="D517" s="265"/>
      <c r="E517" s="295" t="s">
        <v>315</v>
      </c>
      <c r="F517" s="302"/>
      <c r="G517" s="303" t="s">
        <v>255</v>
      </c>
      <c r="H517" s="298" t="s">
        <v>260</v>
      </c>
      <c r="I517" s="298" t="s">
        <v>438</v>
      </c>
      <c r="J517" s="299">
        <v>40</v>
      </c>
      <c r="K517" s="300">
        <v>4</v>
      </c>
    </row>
    <row r="518" spans="1:11" ht="15" customHeight="1" outlineLevel="1">
      <c r="A518" s="265"/>
      <c r="B518" s="301" t="s">
        <v>257</v>
      </c>
      <c r="C518" s="301"/>
      <c r="D518" s="265"/>
      <c r="E518" s="295" t="s">
        <v>315</v>
      </c>
      <c r="F518" s="302"/>
      <c r="G518" s="303" t="s">
        <v>255</v>
      </c>
      <c r="H518" s="298" t="s">
        <v>261</v>
      </c>
      <c r="I518" s="298" t="s">
        <v>439</v>
      </c>
      <c r="J518" s="299">
        <v>40</v>
      </c>
      <c r="K518" s="300">
        <v>4</v>
      </c>
    </row>
    <row r="519" spans="1:11" ht="15" customHeight="1" outlineLevel="1">
      <c r="A519" s="265"/>
      <c r="B519" s="301" t="s">
        <v>257</v>
      </c>
      <c r="C519" s="301"/>
      <c r="D519" s="265"/>
      <c r="E519" s="295" t="s">
        <v>315</v>
      </c>
      <c r="F519" s="302"/>
      <c r="G519" s="303" t="s">
        <v>255</v>
      </c>
      <c r="H519" s="298" t="s">
        <v>262</v>
      </c>
      <c r="I519" s="298" t="s">
        <v>440</v>
      </c>
      <c r="J519" s="299">
        <v>40</v>
      </c>
      <c r="K519" s="300">
        <v>4</v>
      </c>
    </row>
    <row r="520" spans="1:11" ht="15" customHeight="1" outlineLevel="1">
      <c r="A520" s="265"/>
      <c r="B520" s="334" t="s">
        <v>263</v>
      </c>
      <c r="C520" s="334"/>
      <c r="D520" s="265"/>
      <c r="E520" s="295" t="s">
        <v>315</v>
      </c>
      <c r="F520" s="335"/>
      <c r="G520" s="336" t="s">
        <v>248</v>
      </c>
      <c r="H520" s="363" t="s">
        <v>893</v>
      </c>
      <c r="I520" s="298" t="s">
        <v>894</v>
      </c>
      <c r="J520" s="299">
        <v>100</v>
      </c>
      <c r="K520" s="300">
        <v>11.5</v>
      </c>
    </row>
    <row r="521" spans="1:11" ht="15" customHeight="1" outlineLevel="1">
      <c r="A521" s="265"/>
      <c r="B521" s="334" t="s">
        <v>263</v>
      </c>
      <c r="C521" s="334"/>
      <c r="D521" s="265"/>
      <c r="E521" s="295" t="s">
        <v>315</v>
      </c>
      <c r="F521" s="335"/>
      <c r="G521" s="336" t="s">
        <v>248</v>
      </c>
      <c r="H521" s="363" t="s">
        <v>895</v>
      </c>
      <c r="I521" s="298" t="s">
        <v>896</v>
      </c>
      <c r="J521" s="299">
        <v>250</v>
      </c>
      <c r="K521" s="300">
        <v>28</v>
      </c>
    </row>
    <row r="522" spans="1:11" ht="15" customHeight="1" outlineLevel="1" thickBot="1">
      <c r="A522" s="266"/>
      <c r="B522" s="306" t="s">
        <v>263</v>
      </c>
      <c r="C522" s="306"/>
      <c r="D522" s="266"/>
      <c r="E522" s="307" t="s">
        <v>315</v>
      </c>
      <c r="F522" s="308"/>
      <c r="G522" s="309" t="s">
        <v>255</v>
      </c>
      <c r="H522" s="310" t="s">
        <v>264</v>
      </c>
      <c r="I522" s="310" t="s">
        <v>445</v>
      </c>
      <c r="J522" s="311">
        <v>40</v>
      </c>
      <c r="K522" s="312">
        <v>4</v>
      </c>
    </row>
    <row r="523" spans="1:11" ht="15" customHeight="1">
      <c r="A523" s="399"/>
      <c r="B523" s="401"/>
      <c r="C523" s="400">
        <v>23</v>
      </c>
      <c r="D523" s="399">
        <v>14</v>
      </c>
      <c r="E523" s="399" t="s">
        <v>315</v>
      </c>
      <c r="F523" s="400" t="s">
        <v>324</v>
      </c>
      <c r="G523" s="402" t="s">
        <v>325</v>
      </c>
      <c r="H523" s="317" t="s">
        <v>431</v>
      </c>
      <c r="I523" s="318" t="s">
        <v>432</v>
      </c>
      <c r="J523" s="319">
        <f>SUM(J524:J541)</f>
        <v>1729</v>
      </c>
      <c r="K523" s="320">
        <f t="shared" ref="K523" si="25">SUM(K524:K541)</f>
        <v>184.9</v>
      </c>
    </row>
    <row r="524" spans="1:11" ht="15" customHeight="1" outlineLevel="1">
      <c r="A524" s="265"/>
      <c r="B524" s="294" t="s">
        <v>250</v>
      </c>
      <c r="C524" s="294"/>
      <c r="D524" s="265"/>
      <c r="E524" s="295" t="s">
        <v>315</v>
      </c>
      <c r="F524" s="296"/>
      <c r="G524" s="297" t="s">
        <v>251</v>
      </c>
      <c r="H524" s="298" t="s">
        <v>252</v>
      </c>
      <c r="I524" s="298" t="s">
        <v>433</v>
      </c>
      <c r="J524" s="299">
        <v>54</v>
      </c>
      <c r="K524" s="300">
        <v>5.4</v>
      </c>
    </row>
    <row r="525" spans="1:11" ht="15" customHeight="1" outlineLevel="1">
      <c r="A525" s="265"/>
      <c r="B525" s="294" t="s">
        <v>250</v>
      </c>
      <c r="C525" s="294"/>
      <c r="D525" s="265"/>
      <c r="E525" s="295" t="s">
        <v>315</v>
      </c>
      <c r="F525" s="296"/>
      <c r="G525" s="321" t="s">
        <v>248</v>
      </c>
      <c r="H525" s="363" t="s">
        <v>897</v>
      </c>
      <c r="I525" s="298" t="s">
        <v>898</v>
      </c>
      <c r="J525" s="299">
        <v>120</v>
      </c>
      <c r="K525" s="300">
        <v>14</v>
      </c>
    </row>
    <row r="526" spans="1:11" ht="15" customHeight="1" outlineLevel="1">
      <c r="A526" s="265"/>
      <c r="B526" s="294" t="s">
        <v>250</v>
      </c>
      <c r="C526" s="294"/>
      <c r="D526" s="265"/>
      <c r="E526" s="295" t="s">
        <v>315</v>
      </c>
      <c r="F526" s="296"/>
      <c r="G526" s="321" t="s">
        <v>248</v>
      </c>
      <c r="H526" s="363" t="s">
        <v>897</v>
      </c>
      <c r="I526" s="298" t="s">
        <v>898</v>
      </c>
      <c r="J526" s="299">
        <v>120</v>
      </c>
      <c r="K526" s="300">
        <v>12</v>
      </c>
    </row>
    <row r="527" spans="1:11" ht="15" customHeight="1" outlineLevel="1">
      <c r="A527" s="265"/>
      <c r="B527" s="294" t="s">
        <v>250</v>
      </c>
      <c r="C527" s="294"/>
      <c r="D527" s="265"/>
      <c r="E527" s="295" t="s">
        <v>315</v>
      </c>
      <c r="F527" s="296"/>
      <c r="G527" s="297" t="s">
        <v>253</v>
      </c>
      <c r="H527" s="298" t="s">
        <v>254</v>
      </c>
      <c r="I527" s="298" t="s">
        <v>434</v>
      </c>
      <c r="J527" s="299">
        <v>50</v>
      </c>
      <c r="K527" s="300">
        <v>5</v>
      </c>
    </row>
    <row r="528" spans="1:11" ht="15" customHeight="1" outlineLevel="1">
      <c r="A528" s="265"/>
      <c r="B528" s="294" t="s">
        <v>250</v>
      </c>
      <c r="C528" s="294"/>
      <c r="D528" s="265"/>
      <c r="E528" s="295" t="s">
        <v>315</v>
      </c>
      <c r="F528" s="296"/>
      <c r="G528" s="297" t="s">
        <v>255</v>
      </c>
      <c r="H528" s="298" t="s">
        <v>256</v>
      </c>
      <c r="I528" s="298" t="s">
        <v>435</v>
      </c>
      <c r="J528" s="299">
        <v>20</v>
      </c>
      <c r="K528" s="300">
        <v>2</v>
      </c>
    </row>
    <row r="529" spans="1:11" ht="15" customHeight="1" outlineLevel="1">
      <c r="A529" s="265"/>
      <c r="B529" s="294" t="s">
        <v>250</v>
      </c>
      <c r="C529" s="294"/>
      <c r="D529" s="265"/>
      <c r="E529" s="295" t="s">
        <v>315</v>
      </c>
      <c r="F529" s="296"/>
      <c r="G529" s="297" t="s">
        <v>255</v>
      </c>
      <c r="H529" s="298" t="s">
        <v>323</v>
      </c>
      <c r="I529" s="298" t="s">
        <v>884</v>
      </c>
      <c r="J529" s="299">
        <v>40</v>
      </c>
      <c r="K529" s="300">
        <v>4</v>
      </c>
    </row>
    <row r="530" spans="1:11" ht="15" customHeight="1" outlineLevel="1">
      <c r="A530" s="265"/>
      <c r="B530" s="301" t="s">
        <v>257</v>
      </c>
      <c r="C530" s="301"/>
      <c r="D530" s="265"/>
      <c r="E530" s="295" t="s">
        <v>315</v>
      </c>
      <c r="F530" s="302"/>
      <c r="G530" s="303" t="s">
        <v>251</v>
      </c>
      <c r="H530" s="298" t="s">
        <v>258</v>
      </c>
      <c r="I530" s="298" t="s">
        <v>436</v>
      </c>
      <c r="J530" s="299">
        <v>60</v>
      </c>
      <c r="K530" s="300">
        <v>6</v>
      </c>
    </row>
    <row r="531" spans="1:11" ht="15" customHeight="1" outlineLevel="1">
      <c r="A531" s="265"/>
      <c r="B531" s="301" t="s">
        <v>257</v>
      </c>
      <c r="C531" s="301"/>
      <c r="D531" s="265"/>
      <c r="E531" s="295" t="s">
        <v>315</v>
      </c>
      <c r="F531" s="302"/>
      <c r="G531" s="304" t="s">
        <v>248</v>
      </c>
      <c r="H531" s="305" t="s">
        <v>899</v>
      </c>
      <c r="I531" s="298" t="s">
        <v>900</v>
      </c>
      <c r="J531" s="299">
        <v>100</v>
      </c>
      <c r="K531" s="300">
        <v>12</v>
      </c>
    </row>
    <row r="532" spans="1:11" ht="15" customHeight="1" outlineLevel="1">
      <c r="A532" s="265"/>
      <c r="B532" s="301" t="s">
        <v>257</v>
      </c>
      <c r="C532" s="301"/>
      <c r="D532" s="265"/>
      <c r="E532" s="295" t="s">
        <v>315</v>
      </c>
      <c r="F532" s="302"/>
      <c r="G532" s="304" t="s">
        <v>248</v>
      </c>
      <c r="H532" s="305" t="s">
        <v>901</v>
      </c>
      <c r="I532" s="298" t="s">
        <v>902</v>
      </c>
      <c r="J532" s="299">
        <v>240</v>
      </c>
      <c r="K532" s="300">
        <v>26</v>
      </c>
    </row>
    <row r="533" spans="1:11" ht="15" customHeight="1" outlineLevel="1">
      <c r="A533" s="265"/>
      <c r="B533" s="301" t="s">
        <v>257</v>
      </c>
      <c r="C533" s="301"/>
      <c r="D533" s="265"/>
      <c r="E533" s="295" t="s">
        <v>315</v>
      </c>
      <c r="F533" s="302"/>
      <c r="G533" s="304" t="s">
        <v>248</v>
      </c>
      <c r="H533" s="305" t="s">
        <v>903</v>
      </c>
      <c r="I533" s="298" t="s">
        <v>904</v>
      </c>
      <c r="J533" s="299">
        <v>100</v>
      </c>
      <c r="K533" s="300">
        <v>12</v>
      </c>
    </row>
    <row r="534" spans="1:11" ht="15" customHeight="1" outlineLevel="1">
      <c r="A534" s="265"/>
      <c r="B534" s="301" t="s">
        <v>257</v>
      </c>
      <c r="C534" s="301"/>
      <c r="D534" s="265"/>
      <c r="E534" s="295" t="s">
        <v>315</v>
      </c>
      <c r="F534" s="302"/>
      <c r="G534" s="304" t="s">
        <v>248</v>
      </c>
      <c r="H534" s="305" t="s">
        <v>905</v>
      </c>
      <c r="I534" s="298" t="s">
        <v>906</v>
      </c>
      <c r="J534" s="299">
        <v>200</v>
      </c>
      <c r="K534" s="300">
        <v>20</v>
      </c>
    </row>
    <row r="535" spans="1:11" ht="15" customHeight="1" outlineLevel="1">
      <c r="A535" s="265"/>
      <c r="B535" s="301" t="s">
        <v>257</v>
      </c>
      <c r="C535" s="301"/>
      <c r="D535" s="265"/>
      <c r="E535" s="295" t="s">
        <v>315</v>
      </c>
      <c r="F535" s="302"/>
      <c r="G535" s="303" t="s">
        <v>253</v>
      </c>
      <c r="H535" s="298" t="s">
        <v>259</v>
      </c>
      <c r="I535" s="298" t="s">
        <v>437</v>
      </c>
      <c r="J535" s="299">
        <v>45</v>
      </c>
      <c r="K535" s="300">
        <v>4.5</v>
      </c>
    </row>
    <row r="536" spans="1:11" ht="15" customHeight="1" outlineLevel="1">
      <c r="A536" s="265"/>
      <c r="B536" s="301" t="s">
        <v>257</v>
      </c>
      <c r="C536" s="301"/>
      <c r="D536" s="265"/>
      <c r="E536" s="295" t="s">
        <v>315</v>
      </c>
      <c r="F536" s="302"/>
      <c r="G536" s="303" t="s">
        <v>255</v>
      </c>
      <c r="H536" s="298" t="s">
        <v>260</v>
      </c>
      <c r="I536" s="298" t="s">
        <v>438</v>
      </c>
      <c r="J536" s="299">
        <v>40</v>
      </c>
      <c r="K536" s="300">
        <v>4</v>
      </c>
    </row>
    <row r="537" spans="1:11" ht="15" customHeight="1" outlineLevel="1">
      <c r="A537" s="265"/>
      <c r="B537" s="301" t="s">
        <v>257</v>
      </c>
      <c r="C537" s="301"/>
      <c r="D537" s="265"/>
      <c r="E537" s="295" t="s">
        <v>315</v>
      </c>
      <c r="F537" s="302"/>
      <c r="G537" s="303" t="s">
        <v>255</v>
      </c>
      <c r="H537" s="298" t="s">
        <v>261</v>
      </c>
      <c r="I537" s="298" t="s">
        <v>439</v>
      </c>
      <c r="J537" s="299">
        <v>40</v>
      </c>
      <c r="K537" s="300">
        <v>4</v>
      </c>
    </row>
    <row r="538" spans="1:11" ht="15" customHeight="1" outlineLevel="1">
      <c r="A538" s="265"/>
      <c r="B538" s="301" t="s">
        <v>257</v>
      </c>
      <c r="C538" s="301"/>
      <c r="D538" s="265"/>
      <c r="E538" s="295" t="s">
        <v>315</v>
      </c>
      <c r="F538" s="302"/>
      <c r="G538" s="303" t="s">
        <v>255</v>
      </c>
      <c r="H538" s="298" t="s">
        <v>262</v>
      </c>
      <c r="I538" s="298" t="s">
        <v>440</v>
      </c>
      <c r="J538" s="299">
        <v>40</v>
      </c>
      <c r="K538" s="300">
        <v>4</v>
      </c>
    </row>
    <row r="539" spans="1:11" ht="15" customHeight="1" outlineLevel="1">
      <c r="A539" s="265"/>
      <c r="B539" s="334" t="s">
        <v>263</v>
      </c>
      <c r="C539" s="334"/>
      <c r="D539" s="265"/>
      <c r="E539" s="295" t="s">
        <v>315</v>
      </c>
      <c r="F539" s="335"/>
      <c r="G539" s="336" t="s">
        <v>248</v>
      </c>
      <c r="H539" s="363" t="s">
        <v>907</v>
      </c>
      <c r="I539" s="298" t="s">
        <v>908</v>
      </c>
      <c r="J539" s="299">
        <v>180</v>
      </c>
      <c r="K539" s="300">
        <v>20</v>
      </c>
    </row>
    <row r="540" spans="1:11" ht="15" customHeight="1" outlineLevel="1">
      <c r="A540" s="265"/>
      <c r="B540" s="334" t="s">
        <v>263</v>
      </c>
      <c r="C540" s="334"/>
      <c r="D540" s="265"/>
      <c r="E540" s="295" t="s">
        <v>315</v>
      </c>
      <c r="F540" s="335"/>
      <c r="G540" s="336" t="s">
        <v>248</v>
      </c>
      <c r="H540" s="363" t="s">
        <v>909</v>
      </c>
      <c r="I540" s="298" t="s">
        <v>910</v>
      </c>
      <c r="J540" s="299">
        <v>240</v>
      </c>
      <c r="K540" s="300">
        <v>26</v>
      </c>
    </row>
    <row r="541" spans="1:11" ht="15" customHeight="1" outlineLevel="1" thickBot="1">
      <c r="A541" s="266"/>
      <c r="B541" s="306" t="s">
        <v>263</v>
      </c>
      <c r="C541" s="306"/>
      <c r="D541" s="266"/>
      <c r="E541" s="307" t="s">
        <v>315</v>
      </c>
      <c r="F541" s="308"/>
      <c r="G541" s="309" t="s">
        <v>255</v>
      </c>
      <c r="H541" s="310" t="s">
        <v>264</v>
      </c>
      <c r="I541" s="310" t="s">
        <v>445</v>
      </c>
      <c r="J541" s="311">
        <v>40</v>
      </c>
      <c r="K541" s="312">
        <v>4</v>
      </c>
    </row>
    <row r="542" spans="1:11" ht="15" customHeight="1">
      <c r="A542" s="399"/>
      <c r="B542" s="401"/>
      <c r="C542" s="400">
        <v>24</v>
      </c>
      <c r="D542" s="399">
        <v>14</v>
      </c>
      <c r="E542" s="399" t="s">
        <v>315</v>
      </c>
      <c r="F542" s="400" t="s">
        <v>326</v>
      </c>
      <c r="G542" s="402" t="s">
        <v>327</v>
      </c>
      <c r="H542" s="290" t="s">
        <v>431</v>
      </c>
      <c r="I542" s="318" t="s">
        <v>432</v>
      </c>
      <c r="J542" s="319">
        <f>SUM(J543:J558)</f>
        <v>1789</v>
      </c>
      <c r="K542" s="320">
        <f>SUM(K543:K558)</f>
        <v>178.9</v>
      </c>
    </row>
    <row r="543" spans="1:11" ht="15" customHeight="1" outlineLevel="1">
      <c r="A543" s="265"/>
      <c r="B543" s="294" t="s">
        <v>250</v>
      </c>
      <c r="C543" s="294"/>
      <c r="D543" s="265"/>
      <c r="E543" s="295" t="s">
        <v>315</v>
      </c>
      <c r="F543" s="296"/>
      <c r="G543" s="297" t="s">
        <v>251</v>
      </c>
      <c r="H543" s="298" t="s">
        <v>252</v>
      </c>
      <c r="I543" s="298" t="s">
        <v>433</v>
      </c>
      <c r="J543" s="299">
        <v>54</v>
      </c>
      <c r="K543" s="300">
        <v>5.4</v>
      </c>
    </row>
    <row r="544" spans="1:11" ht="15" customHeight="1" outlineLevel="1">
      <c r="A544" s="265"/>
      <c r="B544" s="294" t="s">
        <v>250</v>
      </c>
      <c r="C544" s="294"/>
      <c r="D544" s="265"/>
      <c r="E544" s="295" t="s">
        <v>315</v>
      </c>
      <c r="F544" s="296"/>
      <c r="G544" s="321" t="s">
        <v>248</v>
      </c>
      <c r="H544" s="363" t="s">
        <v>911</v>
      </c>
      <c r="I544" s="298" t="s">
        <v>912</v>
      </c>
      <c r="J544" s="299">
        <v>240</v>
      </c>
      <c r="K544" s="300">
        <v>24</v>
      </c>
    </row>
    <row r="545" spans="1:11" ht="15" customHeight="1" outlineLevel="1">
      <c r="A545" s="265"/>
      <c r="B545" s="294" t="s">
        <v>250</v>
      </c>
      <c r="C545" s="294"/>
      <c r="D545" s="265"/>
      <c r="E545" s="295" t="s">
        <v>315</v>
      </c>
      <c r="F545" s="296"/>
      <c r="G545" s="321" t="s">
        <v>248</v>
      </c>
      <c r="H545" s="363" t="s">
        <v>913</v>
      </c>
      <c r="I545" s="298" t="s">
        <v>914</v>
      </c>
      <c r="J545" s="299">
        <v>240</v>
      </c>
      <c r="K545" s="300">
        <v>24</v>
      </c>
    </row>
    <row r="546" spans="1:11" ht="15" customHeight="1" outlineLevel="1">
      <c r="A546" s="265"/>
      <c r="B546" s="294" t="s">
        <v>250</v>
      </c>
      <c r="C546" s="294"/>
      <c r="D546" s="265"/>
      <c r="E546" s="295" t="s">
        <v>315</v>
      </c>
      <c r="F546" s="296"/>
      <c r="G546" s="297" t="s">
        <v>253</v>
      </c>
      <c r="H546" s="298" t="s">
        <v>254</v>
      </c>
      <c r="I546" s="298" t="s">
        <v>434</v>
      </c>
      <c r="J546" s="299">
        <v>50</v>
      </c>
      <c r="K546" s="300">
        <v>5</v>
      </c>
    </row>
    <row r="547" spans="1:11" ht="15" customHeight="1" outlineLevel="1">
      <c r="A547" s="265"/>
      <c r="B547" s="294" t="s">
        <v>250</v>
      </c>
      <c r="C547" s="294"/>
      <c r="D547" s="265"/>
      <c r="E547" s="295" t="s">
        <v>315</v>
      </c>
      <c r="F547" s="296"/>
      <c r="G547" s="297" t="s">
        <v>255</v>
      </c>
      <c r="H547" s="298" t="s">
        <v>256</v>
      </c>
      <c r="I547" s="298" t="s">
        <v>435</v>
      </c>
      <c r="J547" s="299">
        <v>20</v>
      </c>
      <c r="K547" s="300">
        <v>2</v>
      </c>
    </row>
    <row r="548" spans="1:11" ht="15" customHeight="1" outlineLevel="1">
      <c r="A548" s="265"/>
      <c r="B548" s="294" t="s">
        <v>250</v>
      </c>
      <c r="C548" s="294"/>
      <c r="D548" s="265"/>
      <c r="E548" s="295" t="s">
        <v>315</v>
      </c>
      <c r="F548" s="296"/>
      <c r="G548" s="297" t="s">
        <v>255</v>
      </c>
      <c r="H548" s="298" t="s">
        <v>328</v>
      </c>
      <c r="I548" s="298" t="s">
        <v>915</v>
      </c>
      <c r="J548" s="299">
        <v>40</v>
      </c>
      <c r="K548" s="300">
        <v>4</v>
      </c>
    </row>
    <row r="549" spans="1:11" ht="15" customHeight="1" outlineLevel="1">
      <c r="A549" s="265"/>
      <c r="B549" s="301" t="s">
        <v>257</v>
      </c>
      <c r="C549" s="301"/>
      <c r="D549" s="265"/>
      <c r="E549" s="295" t="s">
        <v>315</v>
      </c>
      <c r="F549" s="302"/>
      <c r="G549" s="303" t="s">
        <v>251</v>
      </c>
      <c r="H549" s="298" t="s">
        <v>258</v>
      </c>
      <c r="I549" s="298" t="s">
        <v>436</v>
      </c>
      <c r="J549" s="299">
        <v>60</v>
      </c>
      <c r="K549" s="300">
        <v>6</v>
      </c>
    </row>
    <row r="550" spans="1:11" ht="15" customHeight="1" outlineLevel="1">
      <c r="A550" s="265"/>
      <c r="B550" s="301" t="s">
        <v>257</v>
      </c>
      <c r="C550" s="301"/>
      <c r="D550" s="265"/>
      <c r="E550" s="295" t="s">
        <v>315</v>
      </c>
      <c r="F550" s="302"/>
      <c r="G550" s="304" t="s">
        <v>248</v>
      </c>
      <c r="H550" s="305" t="s">
        <v>916</v>
      </c>
      <c r="I550" s="298" t="s">
        <v>917</v>
      </c>
      <c r="J550" s="299">
        <v>380</v>
      </c>
      <c r="K550" s="300">
        <v>38</v>
      </c>
    </row>
    <row r="551" spans="1:11" ht="15" customHeight="1" outlineLevel="1">
      <c r="A551" s="265"/>
      <c r="B551" s="301" t="s">
        <v>257</v>
      </c>
      <c r="C551" s="301"/>
      <c r="D551" s="265"/>
      <c r="E551" s="295" t="s">
        <v>315</v>
      </c>
      <c r="F551" s="302"/>
      <c r="G551" s="304" t="s">
        <v>248</v>
      </c>
      <c r="H551" s="305" t="s">
        <v>918</v>
      </c>
      <c r="I551" s="298" t="s">
        <v>919</v>
      </c>
      <c r="J551" s="299">
        <v>200</v>
      </c>
      <c r="K551" s="300">
        <v>20</v>
      </c>
    </row>
    <row r="552" spans="1:11" ht="15" customHeight="1" outlineLevel="1">
      <c r="A552" s="265"/>
      <c r="B552" s="301" t="s">
        <v>257</v>
      </c>
      <c r="C552" s="301"/>
      <c r="D552" s="265"/>
      <c r="E552" s="295" t="s">
        <v>315</v>
      </c>
      <c r="F552" s="302"/>
      <c r="G552" s="304" t="s">
        <v>248</v>
      </c>
      <c r="H552" s="305" t="s">
        <v>920</v>
      </c>
      <c r="I552" s="298" t="s">
        <v>921</v>
      </c>
      <c r="J552" s="299">
        <v>200</v>
      </c>
      <c r="K552" s="300">
        <v>20</v>
      </c>
    </row>
    <row r="553" spans="1:11" ht="15" customHeight="1" outlineLevel="1">
      <c r="A553" s="265"/>
      <c r="B553" s="301" t="s">
        <v>257</v>
      </c>
      <c r="C553" s="301"/>
      <c r="D553" s="265"/>
      <c r="E553" s="295" t="s">
        <v>315</v>
      </c>
      <c r="F553" s="302"/>
      <c r="G553" s="304" t="s">
        <v>248</v>
      </c>
      <c r="H553" s="305" t="s">
        <v>922</v>
      </c>
      <c r="I553" s="298" t="s">
        <v>923</v>
      </c>
      <c r="J553" s="299">
        <v>100</v>
      </c>
      <c r="K553" s="300">
        <v>10</v>
      </c>
    </row>
    <row r="554" spans="1:11" ht="15" customHeight="1" outlineLevel="1">
      <c r="A554" s="265"/>
      <c r="B554" s="301" t="s">
        <v>257</v>
      </c>
      <c r="C554" s="301"/>
      <c r="D554" s="265"/>
      <c r="E554" s="295" t="s">
        <v>315</v>
      </c>
      <c r="F554" s="302"/>
      <c r="G554" s="303" t="s">
        <v>253</v>
      </c>
      <c r="H554" s="298" t="s">
        <v>259</v>
      </c>
      <c r="I554" s="298" t="s">
        <v>437</v>
      </c>
      <c r="J554" s="299">
        <v>45</v>
      </c>
      <c r="K554" s="300">
        <v>4.5</v>
      </c>
    </row>
    <row r="555" spans="1:11" ht="15" customHeight="1" outlineLevel="1">
      <c r="A555" s="265"/>
      <c r="B555" s="301" t="s">
        <v>257</v>
      </c>
      <c r="C555" s="301"/>
      <c r="D555" s="265"/>
      <c r="E555" s="295" t="s">
        <v>315</v>
      </c>
      <c r="F555" s="302"/>
      <c r="G555" s="303" t="s">
        <v>255</v>
      </c>
      <c r="H555" s="298" t="s">
        <v>260</v>
      </c>
      <c r="I555" s="298" t="s">
        <v>438</v>
      </c>
      <c r="J555" s="299">
        <v>40</v>
      </c>
      <c r="K555" s="300">
        <v>4</v>
      </c>
    </row>
    <row r="556" spans="1:11" ht="15" customHeight="1" outlineLevel="1">
      <c r="A556" s="265"/>
      <c r="B556" s="301" t="s">
        <v>257</v>
      </c>
      <c r="C556" s="301"/>
      <c r="D556" s="265"/>
      <c r="E556" s="295" t="s">
        <v>315</v>
      </c>
      <c r="F556" s="302"/>
      <c r="G556" s="303" t="s">
        <v>255</v>
      </c>
      <c r="H556" s="298" t="s">
        <v>261</v>
      </c>
      <c r="I556" s="298" t="s">
        <v>439</v>
      </c>
      <c r="J556" s="299">
        <v>40</v>
      </c>
      <c r="K556" s="300">
        <v>4</v>
      </c>
    </row>
    <row r="557" spans="1:11" ht="15" customHeight="1" outlineLevel="1">
      <c r="A557" s="265"/>
      <c r="B557" s="301" t="s">
        <v>257</v>
      </c>
      <c r="C557" s="301"/>
      <c r="D557" s="265"/>
      <c r="E557" s="295" t="s">
        <v>315</v>
      </c>
      <c r="F557" s="302"/>
      <c r="G557" s="303" t="s">
        <v>255</v>
      </c>
      <c r="H557" s="298" t="s">
        <v>262</v>
      </c>
      <c r="I557" s="298" t="s">
        <v>440</v>
      </c>
      <c r="J557" s="299">
        <v>40</v>
      </c>
      <c r="K557" s="300">
        <v>4</v>
      </c>
    </row>
    <row r="558" spans="1:11" ht="15" customHeight="1" outlineLevel="1" thickBot="1">
      <c r="A558" s="266"/>
      <c r="B558" s="306" t="s">
        <v>263</v>
      </c>
      <c r="C558" s="306"/>
      <c r="D558" s="266"/>
      <c r="E558" s="307" t="s">
        <v>315</v>
      </c>
      <c r="F558" s="308"/>
      <c r="G558" s="309" t="s">
        <v>255</v>
      </c>
      <c r="H558" s="310" t="s">
        <v>264</v>
      </c>
      <c r="I558" s="310" t="s">
        <v>445</v>
      </c>
      <c r="J558" s="311">
        <v>40</v>
      </c>
      <c r="K558" s="312">
        <v>4</v>
      </c>
    </row>
    <row r="559" spans="1:11" ht="15" customHeight="1">
      <c r="A559" s="404">
        <v>11</v>
      </c>
      <c r="B559" s="405"/>
      <c r="C559" s="406">
        <v>25</v>
      </c>
      <c r="D559" s="404">
        <v>16</v>
      </c>
      <c r="E559" s="407" t="s">
        <v>329</v>
      </c>
      <c r="F559" s="408" t="s">
        <v>215</v>
      </c>
      <c r="G559" s="409" t="s">
        <v>126</v>
      </c>
      <c r="H559" s="317" t="s">
        <v>431</v>
      </c>
      <c r="I559" s="318" t="s">
        <v>432</v>
      </c>
      <c r="J559" s="319">
        <f>SUM(J560:J577)</f>
        <v>1904</v>
      </c>
      <c r="K559" s="320">
        <f>SUM(K560:K577)</f>
        <v>190.4</v>
      </c>
    </row>
    <row r="560" spans="1:11" ht="15" customHeight="1" outlineLevel="1">
      <c r="A560" s="265"/>
      <c r="B560" s="294" t="s">
        <v>250</v>
      </c>
      <c r="C560" s="294"/>
      <c r="D560" s="265"/>
      <c r="E560" s="295" t="s">
        <v>329</v>
      </c>
      <c r="F560" s="296"/>
      <c r="G560" s="297" t="s">
        <v>251</v>
      </c>
      <c r="H560" s="298" t="s">
        <v>252</v>
      </c>
      <c r="I560" s="298" t="s">
        <v>433</v>
      </c>
      <c r="J560" s="299">
        <v>54</v>
      </c>
      <c r="K560" s="300">
        <v>5.4</v>
      </c>
    </row>
    <row r="561" spans="1:11" ht="15" customHeight="1" outlineLevel="1">
      <c r="A561" s="265"/>
      <c r="B561" s="294" t="s">
        <v>250</v>
      </c>
      <c r="C561" s="294"/>
      <c r="D561" s="265"/>
      <c r="E561" s="295" t="s">
        <v>329</v>
      </c>
      <c r="F561" s="296"/>
      <c r="G561" s="321" t="s">
        <v>248</v>
      </c>
      <c r="H561" s="363" t="s">
        <v>924</v>
      </c>
      <c r="I561" s="298" t="s">
        <v>925</v>
      </c>
      <c r="J561" s="299">
        <v>80</v>
      </c>
      <c r="K561" s="300">
        <v>8</v>
      </c>
    </row>
    <row r="562" spans="1:11" ht="15" customHeight="1" outlineLevel="1">
      <c r="A562" s="265"/>
      <c r="B562" s="294" t="s">
        <v>250</v>
      </c>
      <c r="C562" s="294"/>
      <c r="D562" s="265"/>
      <c r="E562" s="295" t="s">
        <v>329</v>
      </c>
      <c r="F562" s="296"/>
      <c r="G562" s="321" t="s">
        <v>248</v>
      </c>
      <c r="H562" s="363" t="s">
        <v>926</v>
      </c>
      <c r="I562" s="298" t="s">
        <v>927</v>
      </c>
      <c r="J562" s="299">
        <v>80</v>
      </c>
      <c r="K562" s="300">
        <v>8</v>
      </c>
    </row>
    <row r="563" spans="1:11" ht="15" customHeight="1" outlineLevel="1">
      <c r="A563" s="265"/>
      <c r="B563" s="294" t="s">
        <v>250</v>
      </c>
      <c r="C563" s="294"/>
      <c r="D563" s="265"/>
      <c r="E563" s="295" t="s">
        <v>329</v>
      </c>
      <c r="F563" s="296"/>
      <c r="G563" s="297" t="s">
        <v>253</v>
      </c>
      <c r="H563" s="298" t="s">
        <v>254</v>
      </c>
      <c r="I563" s="298" t="s">
        <v>434</v>
      </c>
      <c r="J563" s="299">
        <v>50</v>
      </c>
      <c r="K563" s="300">
        <v>5</v>
      </c>
    </row>
    <row r="564" spans="1:11" ht="15" customHeight="1" outlineLevel="1">
      <c r="A564" s="265"/>
      <c r="B564" s="294" t="s">
        <v>250</v>
      </c>
      <c r="C564" s="294"/>
      <c r="D564" s="265"/>
      <c r="E564" s="295" t="s">
        <v>329</v>
      </c>
      <c r="F564" s="296"/>
      <c r="G564" s="297" t="s">
        <v>255</v>
      </c>
      <c r="H564" s="298" t="s">
        <v>256</v>
      </c>
      <c r="I564" s="298" t="s">
        <v>435</v>
      </c>
      <c r="J564" s="299">
        <v>20</v>
      </c>
      <c r="K564" s="300">
        <v>2</v>
      </c>
    </row>
    <row r="565" spans="1:11" ht="15" customHeight="1" outlineLevel="1">
      <c r="A565" s="265"/>
      <c r="B565" s="294" t="s">
        <v>250</v>
      </c>
      <c r="C565" s="294"/>
      <c r="D565" s="265"/>
      <c r="E565" s="295" t="s">
        <v>329</v>
      </c>
      <c r="F565" s="296"/>
      <c r="G565" s="297" t="s">
        <v>255</v>
      </c>
      <c r="H565" s="298" t="s">
        <v>330</v>
      </c>
      <c r="I565" s="298" t="s">
        <v>928</v>
      </c>
      <c r="J565" s="299">
        <v>40</v>
      </c>
      <c r="K565" s="300">
        <v>4</v>
      </c>
    </row>
    <row r="566" spans="1:11" ht="15" customHeight="1" outlineLevel="1">
      <c r="A566" s="265"/>
      <c r="B566" s="301" t="s">
        <v>257</v>
      </c>
      <c r="C566" s="301"/>
      <c r="D566" s="265"/>
      <c r="E566" s="295" t="s">
        <v>329</v>
      </c>
      <c r="F566" s="302"/>
      <c r="G566" s="303" t="s">
        <v>251</v>
      </c>
      <c r="H566" s="298" t="s">
        <v>258</v>
      </c>
      <c r="I566" s="298" t="s">
        <v>436</v>
      </c>
      <c r="J566" s="299">
        <v>60</v>
      </c>
      <c r="K566" s="300">
        <v>6</v>
      </c>
    </row>
    <row r="567" spans="1:11" ht="15" customHeight="1" outlineLevel="1">
      <c r="A567" s="265"/>
      <c r="B567" s="301" t="s">
        <v>257</v>
      </c>
      <c r="C567" s="301"/>
      <c r="D567" s="265"/>
      <c r="E567" s="295" t="s">
        <v>329</v>
      </c>
      <c r="F567" s="302"/>
      <c r="G567" s="304" t="s">
        <v>248</v>
      </c>
      <c r="H567" s="305" t="s">
        <v>929</v>
      </c>
      <c r="I567" s="298" t="s">
        <v>930</v>
      </c>
      <c r="J567" s="299">
        <v>175</v>
      </c>
      <c r="K567" s="300">
        <v>17.5</v>
      </c>
    </row>
    <row r="568" spans="1:11" ht="15" customHeight="1" outlineLevel="1">
      <c r="A568" s="265"/>
      <c r="B568" s="301" t="s">
        <v>257</v>
      </c>
      <c r="C568" s="301"/>
      <c r="D568" s="265"/>
      <c r="E568" s="295" t="s">
        <v>329</v>
      </c>
      <c r="F568" s="302"/>
      <c r="G568" s="304" t="s">
        <v>248</v>
      </c>
      <c r="H568" s="305" t="s">
        <v>931</v>
      </c>
      <c r="I568" s="298" t="s">
        <v>932</v>
      </c>
      <c r="J568" s="299">
        <v>260</v>
      </c>
      <c r="K568" s="300">
        <v>26</v>
      </c>
    </row>
    <row r="569" spans="1:11" ht="15" customHeight="1" outlineLevel="1">
      <c r="A569" s="265"/>
      <c r="B569" s="301" t="s">
        <v>257</v>
      </c>
      <c r="C569" s="301"/>
      <c r="D569" s="265"/>
      <c r="E569" s="295" t="s">
        <v>329</v>
      </c>
      <c r="F569" s="302"/>
      <c r="G569" s="304" t="s">
        <v>248</v>
      </c>
      <c r="H569" s="305" t="s">
        <v>933</v>
      </c>
      <c r="I569" s="298" t="s">
        <v>934</v>
      </c>
      <c r="J569" s="299">
        <v>180</v>
      </c>
      <c r="K569" s="300">
        <v>18</v>
      </c>
    </row>
    <row r="570" spans="1:11" ht="15" customHeight="1" outlineLevel="1">
      <c r="A570" s="265"/>
      <c r="B570" s="301" t="s">
        <v>257</v>
      </c>
      <c r="C570" s="301"/>
      <c r="D570" s="265"/>
      <c r="E570" s="295" t="s">
        <v>329</v>
      </c>
      <c r="F570" s="302"/>
      <c r="G570" s="304" t="s">
        <v>248</v>
      </c>
      <c r="H570" s="305" t="s">
        <v>935</v>
      </c>
      <c r="I570" s="298" t="s">
        <v>936</v>
      </c>
      <c r="J570" s="299">
        <v>230</v>
      </c>
      <c r="K570" s="300">
        <v>23</v>
      </c>
    </row>
    <row r="571" spans="1:11" ht="15" customHeight="1" outlineLevel="1">
      <c r="A571" s="265"/>
      <c r="B571" s="301" t="s">
        <v>257</v>
      </c>
      <c r="C571" s="301"/>
      <c r="D571" s="265"/>
      <c r="E571" s="295" t="s">
        <v>329</v>
      </c>
      <c r="F571" s="302"/>
      <c r="G571" s="304" t="s">
        <v>248</v>
      </c>
      <c r="H571" s="305" t="s">
        <v>937</v>
      </c>
      <c r="I571" s="298" t="s">
        <v>938</v>
      </c>
      <c r="J571" s="299">
        <v>160</v>
      </c>
      <c r="K571" s="300">
        <v>16</v>
      </c>
    </row>
    <row r="572" spans="1:11" ht="15" customHeight="1" outlineLevel="1">
      <c r="A572" s="265"/>
      <c r="B572" s="301" t="s">
        <v>257</v>
      </c>
      <c r="C572" s="301"/>
      <c r="D572" s="265"/>
      <c r="E572" s="295" t="s">
        <v>329</v>
      </c>
      <c r="F572" s="302"/>
      <c r="G572" s="304" t="s">
        <v>248</v>
      </c>
      <c r="H572" s="305" t="s">
        <v>939</v>
      </c>
      <c r="I572" s="298" t="s">
        <v>940</v>
      </c>
      <c r="J572" s="299">
        <v>310</v>
      </c>
      <c r="K572" s="300">
        <v>31</v>
      </c>
    </row>
    <row r="573" spans="1:11" ht="15" customHeight="1" outlineLevel="1">
      <c r="A573" s="265"/>
      <c r="B573" s="301" t="s">
        <v>257</v>
      </c>
      <c r="C573" s="301"/>
      <c r="D573" s="265"/>
      <c r="E573" s="295" t="s">
        <v>329</v>
      </c>
      <c r="F573" s="302"/>
      <c r="G573" s="303" t="s">
        <v>253</v>
      </c>
      <c r="H573" s="298" t="s">
        <v>259</v>
      </c>
      <c r="I573" s="298" t="s">
        <v>437</v>
      </c>
      <c r="J573" s="299">
        <v>45</v>
      </c>
      <c r="K573" s="300">
        <v>4.5</v>
      </c>
    </row>
    <row r="574" spans="1:11" ht="15" customHeight="1" outlineLevel="1">
      <c r="A574" s="265"/>
      <c r="B574" s="301" t="s">
        <v>257</v>
      </c>
      <c r="C574" s="301"/>
      <c r="D574" s="265"/>
      <c r="E574" s="295" t="s">
        <v>329</v>
      </c>
      <c r="F574" s="302"/>
      <c r="G574" s="303" t="s">
        <v>255</v>
      </c>
      <c r="H574" s="298" t="s">
        <v>260</v>
      </c>
      <c r="I574" s="298" t="s">
        <v>438</v>
      </c>
      <c r="J574" s="299">
        <v>40</v>
      </c>
      <c r="K574" s="300">
        <v>4</v>
      </c>
    </row>
    <row r="575" spans="1:11" ht="15" customHeight="1" outlineLevel="1">
      <c r="A575" s="265"/>
      <c r="B575" s="301" t="s">
        <v>257</v>
      </c>
      <c r="C575" s="301"/>
      <c r="D575" s="265"/>
      <c r="E575" s="295" t="s">
        <v>329</v>
      </c>
      <c r="F575" s="302"/>
      <c r="G575" s="303" t="s">
        <v>255</v>
      </c>
      <c r="H575" s="298" t="s">
        <v>261</v>
      </c>
      <c r="I575" s="298" t="s">
        <v>439</v>
      </c>
      <c r="J575" s="299">
        <v>40</v>
      </c>
      <c r="K575" s="300">
        <v>4</v>
      </c>
    </row>
    <row r="576" spans="1:11" ht="15" customHeight="1" outlineLevel="1">
      <c r="A576" s="265"/>
      <c r="B576" s="301" t="s">
        <v>257</v>
      </c>
      <c r="C576" s="301"/>
      <c r="D576" s="265"/>
      <c r="E576" s="295" t="s">
        <v>329</v>
      </c>
      <c r="F576" s="302"/>
      <c r="G576" s="303" t="s">
        <v>255</v>
      </c>
      <c r="H576" s="298" t="s">
        <v>262</v>
      </c>
      <c r="I576" s="298" t="s">
        <v>440</v>
      </c>
      <c r="J576" s="299">
        <v>40</v>
      </c>
      <c r="K576" s="300">
        <v>4</v>
      </c>
    </row>
    <row r="577" spans="1:11" ht="15" customHeight="1" outlineLevel="1" thickBot="1">
      <c r="A577" s="266"/>
      <c r="B577" s="306" t="s">
        <v>263</v>
      </c>
      <c r="C577" s="306"/>
      <c r="D577" s="266"/>
      <c r="E577" s="307" t="s">
        <v>329</v>
      </c>
      <c r="F577" s="308"/>
      <c r="G577" s="309" t="s">
        <v>255</v>
      </c>
      <c r="H577" s="310" t="s">
        <v>264</v>
      </c>
      <c r="I577" s="310" t="s">
        <v>445</v>
      </c>
      <c r="J577" s="311">
        <v>40</v>
      </c>
      <c r="K577" s="312">
        <v>4</v>
      </c>
    </row>
    <row r="578" spans="1:11" ht="15" customHeight="1">
      <c r="A578" s="404"/>
      <c r="B578" s="405"/>
      <c r="C578" s="406">
        <v>26</v>
      </c>
      <c r="D578" s="404">
        <v>16</v>
      </c>
      <c r="E578" s="407" t="s">
        <v>329</v>
      </c>
      <c r="F578" s="408" t="s">
        <v>331</v>
      </c>
      <c r="G578" s="409" t="s">
        <v>332</v>
      </c>
      <c r="H578" s="317" t="s">
        <v>431</v>
      </c>
      <c r="I578" s="318" t="s">
        <v>432</v>
      </c>
      <c r="J578" s="319">
        <f>SUM(J579:J599)</f>
        <v>2017</v>
      </c>
      <c r="K578" s="320">
        <f t="shared" ref="K578" si="26">SUM(K579:K599)</f>
        <v>201.70000000000002</v>
      </c>
    </row>
    <row r="579" spans="1:11" ht="15" customHeight="1" outlineLevel="1">
      <c r="A579" s="265"/>
      <c r="B579" s="294" t="s">
        <v>250</v>
      </c>
      <c r="C579" s="294"/>
      <c r="D579" s="265"/>
      <c r="E579" s="295" t="s">
        <v>329</v>
      </c>
      <c r="F579" s="296"/>
      <c r="G579" s="297" t="s">
        <v>251</v>
      </c>
      <c r="H579" s="298" t="s">
        <v>252</v>
      </c>
      <c r="I579" s="298" t="s">
        <v>433</v>
      </c>
      <c r="J579" s="299">
        <v>54</v>
      </c>
      <c r="K579" s="300">
        <v>5.4</v>
      </c>
    </row>
    <row r="580" spans="1:11" ht="15" customHeight="1" outlineLevel="1">
      <c r="A580" s="265"/>
      <c r="B580" s="294" t="s">
        <v>250</v>
      </c>
      <c r="C580" s="294"/>
      <c r="D580" s="265"/>
      <c r="E580" s="295" t="s">
        <v>329</v>
      </c>
      <c r="F580" s="296"/>
      <c r="G580" s="321" t="s">
        <v>248</v>
      </c>
      <c r="H580" s="363" t="s">
        <v>941</v>
      </c>
      <c r="I580" s="298" t="s">
        <v>942</v>
      </c>
      <c r="J580" s="299">
        <v>120</v>
      </c>
      <c r="K580" s="300">
        <v>12</v>
      </c>
    </row>
    <row r="581" spans="1:11" ht="15" customHeight="1" outlineLevel="1">
      <c r="A581" s="265"/>
      <c r="B581" s="294" t="s">
        <v>250</v>
      </c>
      <c r="C581" s="294"/>
      <c r="D581" s="265"/>
      <c r="E581" s="295" t="s">
        <v>329</v>
      </c>
      <c r="F581" s="296"/>
      <c r="G581" s="321" t="s">
        <v>248</v>
      </c>
      <c r="H581" s="363" t="s">
        <v>943</v>
      </c>
      <c r="I581" s="298" t="s">
        <v>944</v>
      </c>
      <c r="J581" s="299">
        <v>120</v>
      </c>
      <c r="K581" s="300">
        <v>12</v>
      </c>
    </row>
    <row r="582" spans="1:11" ht="15" customHeight="1" outlineLevel="1">
      <c r="A582" s="265"/>
      <c r="B582" s="294" t="s">
        <v>250</v>
      </c>
      <c r="C582" s="294"/>
      <c r="D582" s="265"/>
      <c r="E582" s="295" t="s">
        <v>329</v>
      </c>
      <c r="F582" s="296"/>
      <c r="G582" s="321" t="s">
        <v>248</v>
      </c>
      <c r="H582" s="363" t="s">
        <v>945</v>
      </c>
      <c r="I582" s="298" t="s">
        <v>946</v>
      </c>
      <c r="J582" s="299">
        <v>96</v>
      </c>
      <c r="K582" s="300">
        <v>9.6</v>
      </c>
    </row>
    <row r="583" spans="1:11" ht="15" customHeight="1" outlineLevel="1">
      <c r="A583" s="265"/>
      <c r="B583" s="294" t="s">
        <v>250</v>
      </c>
      <c r="C583" s="294"/>
      <c r="D583" s="265"/>
      <c r="E583" s="295" t="s">
        <v>329</v>
      </c>
      <c r="F583" s="296"/>
      <c r="G583" s="297" t="s">
        <v>253</v>
      </c>
      <c r="H583" s="298" t="s">
        <v>254</v>
      </c>
      <c r="I583" s="298" t="s">
        <v>434</v>
      </c>
      <c r="J583" s="299">
        <v>50</v>
      </c>
      <c r="K583" s="300">
        <v>5</v>
      </c>
    </row>
    <row r="584" spans="1:11" ht="15" customHeight="1" outlineLevel="1">
      <c r="A584" s="265"/>
      <c r="B584" s="294" t="s">
        <v>250</v>
      </c>
      <c r="C584" s="294"/>
      <c r="D584" s="265"/>
      <c r="E584" s="295" t="s">
        <v>329</v>
      </c>
      <c r="F584" s="296"/>
      <c r="G584" s="297" t="s">
        <v>255</v>
      </c>
      <c r="H584" s="298" t="s">
        <v>256</v>
      </c>
      <c r="I584" s="298" t="s">
        <v>435</v>
      </c>
      <c r="J584" s="299">
        <v>20</v>
      </c>
      <c r="K584" s="300">
        <v>2</v>
      </c>
    </row>
    <row r="585" spans="1:11" ht="15" customHeight="1" outlineLevel="1">
      <c r="A585" s="265"/>
      <c r="B585" s="294" t="s">
        <v>250</v>
      </c>
      <c r="C585" s="294"/>
      <c r="D585" s="265"/>
      <c r="E585" s="295" t="s">
        <v>329</v>
      </c>
      <c r="F585" s="296"/>
      <c r="G585" s="297" t="s">
        <v>255</v>
      </c>
      <c r="H585" s="298" t="s">
        <v>333</v>
      </c>
      <c r="I585" s="298" t="s">
        <v>947</v>
      </c>
      <c r="J585" s="299">
        <v>40</v>
      </c>
      <c r="K585" s="300">
        <v>4</v>
      </c>
    </row>
    <row r="586" spans="1:11" ht="15" customHeight="1" outlineLevel="1">
      <c r="A586" s="265"/>
      <c r="B586" s="301" t="s">
        <v>257</v>
      </c>
      <c r="C586" s="301"/>
      <c r="D586" s="265"/>
      <c r="E586" s="295" t="s">
        <v>329</v>
      </c>
      <c r="F586" s="302"/>
      <c r="G586" s="303" t="s">
        <v>251</v>
      </c>
      <c r="H586" s="298" t="s">
        <v>258</v>
      </c>
      <c r="I586" s="298" t="s">
        <v>436</v>
      </c>
      <c r="J586" s="299">
        <v>60</v>
      </c>
      <c r="K586" s="300">
        <v>6</v>
      </c>
    </row>
    <row r="587" spans="1:11" ht="15" customHeight="1" outlineLevel="1">
      <c r="A587" s="265"/>
      <c r="B587" s="301" t="s">
        <v>257</v>
      </c>
      <c r="C587" s="301"/>
      <c r="D587" s="265"/>
      <c r="E587" s="295" t="s">
        <v>329</v>
      </c>
      <c r="F587" s="302"/>
      <c r="G587" s="304" t="s">
        <v>248</v>
      </c>
      <c r="H587" s="305" t="s">
        <v>948</v>
      </c>
      <c r="I587" s="298" t="s">
        <v>949</v>
      </c>
      <c r="J587" s="299">
        <v>168</v>
      </c>
      <c r="K587" s="300">
        <v>16.8</v>
      </c>
    </row>
    <row r="588" spans="1:11" ht="15" customHeight="1" outlineLevel="1">
      <c r="A588" s="265"/>
      <c r="B588" s="301" t="s">
        <v>257</v>
      </c>
      <c r="C588" s="301"/>
      <c r="D588" s="265"/>
      <c r="E588" s="295" t="s">
        <v>329</v>
      </c>
      <c r="F588" s="302"/>
      <c r="G588" s="304" t="s">
        <v>248</v>
      </c>
      <c r="H588" s="305" t="s">
        <v>950</v>
      </c>
      <c r="I588" s="298" t="s">
        <v>951</v>
      </c>
      <c r="J588" s="299">
        <v>168</v>
      </c>
      <c r="K588" s="300">
        <v>16.8</v>
      </c>
    </row>
    <row r="589" spans="1:11" ht="15" customHeight="1" outlineLevel="1">
      <c r="A589" s="265"/>
      <c r="B589" s="301" t="s">
        <v>257</v>
      </c>
      <c r="C589" s="301"/>
      <c r="D589" s="265"/>
      <c r="E589" s="295" t="s">
        <v>329</v>
      </c>
      <c r="F589" s="302"/>
      <c r="G589" s="304" t="s">
        <v>248</v>
      </c>
      <c r="H589" s="305" t="s">
        <v>952</v>
      </c>
      <c r="I589" s="298" t="s">
        <v>953</v>
      </c>
      <c r="J589" s="299">
        <v>132</v>
      </c>
      <c r="K589" s="300">
        <v>13.2</v>
      </c>
    </row>
    <row r="590" spans="1:11" ht="15" customHeight="1" outlineLevel="1">
      <c r="A590" s="265"/>
      <c r="B590" s="301" t="s">
        <v>257</v>
      </c>
      <c r="C590" s="301"/>
      <c r="D590" s="265"/>
      <c r="E590" s="295" t="s">
        <v>329</v>
      </c>
      <c r="F590" s="302"/>
      <c r="G590" s="304" t="s">
        <v>248</v>
      </c>
      <c r="H590" s="305" t="s">
        <v>954</v>
      </c>
      <c r="I590" s="298" t="s">
        <v>955</v>
      </c>
      <c r="J590" s="299">
        <v>176</v>
      </c>
      <c r="K590" s="300">
        <v>17.600000000000001</v>
      </c>
    </row>
    <row r="591" spans="1:11" ht="15" customHeight="1" outlineLevel="1">
      <c r="A591" s="265"/>
      <c r="B591" s="301" t="s">
        <v>257</v>
      </c>
      <c r="C591" s="301"/>
      <c r="D591" s="265"/>
      <c r="E591" s="295" t="s">
        <v>329</v>
      </c>
      <c r="F591" s="302"/>
      <c r="G591" s="304" t="s">
        <v>248</v>
      </c>
      <c r="H591" s="305" t="s">
        <v>956</v>
      </c>
      <c r="I591" s="298" t="s">
        <v>957</v>
      </c>
      <c r="J591" s="299">
        <v>176</v>
      </c>
      <c r="K591" s="300">
        <v>17.600000000000001</v>
      </c>
    </row>
    <row r="592" spans="1:11" ht="15" customHeight="1" outlineLevel="1">
      <c r="A592" s="265"/>
      <c r="B592" s="301" t="s">
        <v>257</v>
      </c>
      <c r="C592" s="301"/>
      <c r="D592" s="265"/>
      <c r="E592" s="295" t="s">
        <v>329</v>
      </c>
      <c r="F592" s="302"/>
      <c r="G592" s="304" t="s">
        <v>248</v>
      </c>
      <c r="H592" s="305" t="s">
        <v>958</v>
      </c>
      <c r="I592" s="298" t="s">
        <v>959</v>
      </c>
      <c r="J592" s="299">
        <v>144</v>
      </c>
      <c r="K592" s="300">
        <v>14.4</v>
      </c>
    </row>
    <row r="593" spans="1:11" ht="15" customHeight="1" outlineLevel="1">
      <c r="A593" s="265"/>
      <c r="B593" s="301" t="s">
        <v>257</v>
      </c>
      <c r="C593" s="301"/>
      <c r="D593" s="265"/>
      <c r="E593" s="295" t="s">
        <v>329</v>
      </c>
      <c r="F593" s="302"/>
      <c r="G593" s="304" t="s">
        <v>248</v>
      </c>
      <c r="H593" s="305" t="s">
        <v>960</v>
      </c>
      <c r="I593" s="298" t="s">
        <v>961</v>
      </c>
      <c r="J593" s="299">
        <v>144</v>
      </c>
      <c r="K593" s="300">
        <v>14.4</v>
      </c>
    </row>
    <row r="594" spans="1:11" ht="15" customHeight="1" outlineLevel="1">
      <c r="A594" s="265"/>
      <c r="B594" s="301" t="s">
        <v>257</v>
      </c>
      <c r="C594" s="301"/>
      <c r="D594" s="265"/>
      <c r="E594" s="295" t="s">
        <v>329</v>
      </c>
      <c r="F594" s="302"/>
      <c r="G594" s="304" t="s">
        <v>248</v>
      </c>
      <c r="H594" s="305" t="s">
        <v>962</v>
      </c>
      <c r="I594" s="298" t="s">
        <v>963</v>
      </c>
      <c r="J594" s="299">
        <v>144</v>
      </c>
      <c r="K594" s="300">
        <v>14.4</v>
      </c>
    </row>
    <row r="595" spans="1:11" ht="15" customHeight="1" outlineLevel="1">
      <c r="A595" s="265"/>
      <c r="B595" s="301" t="s">
        <v>257</v>
      </c>
      <c r="C595" s="301"/>
      <c r="D595" s="265"/>
      <c r="E595" s="295" t="s">
        <v>329</v>
      </c>
      <c r="F595" s="302"/>
      <c r="G595" s="303" t="s">
        <v>253</v>
      </c>
      <c r="H595" s="298" t="s">
        <v>259</v>
      </c>
      <c r="I595" s="298" t="s">
        <v>437</v>
      </c>
      <c r="J595" s="299">
        <v>45</v>
      </c>
      <c r="K595" s="300">
        <v>4.5</v>
      </c>
    </row>
    <row r="596" spans="1:11" ht="15" customHeight="1" outlineLevel="1">
      <c r="A596" s="265"/>
      <c r="B596" s="301" t="s">
        <v>257</v>
      </c>
      <c r="C596" s="301"/>
      <c r="D596" s="265"/>
      <c r="E596" s="295" t="s">
        <v>329</v>
      </c>
      <c r="F596" s="302"/>
      <c r="G596" s="303" t="s">
        <v>255</v>
      </c>
      <c r="H596" s="298" t="s">
        <v>260</v>
      </c>
      <c r="I596" s="298" t="s">
        <v>438</v>
      </c>
      <c r="J596" s="299">
        <v>40</v>
      </c>
      <c r="K596" s="300">
        <v>4</v>
      </c>
    </row>
    <row r="597" spans="1:11" ht="15" customHeight="1" outlineLevel="1">
      <c r="A597" s="265"/>
      <c r="B597" s="301" t="s">
        <v>257</v>
      </c>
      <c r="C597" s="301"/>
      <c r="D597" s="265"/>
      <c r="E597" s="295" t="s">
        <v>329</v>
      </c>
      <c r="F597" s="302"/>
      <c r="G597" s="303" t="s">
        <v>255</v>
      </c>
      <c r="H597" s="298" t="s">
        <v>261</v>
      </c>
      <c r="I597" s="298" t="s">
        <v>439</v>
      </c>
      <c r="J597" s="299">
        <v>40</v>
      </c>
      <c r="K597" s="300">
        <v>4</v>
      </c>
    </row>
    <row r="598" spans="1:11" ht="15" customHeight="1" outlineLevel="1">
      <c r="A598" s="265"/>
      <c r="B598" s="301" t="s">
        <v>257</v>
      </c>
      <c r="C598" s="301"/>
      <c r="D598" s="265"/>
      <c r="E598" s="295" t="s">
        <v>329</v>
      </c>
      <c r="F598" s="302"/>
      <c r="G598" s="303" t="s">
        <v>255</v>
      </c>
      <c r="H598" s="298" t="s">
        <v>262</v>
      </c>
      <c r="I598" s="298" t="s">
        <v>440</v>
      </c>
      <c r="J598" s="299">
        <v>40</v>
      </c>
      <c r="K598" s="300">
        <v>4</v>
      </c>
    </row>
    <row r="599" spans="1:11" ht="15" customHeight="1" outlineLevel="1" thickBot="1">
      <c r="A599" s="266"/>
      <c r="B599" s="306" t="s">
        <v>263</v>
      </c>
      <c r="C599" s="306"/>
      <c r="D599" s="266"/>
      <c r="E599" s="307" t="s">
        <v>329</v>
      </c>
      <c r="F599" s="308"/>
      <c r="G599" s="309" t="s">
        <v>255</v>
      </c>
      <c r="H599" s="310" t="s">
        <v>264</v>
      </c>
      <c r="I599" s="310" t="s">
        <v>445</v>
      </c>
      <c r="J599" s="311">
        <v>40</v>
      </c>
      <c r="K599" s="312">
        <v>4</v>
      </c>
    </row>
    <row r="600" spans="1:11" ht="15" customHeight="1">
      <c r="A600" s="410"/>
      <c r="B600" s="411"/>
      <c r="C600" s="411">
        <v>7</v>
      </c>
      <c r="D600" s="410">
        <v>16</v>
      </c>
      <c r="E600" s="343" t="s">
        <v>329</v>
      </c>
      <c r="F600" s="412" t="s">
        <v>964</v>
      </c>
      <c r="G600" s="413" t="s">
        <v>320</v>
      </c>
      <c r="H600" s="413" t="s">
        <v>431</v>
      </c>
      <c r="I600" s="318" t="s">
        <v>432</v>
      </c>
      <c r="J600" s="319">
        <f>SUM(J601:J611)</f>
        <v>839</v>
      </c>
      <c r="K600" s="320">
        <f t="shared" ref="K600" si="27">SUM(K601:K611)</f>
        <v>83.9</v>
      </c>
    </row>
    <row r="601" spans="1:11" ht="15" customHeight="1" outlineLevel="1">
      <c r="A601" s="414"/>
      <c r="B601" s="294" t="s">
        <v>250</v>
      </c>
      <c r="C601" s="294"/>
      <c r="D601" s="414"/>
      <c r="E601" s="295" t="s">
        <v>329</v>
      </c>
      <c r="F601" s="296"/>
      <c r="G601" s="297" t="s">
        <v>251</v>
      </c>
      <c r="H601" s="298" t="s">
        <v>252</v>
      </c>
      <c r="I601" s="298" t="s">
        <v>433</v>
      </c>
      <c r="J601" s="299">
        <v>54</v>
      </c>
      <c r="K601" s="300">
        <v>5.4</v>
      </c>
    </row>
    <row r="602" spans="1:11" ht="15" customHeight="1" outlineLevel="1">
      <c r="A602" s="414"/>
      <c r="B602" s="294" t="s">
        <v>250</v>
      </c>
      <c r="C602" s="294"/>
      <c r="D602" s="414"/>
      <c r="E602" s="295" t="s">
        <v>329</v>
      </c>
      <c r="F602" s="296"/>
      <c r="G602" s="297" t="s">
        <v>253</v>
      </c>
      <c r="H602" s="298" t="s">
        <v>254</v>
      </c>
      <c r="I602" s="298" t="s">
        <v>434</v>
      </c>
      <c r="J602" s="299">
        <v>50</v>
      </c>
      <c r="K602" s="300">
        <v>5</v>
      </c>
    </row>
    <row r="603" spans="1:11" ht="15" customHeight="1" outlineLevel="1">
      <c r="A603" s="414"/>
      <c r="B603" s="294" t="s">
        <v>250</v>
      </c>
      <c r="C603" s="294"/>
      <c r="D603" s="414"/>
      <c r="E603" s="295" t="s">
        <v>329</v>
      </c>
      <c r="F603" s="296"/>
      <c r="G603" s="297" t="s">
        <v>255</v>
      </c>
      <c r="H603" s="298" t="s">
        <v>256</v>
      </c>
      <c r="I603" s="298" t="s">
        <v>435</v>
      </c>
      <c r="J603" s="299">
        <v>20</v>
      </c>
      <c r="K603" s="300">
        <v>2</v>
      </c>
    </row>
    <row r="604" spans="1:11" ht="15" customHeight="1" outlineLevel="1">
      <c r="A604" s="414"/>
      <c r="B604" s="301" t="s">
        <v>257</v>
      </c>
      <c r="C604" s="301"/>
      <c r="D604" s="414"/>
      <c r="E604" s="295" t="s">
        <v>329</v>
      </c>
      <c r="F604" s="302"/>
      <c r="G604" s="303" t="s">
        <v>251</v>
      </c>
      <c r="H604" s="298" t="s">
        <v>258</v>
      </c>
      <c r="I604" s="298" t="s">
        <v>436</v>
      </c>
      <c r="J604" s="299">
        <v>60</v>
      </c>
      <c r="K604" s="300">
        <v>6</v>
      </c>
    </row>
    <row r="605" spans="1:11" ht="15" customHeight="1" outlineLevel="1">
      <c r="A605" s="414"/>
      <c r="B605" s="301" t="s">
        <v>257</v>
      </c>
      <c r="C605" s="301"/>
      <c r="D605" s="414"/>
      <c r="E605" s="295" t="s">
        <v>329</v>
      </c>
      <c r="F605" s="302"/>
      <c r="G605" s="304" t="s">
        <v>248</v>
      </c>
      <c r="H605" s="305" t="s">
        <v>965</v>
      </c>
      <c r="I605" s="298" t="s">
        <v>966</v>
      </c>
      <c r="J605" s="299">
        <v>150</v>
      </c>
      <c r="K605" s="300">
        <v>15</v>
      </c>
    </row>
    <row r="606" spans="1:11" ht="15" customHeight="1" outlineLevel="1">
      <c r="A606" s="414"/>
      <c r="B606" s="301" t="s">
        <v>257</v>
      </c>
      <c r="C606" s="301"/>
      <c r="D606" s="414"/>
      <c r="E606" s="295" t="s">
        <v>329</v>
      </c>
      <c r="F606" s="302"/>
      <c r="G606" s="304" t="s">
        <v>248</v>
      </c>
      <c r="H606" s="305" t="s">
        <v>967</v>
      </c>
      <c r="I606" s="298" t="s">
        <v>968</v>
      </c>
      <c r="J606" s="299">
        <v>300</v>
      </c>
      <c r="K606" s="300">
        <v>30</v>
      </c>
    </row>
    <row r="607" spans="1:11" ht="15" customHeight="1" outlineLevel="1">
      <c r="A607" s="414"/>
      <c r="B607" s="301" t="s">
        <v>257</v>
      </c>
      <c r="C607" s="301"/>
      <c r="D607" s="414"/>
      <c r="E607" s="295" t="s">
        <v>329</v>
      </c>
      <c r="F607" s="302"/>
      <c r="G607" s="303" t="s">
        <v>253</v>
      </c>
      <c r="H607" s="298" t="s">
        <v>259</v>
      </c>
      <c r="I607" s="298" t="s">
        <v>437</v>
      </c>
      <c r="J607" s="299">
        <v>45</v>
      </c>
      <c r="K607" s="300">
        <v>4.5</v>
      </c>
    </row>
    <row r="608" spans="1:11" ht="15" customHeight="1" outlineLevel="1">
      <c r="A608" s="414"/>
      <c r="B608" s="301" t="s">
        <v>257</v>
      </c>
      <c r="C608" s="301"/>
      <c r="D608" s="414"/>
      <c r="E608" s="295" t="s">
        <v>329</v>
      </c>
      <c r="F608" s="302"/>
      <c r="G608" s="303" t="s">
        <v>255</v>
      </c>
      <c r="H608" s="298" t="s">
        <v>260</v>
      </c>
      <c r="I608" s="298" t="s">
        <v>438</v>
      </c>
      <c r="J608" s="299">
        <v>40</v>
      </c>
      <c r="K608" s="300">
        <v>4</v>
      </c>
    </row>
    <row r="609" spans="1:11" ht="15" customHeight="1" outlineLevel="1">
      <c r="A609" s="414"/>
      <c r="B609" s="301" t="s">
        <v>257</v>
      </c>
      <c r="C609" s="301"/>
      <c r="D609" s="414"/>
      <c r="E609" s="295" t="s">
        <v>329</v>
      </c>
      <c r="F609" s="302"/>
      <c r="G609" s="303" t="s">
        <v>255</v>
      </c>
      <c r="H609" s="298" t="s">
        <v>261</v>
      </c>
      <c r="I609" s="298" t="s">
        <v>439</v>
      </c>
      <c r="J609" s="299">
        <v>40</v>
      </c>
      <c r="K609" s="300">
        <v>4</v>
      </c>
    </row>
    <row r="610" spans="1:11" ht="15" customHeight="1" outlineLevel="1">
      <c r="A610" s="414"/>
      <c r="B610" s="301" t="s">
        <v>257</v>
      </c>
      <c r="C610" s="301"/>
      <c r="D610" s="414"/>
      <c r="E610" s="295" t="s">
        <v>329</v>
      </c>
      <c r="F610" s="302"/>
      <c r="G610" s="303" t="s">
        <v>255</v>
      </c>
      <c r="H610" s="298" t="s">
        <v>262</v>
      </c>
      <c r="I610" s="298" t="s">
        <v>440</v>
      </c>
      <c r="J610" s="299">
        <v>40</v>
      </c>
      <c r="K610" s="300">
        <v>4</v>
      </c>
    </row>
    <row r="611" spans="1:11" ht="15" customHeight="1" outlineLevel="1" thickBot="1">
      <c r="A611" s="415"/>
      <c r="B611" s="306" t="s">
        <v>263</v>
      </c>
      <c r="C611" s="306"/>
      <c r="D611" s="415"/>
      <c r="E611" s="307" t="s">
        <v>329</v>
      </c>
      <c r="F611" s="308"/>
      <c r="G611" s="309" t="s">
        <v>255</v>
      </c>
      <c r="H611" s="310" t="s">
        <v>264</v>
      </c>
      <c r="I611" s="310" t="s">
        <v>445</v>
      </c>
      <c r="J611" s="311">
        <v>40</v>
      </c>
      <c r="K611" s="312">
        <v>4</v>
      </c>
    </row>
    <row r="612" spans="1:11" ht="15" customHeight="1">
      <c r="A612" s="416"/>
      <c r="B612" s="417"/>
      <c r="C612" s="417">
        <v>8</v>
      </c>
      <c r="D612" s="416">
        <v>17</v>
      </c>
      <c r="E612" s="418" t="s">
        <v>334</v>
      </c>
      <c r="F612" s="419" t="s">
        <v>969</v>
      </c>
      <c r="G612" s="420" t="s">
        <v>335</v>
      </c>
      <c r="H612" s="413" t="s">
        <v>431</v>
      </c>
      <c r="I612" s="318" t="s">
        <v>432</v>
      </c>
      <c r="J612" s="319">
        <f t="shared" ref="J612:K612" si="28">SUM(J613:J622)</f>
        <v>569</v>
      </c>
      <c r="K612" s="320">
        <f t="shared" si="28"/>
        <v>56.9</v>
      </c>
    </row>
    <row r="613" spans="1:11" ht="15" customHeight="1" outlineLevel="1">
      <c r="A613" s="414"/>
      <c r="B613" s="294" t="s">
        <v>250</v>
      </c>
      <c r="C613" s="294"/>
      <c r="D613" s="414"/>
      <c r="E613" s="295" t="s">
        <v>334</v>
      </c>
      <c r="F613" s="296"/>
      <c r="G613" s="297" t="s">
        <v>251</v>
      </c>
      <c r="H613" s="298" t="s">
        <v>252</v>
      </c>
      <c r="I613" s="298" t="s">
        <v>433</v>
      </c>
      <c r="J613" s="299">
        <v>54</v>
      </c>
      <c r="K613" s="300">
        <v>5.4</v>
      </c>
    </row>
    <row r="614" spans="1:11" ht="15" customHeight="1" outlineLevel="1">
      <c r="A614" s="414"/>
      <c r="B614" s="294" t="s">
        <v>250</v>
      </c>
      <c r="C614" s="294"/>
      <c r="D614" s="414"/>
      <c r="E614" s="295" t="s">
        <v>334</v>
      </c>
      <c r="F614" s="296"/>
      <c r="G614" s="297" t="s">
        <v>253</v>
      </c>
      <c r="H614" s="298" t="s">
        <v>254</v>
      </c>
      <c r="I614" s="298" t="s">
        <v>434</v>
      </c>
      <c r="J614" s="299">
        <v>50</v>
      </c>
      <c r="K614" s="300">
        <v>5</v>
      </c>
    </row>
    <row r="615" spans="1:11" ht="15" customHeight="1" outlineLevel="1">
      <c r="A615" s="414"/>
      <c r="B615" s="294" t="s">
        <v>250</v>
      </c>
      <c r="C615" s="294"/>
      <c r="D615" s="414"/>
      <c r="E615" s="295" t="s">
        <v>334</v>
      </c>
      <c r="F615" s="296"/>
      <c r="G615" s="297" t="s">
        <v>255</v>
      </c>
      <c r="H615" s="298" t="s">
        <v>256</v>
      </c>
      <c r="I615" s="298" t="s">
        <v>435</v>
      </c>
      <c r="J615" s="299">
        <v>20</v>
      </c>
      <c r="K615" s="300">
        <v>2</v>
      </c>
    </row>
    <row r="616" spans="1:11" ht="15" customHeight="1" outlineLevel="1">
      <c r="A616" s="414"/>
      <c r="B616" s="301" t="s">
        <v>257</v>
      </c>
      <c r="C616" s="301"/>
      <c r="D616" s="414"/>
      <c r="E616" s="295" t="s">
        <v>334</v>
      </c>
      <c r="F616" s="302"/>
      <c r="G616" s="303" t="s">
        <v>251</v>
      </c>
      <c r="H616" s="298" t="s">
        <v>258</v>
      </c>
      <c r="I616" s="298" t="s">
        <v>436</v>
      </c>
      <c r="J616" s="299">
        <v>60</v>
      </c>
      <c r="K616" s="300">
        <v>6</v>
      </c>
    </row>
    <row r="617" spans="1:11" ht="15" customHeight="1" outlineLevel="1">
      <c r="A617" s="414"/>
      <c r="B617" s="301" t="s">
        <v>257</v>
      </c>
      <c r="C617" s="301"/>
      <c r="D617" s="414"/>
      <c r="E617" s="295" t="s">
        <v>334</v>
      </c>
      <c r="F617" s="302"/>
      <c r="G617" s="304" t="s">
        <v>248</v>
      </c>
      <c r="H617" s="305" t="s">
        <v>970</v>
      </c>
      <c r="I617" s="298" t="s">
        <v>971</v>
      </c>
      <c r="J617" s="299">
        <v>180</v>
      </c>
      <c r="K617" s="300">
        <v>18</v>
      </c>
    </row>
    <row r="618" spans="1:11" ht="15" customHeight="1" outlineLevel="1">
      <c r="A618" s="414"/>
      <c r="B618" s="301" t="s">
        <v>257</v>
      </c>
      <c r="C618" s="301"/>
      <c r="D618" s="414"/>
      <c r="E618" s="295" t="s">
        <v>334</v>
      </c>
      <c r="F618" s="302"/>
      <c r="G618" s="303" t="s">
        <v>253</v>
      </c>
      <c r="H618" s="298" t="s">
        <v>259</v>
      </c>
      <c r="I618" s="298" t="s">
        <v>437</v>
      </c>
      <c r="J618" s="299">
        <v>45</v>
      </c>
      <c r="K618" s="300">
        <v>4.5</v>
      </c>
    </row>
    <row r="619" spans="1:11" ht="15" customHeight="1" outlineLevel="1">
      <c r="A619" s="414"/>
      <c r="B619" s="301" t="s">
        <v>257</v>
      </c>
      <c r="C619" s="301"/>
      <c r="D619" s="414"/>
      <c r="E619" s="295" t="s">
        <v>334</v>
      </c>
      <c r="F619" s="302"/>
      <c r="G619" s="303" t="s">
        <v>255</v>
      </c>
      <c r="H619" s="298" t="s">
        <v>260</v>
      </c>
      <c r="I619" s="298" t="s">
        <v>438</v>
      </c>
      <c r="J619" s="299">
        <v>40</v>
      </c>
      <c r="K619" s="300">
        <v>4</v>
      </c>
    </row>
    <row r="620" spans="1:11" ht="15" customHeight="1" outlineLevel="1">
      <c r="A620" s="414"/>
      <c r="B620" s="301" t="s">
        <v>257</v>
      </c>
      <c r="C620" s="301"/>
      <c r="D620" s="414"/>
      <c r="E620" s="295" t="s">
        <v>334</v>
      </c>
      <c r="F620" s="302"/>
      <c r="G620" s="303" t="s">
        <v>255</v>
      </c>
      <c r="H620" s="298" t="s">
        <v>261</v>
      </c>
      <c r="I620" s="298" t="s">
        <v>439</v>
      </c>
      <c r="J620" s="299">
        <v>40</v>
      </c>
      <c r="K620" s="300">
        <v>4</v>
      </c>
    </row>
    <row r="621" spans="1:11" ht="15" customHeight="1" outlineLevel="1">
      <c r="A621" s="414"/>
      <c r="B621" s="301" t="s">
        <v>257</v>
      </c>
      <c r="C621" s="301"/>
      <c r="D621" s="414"/>
      <c r="E621" s="295" t="s">
        <v>334</v>
      </c>
      <c r="F621" s="302"/>
      <c r="G621" s="303" t="s">
        <v>255</v>
      </c>
      <c r="H621" s="298" t="s">
        <v>262</v>
      </c>
      <c r="I621" s="298" t="s">
        <v>440</v>
      </c>
      <c r="J621" s="299">
        <v>40</v>
      </c>
      <c r="K621" s="300">
        <v>4</v>
      </c>
    </row>
    <row r="622" spans="1:11" ht="15" customHeight="1" outlineLevel="1" thickBot="1">
      <c r="A622" s="415"/>
      <c r="B622" s="306" t="s">
        <v>263</v>
      </c>
      <c r="C622" s="306"/>
      <c r="D622" s="415"/>
      <c r="E622" s="307" t="s">
        <v>334</v>
      </c>
      <c r="F622" s="308"/>
      <c r="G622" s="309" t="s">
        <v>255</v>
      </c>
      <c r="H622" s="310" t="s">
        <v>264</v>
      </c>
      <c r="I622" s="310" t="s">
        <v>445</v>
      </c>
      <c r="J622" s="311">
        <v>40</v>
      </c>
      <c r="K622" s="312">
        <v>4</v>
      </c>
    </row>
    <row r="623" spans="1:11" ht="15" customHeight="1">
      <c r="A623" s="421">
        <v>12</v>
      </c>
      <c r="B623" s="422"/>
      <c r="C623" s="423">
        <v>27</v>
      </c>
      <c r="D623" s="421">
        <v>18</v>
      </c>
      <c r="E623" s="424" t="s">
        <v>336</v>
      </c>
      <c r="F623" s="425" t="s">
        <v>337</v>
      </c>
      <c r="G623" s="426" t="s">
        <v>972</v>
      </c>
      <c r="H623" s="317" t="s">
        <v>431</v>
      </c>
      <c r="I623" s="318" t="s">
        <v>432</v>
      </c>
      <c r="J623" s="319">
        <f t="shared" ref="J623:K623" si="29">SUM(J624:J641)</f>
        <v>1789</v>
      </c>
      <c r="K623" s="320">
        <f t="shared" si="29"/>
        <v>196.6</v>
      </c>
    </row>
    <row r="624" spans="1:11" ht="15" customHeight="1" outlineLevel="1">
      <c r="A624" s="265"/>
      <c r="B624" s="294" t="s">
        <v>250</v>
      </c>
      <c r="C624" s="294"/>
      <c r="D624" s="265"/>
      <c r="E624" s="295" t="s">
        <v>336</v>
      </c>
      <c r="F624" s="296"/>
      <c r="G624" s="297" t="s">
        <v>251</v>
      </c>
      <c r="H624" s="298" t="s">
        <v>252</v>
      </c>
      <c r="I624" s="298" t="s">
        <v>433</v>
      </c>
      <c r="J624" s="299">
        <v>54</v>
      </c>
      <c r="K624" s="300">
        <v>5.4</v>
      </c>
    </row>
    <row r="625" spans="1:11" ht="15" customHeight="1" outlineLevel="1">
      <c r="A625" s="265"/>
      <c r="B625" s="294" t="s">
        <v>250</v>
      </c>
      <c r="C625" s="294"/>
      <c r="D625" s="265"/>
      <c r="E625" s="295" t="s">
        <v>336</v>
      </c>
      <c r="F625" s="296"/>
      <c r="G625" s="321" t="s">
        <v>248</v>
      </c>
      <c r="H625" s="363" t="s">
        <v>973</v>
      </c>
      <c r="I625" s="298" t="s">
        <v>974</v>
      </c>
      <c r="J625" s="299">
        <v>60</v>
      </c>
      <c r="K625" s="300">
        <v>7</v>
      </c>
    </row>
    <row r="626" spans="1:11" ht="15" customHeight="1" outlineLevel="1">
      <c r="A626" s="265"/>
      <c r="B626" s="294" t="s">
        <v>250</v>
      </c>
      <c r="C626" s="294"/>
      <c r="D626" s="265"/>
      <c r="E626" s="295" t="s">
        <v>336</v>
      </c>
      <c r="F626" s="296"/>
      <c r="G626" s="321" t="s">
        <v>248</v>
      </c>
      <c r="H626" s="363" t="s">
        <v>975</v>
      </c>
      <c r="I626" s="298" t="s">
        <v>976</v>
      </c>
      <c r="J626" s="299">
        <v>60</v>
      </c>
      <c r="K626" s="300">
        <v>7.2</v>
      </c>
    </row>
    <row r="627" spans="1:11" ht="15" customHeight="1" outlineLevel="1">
      <c r="A627" s="265"/>
      <c r="B627" s="294" t="s">
        <v>250</v>
      </c>
      <c r="C627" s="294"/>
      <c r="D627" s="265"/>
      <c r="E627" s="295" t="s">
        <v>336</v>
      </c>
      <c r="F627" s="296"/>
      <c r="G627" s="297" t="s">
        <v>253</v>
      </c>
      <c r="H627" s="298" t="s">
        <v>254</v>
      </c>
      <c r="I627" s="298" t="s">
        <v>434</v>
      </c>
      <c r="J627" s="299">
        <v>50</v>
      </c>
      <c r="K627" s="300">
        <v>5</v>
      </c>
    </row>
    <row r="628" spans="1:11" ht="15" customHeight="1" outlineLevel="1">
      <c r="A628" s="265"/>
      <c r="B628" s="294" t="s">
        <v>250</v>
      </c>
      <c r="C628" s="294"/>
      <c r="D628" s="265"/>
      <c r="E628" s="295" t="s">
        <v>336</v>
      </c>
      <c r="F628" s="296"/>
      <c r="G628" s="297" t="s">
        <v>255</v>
      </c>
      <c r="H628" s="298" t="s">
        <v>256</v>
      </c>
      <c r="I628" s="298" t="s">
        <v>435</v>
      </c>
      <c r="J628" s="299">
        <v>20</v>
      </c>
      <c r="K628" s="300">
        <v>2</v>
      </c>
    </row>
    <row r="629" spans="1:11" ht="15" customHeight="1" outlineLevel="1">
      <c r="A629" s="265"/>
      <c r="B629" s="294" t="s">
        <v>250</v>
      </c>
      <c r="C629" s="294"/>
      <c r="D629" s="265"/>
      <c r="E629" s="295" t="s">
        <v>336</v>
      </c>
      <c r="F629" s="296"/>
      <c r="G629" s="297" t="s">
        <v>255</v>
      </c>
      <c r="H629" s="298" t="s">
        <v>977</v>
      </c>
      <c r="I629" s="298" t="s">
        <v>978</v>
      </c>
      <c r="J629" s="299">
        <v>40</v>
      </c>
      <c r="K629" s="300">
        <v>4</v>
      </c>
    </row>
    <row r="630" spans="1:11" ht="15" customHeight="1" outlineLevel="1">
      <c r="A630" s="265"/>
      <c r="B630" s="301" t="s">
        <v>257</v>
      </c>
      <c r="C630" s="301"/>
      <c r="D630" s="265"/>
      <c r="E630" s="295" t="s">
        <v>336</v>
      </c>
      <c r="F630" s="302"/>
      <c r="G630" s="303" t="s">
        <v>251</v>
      </c>
      <c r="H630" s="298" t="s">
        <v>258</v>
      </c>
      <c r="I630" s="298" t="s">
        <v>436</v>
      </c>
      <c r="J630" s="299">
        <v>60</v>
      </c>
      <c r="K630" s="300">
        <v>6</v>
      </c>
    </row>
    <row r="631" spans="1:11" ht="15" customHeight="1" outlineLevel="1">
      <c r="A631" s="265"/>
      <c r="B631" s="301" t="s">
        <v>257</v>
      </c>
      <c r="C631" s="301"/>
      <c r="D631" s="265"/>
      <c r="E631" s="295" t="s">
        <v>336</v>
      </c>
      <c r="F631" s="302"/>
      <c r="G631" s="304" t="s">
        <v>248</v>
      </c>
      <c r="H631" s="305" t="s">
        <v>979</v>
      </c>
      <c r="I631" s="298" t="s">
        <v>980</v>
      </c>
      <c r="J631" s="299">
        <v>210</v>
      </c>
      <c r="K631" s="300">
        <v>24</v>
      </c>
    </row>
    <row r="632" spans="1:11" ht="15" customHeight="1" outlineLevel="1">
      <c r="A632" s="265"/>
      <c r="B632" s="301" t="s">
        <v>257</v>
      </c>
      <c r="C632" s="301"/>
      <c r="D632" s="265"/>
      <c r="E632" s="295" t="s">
        <v>336</v>
      </c>
      <c r="F632" s="302"/>
      <c r="G632" s="304" t="s">
        <v>248</v>
      </c>
      <c r="H632" s="305" t="s">
        <v>981</v>
      </c>
      <c r="I632" s="298" t="s">
        <v>982</v>
      </c>
      <c r="J632" s="299">
        <v>210</v>
      </c>
      <c r="K632" s="300">
        <v>23</v>
      </c>
    </row>
    <row r="633" spans="1:11" ht="15" customHeight="1" outlineLevel="1">
      <c r="A633" s="265"/>
      <c r="B633" s="301" t="s">
        <v>257</v>
      </c>
      <c r="C633" s="301"/>
      <c r="D633" s="265"/>
      <c r="E633" s="295" t="s">
        <v>336</v>
      </c>
      <c r="F633" s="302"/>
      <c r="G633" s="304" t="s">
        <v>248</v>
      </c>
      <c r="H633" s="305" t="s">
        <v>983</v>
      </c>
      <c r="I633" s="298" t="s">
        <v>984</v>
      </c>
      <c r="J633" s="299">
        <v>310</v>
      </c>
      <c r="K633" s="300">
        <v>35</v>
      </c>
    </row>
    <row r="634" spans="1:11" ht="15" customHeight="1" outlineLevel="1">
      <c r="A634" s="265"/>
      <c r="B634" s="301" t="s">
        <v>257</v>
      </c>
      <c r="C634" s="301"/>
      <c r="D634" s="265"/>
      <c r="E634" s="295" t="s">
        <v>336</v>
      </c>
      <c r="F634" s="302"/>
      <c r="G634" s="304" t="s">
        <v>248</v>
      </c>
      <c r="H634" s="305" t="s">
        <v>985</v>
      </c>
      <c r="I634" s="298" t="s">
        <v>986</v>
      </c>
      <c r="J634" s="299">
        <v>310</v>
      </c>
      <c r="K634" s="300">
        <v>35</v>
      </c>
    </row>
    <row r="635" spans="1:11" ht="15" customHeight="1" outlineLevel="1">
      <c r="A635" s="265"/>
      <c r="B635" s="301" t="s">
        <v>257</v>
      </c>
      <c r="C635" s="301"/>
      <c r="D635" s="265"/>
      <c r="E635" s="295" t="s">
        <v>336</v>
      </c>
      <c r="F635" s="302"/>
      <c r="G635" s="303" t="s">
        <v>253</v>
      </c>
      <c r="H635" s="298" t="s">
        <v>259</v>
      </c>
      <c r="I635" s="298" t="s">
        <v>437</v>
      </c>
      <c r="J635" s="299">
        <v>45</v>
      </c>
      <c r="K635" s="300">
        <v>4.5</v>
      </c>
    </row>
    <row r="636" spans="1:11" ht="15" customHeight="1" outlineLevel="1">
      <c r="A636" s="265"/>
      <c r="B636" s="301" t="s">
        <v>257</v>
      </c>
      <c r="C636" s="301"/>
      <c r="D636" s="265"/>
      <c r="E636" s="295" t="s">
        <v>336</v>
      </c>
      <c r="F636" s="302"/>
      <c r="G636" s="303" t="s">
        <v>255</v>
      </c>
      <c r="H636" s="298" t="s">
        <v>260</v>
      </c>
      <c r="I636" s="298" t="s">
        <v>438</v>
      </c>
      <c r="J636" s="299">
        <v>40</v>
      </c>
      <c r="K636" s="300">
        <v>4</v>
      </c>
    </row>
    <row r="637" spans="1:11" ht="15" customHeight="1" outlineLevel="1">
      <c r="A637" s="265"/>
      <c r="B637" s="301" t="s">
        <v>257</v>
      </c>
      <c r="C637" s="301"/>
      <c r="D637" s="265"/>
      <c r="E637" s="295" t="s">
        <v>336</v>
      </c>
      <c r="F637" s="302"/>
      <c r="G637" s="303" t="s">
        <v>255</v>
      </c>
      <c r="H637" s="298" t="s">
        <v>261</v>
      </c>
      <c r="I637" s="298" t="s">
        <v>439</v>
      </c>
      <c r="J637" s="299">
        <v>40</v>
      </c>
      <c r="K637" s="300">
        <v>4</v>
      </c>
    </row>
    <row r="638" spans="1:11" ht="15" customHeight="1" outlineLevel="1">
      <c r="A638" s="265"/>
      <c r="B638" s="301" t="s">
        <v>257</v>
      </c>
      <c r="C638" s="301"/>
      <c r="D638" s="265"/>
      <c r="E638" s="295" t="s">
        <v>336</v>
      </c>
      <c r="F638" s="302"/>
      <c r="G638" s="303" t="s">
        <v>255</v>
      </c>
      <c r="H638" s="298" t="s">
        <v>262</v>
      </c>
      <c r="I638" s="298" t="s">
        <v>440</v>
      </c>
      <c r="J638" s="299">
        <v>40</v>
      </c>
      <c r="K638" s="300">
        <v>4</v>
      </c>
    </row>
    <row r="639" spans="1:11" ht="15" customHeight="1" outlineLevel="1">
      <c r="A639" s="265"/>
      <c r="B639" s="334" t="s">
        <v>263</v>
      </c>
      <c r="C639" s="334"/>
      <c r="D639" s="265"/>
      <c r="E639" s="295" t="s">
        <v>336</v>
      </c>
      <c r="F639" s="335"/>
      <c r="G639" s="336" t="s">
        <v>248</v>
      </c>
      <c r="H639" s="363" t="s">
        <v>987</v>
      </c>
      <c r="I639" s="298" t="s">
        <v>988</v>
      </c>
      <c r="J639" s="299">
        <v>120</v>
      </c>
      <c r="K639" s="300">
        <v>13.5</v>
      </c>
    </row>
    <row r="640" spans="1:11" ht="15" customHeight="1" outlineLevel="1">
      <c r="A640" s="265"/>
      <c r="B640" s="334" t="s">
        <v>263</v>
      </c>
      <c r="C640" s="334"/>
      <c r="D640" s="265"/>
      <c r="E640" s="295" t="s">
        <v>336</v>
      </c>
      <c r="F640" s="335"/>
      <c r="G640" s="336" t="s">
        <v>248</v>
      </c>
      <c r="H640" s="363" t="s">
        <v>989</v>
      </c>
      <c r="I640" s="298" t="s">
        <v>990</v>
      </c>
      <c r="J640" s="299">
        <v>80</v>
      </c>
      <c r="K640" s="300">
        <v>9</v>
      </c>
    </row>
    <row r="641" spans="1:11" ht="15" customHeight="1" outlineLevel="1" thickBot="1">
      <c r="A641" s="266"/>
      <c r="B641" s="306" t="s">
        <v>263</v>
      </c>
      <c r="C641" s="306"/>
      <c r="D641" s="266"/>
      <c r="E641" s="307" t="s">
        <v>336</v>
      </c>
      <c r="F641" s="308"/>
      <c r="G641" s="309" t="s">
        <v>255</v>
      </c>
      <c r="H641" s="310" t="s">
        <v>264</v>
      </c>
      <c r="I641" s="310" t="s">
        <v>445</v>
      </c>
      <c r="J641" s="311">
        <v>40</v>
      </c>
      <c r="K641" s="312">
        <v>4</v>
      </c>
    </row>
    <row r="642" spans="1:11" ht="15" customHeight="1">
      <c r="A642" s="427"/>
      <c r="B642" s="424"/>
      <c r="C642" s="424">
        <v>28</v>
      </c>
      <c r="D642" s="427">
        <v>18</v>
      </c>
      <c r="E642" s="424" t="s">
        <v>336</v>
      </c>
      <c r="F642" s="424" t="s">
        <v>991</v>
      </c>
      <c r="G642" s="424" t="s">
        <v>992</v>
      </c>
      <c r="H642" s="317" t="s">
        <v>431</v>
      </c>
      <c r="I642" s="318" t="s">
        <v>432</v>
      </c>
      <c r="J642" s="319">
        <f t="shared" ref="J642:K642" si="30">SUM(J643:J661)</f>
        <v>1869</v>
      </c>
      <c r="K642" s="320">
        <f t="shared" si="30"/>
        <v>186.9</v>
      </c>
    </row>
    <row r="643" spans="1:11" ht="15" customHeight="1" outlineLevel="1">
      <c r="A643" s="265"/>
      <c r="B643" s="294" t="s">
        <v>250</v>
      </c>
      <c r="C643" s="294"/>
      <c r="D643" s="265"/>
      <c r="E643" s="295" t="s">
        <v>336</v>
      </c>
      <c r="F643" s="296"/>
      <c r="G643" s="297" t="s">
        <v>251</v>
      </c>
      <c r="H643" s="298" t="s">
        <v>252</v>
      </c>
      <c r="I643" s="298" t="s">
        <v>433</v>
      </c>
      <c r="J643" s="299">
        <v>54</v>
      </c>
      <c r="K643" s="300">
        <v>5.4</v>
      </c>
    </row>
    <row r="644" spans="1:11" ht="15" customHeight="1" outlineLevel="1">
      <c r="A644" s="265"/>
      <c r="B644" s="294" t="s">
        <v>250</v>
      </c>
      <c r="C644" s="294"/>
      <c r="D644" s="265"/>
      <c r="E644" s="295" t="s">
        <v>336</v>
      </c>
      <c r="F644" s="296"/>
      <c r="G644" s="321" t="s">
        <v>248</v>
      </c>
      <c r="H644" s="363" t="s">
        <v>993</v>
      </c>
      <c r="I644" s="298" t="s">
        <v>994</v>
      </c>
      <c r="J644" s="299">
        <v>120</v>
      </c>
      <c r="K644" s="300">
        <v>12</v>
      </c>
    </row>
    <row r="645" spans="1:11" ht="15" customHeight="1" outlineLevel="1">
      <c r="A645" s="265"/>
      <c r="B645" s="294" t="s">
        <v>250</v>
      </c>
      <c r="C645" s="294"/>
      <c r="D645" s="265"/>
      <c r="E645" s="295" t="s">
        <v>336</v>
      </c>
      <c r="F645" s="296"/>
      <c r="G645" s="321" t="s">
        <v>248</v>
      </c>
      <c r="H645" s="363" t="s">
        <v>995</v>
      </c>
      <c r="I645" s="298" t="s">
        <v>996</v>
      </c>
      <c r="J645" s="299">
        <v>60</v>
      </c>
      <c r="K645" s="300">
        <v>6</v>
      </c>
    </row>
    <row r="646" spans="1:11" ht="15" customHeight="1" outlineLevel="1">
      <c r="A646" s="265"/>
      <c r="B646" s="294" t="s">
        <v>250</v>
      </c>
      <c r="C646" s="294"/>
      <c r="D646" s="265"/>
      <c r="E646" s="295" t="s">
        <v>336</v>
      </c>
      <c r="F646" s="296"/>
      <c r="G646" s="321" t="s">
        <v>248</v>
      </c>
      <c r="H646" s="363" t="s">
        <v>997</v>
      </c>
      <c r="I646" s="298" t="s">
        <v>998</v>
      </c>
      <c r="J646" s="299">
        <v>80</v>
      </c>
      <c r="K646" s="300">
        <v>8</v>
      </c>
    </row>
    <row r="647" spans="1:11" ht="15" customHeight="1" outlineLevel="1">
      <c r="A647" s="265"/>
      <c r="B647" s="294" t="s">
        <v>250</v>
      </c>
      <c r="C647" s="294"/>
      <c r="D647" s="265"/>
      <c r="E647" s="295" t="s">
        <v>336</v>
      </c>
      <c r="F647" s="296"/>
      <c r="G647" s="297" t="s">
        <v>253</v>
      </c>
      <c r="H647" s="298" t="s">
        <v>254</v>
      </c>
      <c r="I647" s="298" t="s">
        <v>434</v>
      </c>
      <c r="J647" s="299">
        <v>50</v>
      </c>
      <c r="K647" s="300">
        <v>5</v>
      </c>
    </row>
    <row r="648" spans="1:11" ht="15" customHeight="1" outlineLevel="1">
      <c r="A648" s="265"/>
      <c r="B648" s="294" t="s">
        <v>250</v>
      </c>
      <c r="C648" s="294"/>
      <c r="D648" s="265"/>
      <c r="E648" s="295" t="s">
        <v>336</v>
      </c>
      <c r="F648" s="296"/>
      <c r="G648" s="297" t="s">
        <v>255</v>
      </c>
      <c r="H648" s="298" t="s">
        <v>256</v>
      </c>
      <c r="I648" s="298" t="s">
        <v>435</v>
      </c>
      <c r="J648" s="299">
        <v>20</v>
      </c>
      <c r="K648" s="300">
        <v>2</v>
      </c>
    </row>
    <row r="649" spans="1:11" ht="15" customHeight="1" outlineLevel="1">
      <c r="A649" s="265"/>
      <c r="B649" s="294" t="s">
        <v>250</v>
      </c>
      <c r="C649" s="294"/>
      <c r="D649" s="265"/>
      <c r="E649" s="295" t="s">
        <v>336</v>
      </c>
      <c r="F649" s="296"/>
      <c r="G649" s="297" t="s">
        <v>255</v>
      </c>
      <c r="H649" s="298" t="s">
        <v>977</v>
      </c>
      <c r="I649" s="298" t="s">
        <v>978</v>
      </c>
      <c r="J649" s="299">
        <v>40</v>
      </c>
      <c r="K649" s="300">
        <v>4</v>
      </c>
    </row>
    <row r="650" spans="1:11" ht="15" customHeight="1" outlineLevel="1">
      <c r="A650" s="265"/>
      <c r="B650" s="301" t="s">
        <v>257</v>
      </c>
      <c r="C650" s="301"/>
      <c r="D650" s="265"/>
      <c r="E650" s="295" t="s">
        <v>336</v>
      </c>
      <c r="F650" s="302"/>
      <c r="G650" s="303" t="s">
        <v>251</v>
      </c>
      <c r="H650" s="298" t="s">
        <v>258</v>
      </c>
      <c r="I650" s="298" t="s">
        <v>436</v>
      </c>
      <c r="J650" s="299">
        <v>60</v>
      </c>
      <c r="K650" s="300">
        <v>6</v>
      </c>
    </row>
    <row r="651" spans="1:11" ht="15" customHeight="1" outlineLevel="1">
      <c r="A651" s="265"/>
      <c r="B651" s="301" t="s">
        <v>257</v>
      </c>
      <c r="C651" s="301"/>
      <c r="D651" s="265"/>
      <c r="E651" s="295" t="s">
        <v>336</v>
      </c>
      <c r="F651" s="302"/>
      <c r="G651" s="304" t="s">
        <v>248</v>
      </c>
      <c r="H651" s="305" t="s">
        <v>999</v>
      </c>
      <c r="I651" s="298" t="s">
        <v>1000</v>
      </c>
      <c r="J651" s="299">
        <v>260</v>
      </c>
      <c r="K651" s="300">
        <v>26</v>
      </c>
    </row>
    <row r="652" spans="1:11" ht="15" customHeight="1" outlineLevel="1">
      <c r="A652" s="265"/>
      <c r="B652" s="301" t="s">
        <v>257</v>
      </c>
      <c r="C652" s="301"/>
      <c r="D652" s="265"/>
      <c r="E652" s="295" t="s">
        <v>336</v>
      </c>
      <c r="F652" s="302"/>
      <c r="G652" s="304" t="s">
        <v>248</v>
      </c>
      <c r="H652" s="305" t="s">
        <v>1001</v>
      </c>
      <c r="I652" s="298" t="s">
        <v>1002</v>
      </c>
      <c r="J652" s="299">
        <v>260</v>
      </c>
      <c r="K652" s="300">
        <v>26</v>
      </c>
    </row>
    <row r="653" spans="1:11" ht="15" customHeight="1" outlineLevel="1">
      <c r="A653" s="265"/>
      <c r="B653" s="301" t="s">
        <v>257</v>
      </c>
      <c r="C653" s="301"/>
      <c r="D653" s="265"/>
      <c r="E653" s="295" t="s">
        <v>336</v>
      </c>
      <c r="F653" s="302"/>
      <c r="G653" s="304" t="s">
        <v>248</v>
      </c>
      <c r="H653" s="305" t="s">
        <v>1003</v>
      </c>
      <c r="I653" s="298" t="s">
        <v>1004</v>
      </c>
      <c r="J653" s="299">
        <v>260</v>
      </c>
      <c r="K653" s="300">
        <v>26</v>
      </c>
    </row>
    <row r="654" spans="1:11" ht="15" customHeight="1" outlineLevel="1">
      <c r="A654" s="265"/>
      <c r="B654" s="301" t="s">
        <v>257</v>
      </c>
      <c r="C654" s="301"/>
      <c r="D654" s="265"/>
      <c r="E654" s="295" t="s">
        <v>336</v>
      </c>
      <c r="F654" s="302"/>
      <c r="G654" s="303" t="s">
        <v>253</v>
      </c>
      <c r="H654" s="298" t="s">
        <v>259</v>
      </c>
      <c r="I654" s="298" t="s">
        <v>437</v>
      </c>
      <c r="J654" s="299">
        <v>45</v>
      </c>
      <c r="K654" s="300">
        <v>4.5</v>
      </c>
    </row>
    <row r="655" spans="1:11" ht="15" customHeight="1" outlineLevel="1">
      <c r="A655" s="265"/>
      <c r="B655" s="301" t="s">
        <v>257</v>
      </c>
      <c r="C655" s="301"/>
      <c r="D655" s="265"/>
      <c r="E655" s="295" t="s">
        <v>336</v>
      </c>
      <c r="F655" s="302"/>
      <c r="G655" s="303" t="s">
        <v>255</v>
      </c>
      <c r="H655" s="298" t="s">
        <v>260</v>
      </c>
      <c r="I655" s="298" t="s">
        <v>438</v>
      </c>
      <c r="J655" s="299">
        <v>40</v>
      </c>
      <c r="K655" s="300">
        <v>4</v>
      </c>
    </row>
    <row r="656" spans="1:11" ht="15" customHeight="1" outlineLevel="1">
      <c r="A656" s="265"/>
      <c r="B656" s="301" t="s">
        <v>257</v>
      </c>
      <c r="C656" s="301"/>
      <c r="D656" s="265"/>
      <c r="E656" s="295" t="s">
        <v>336</v>
      </c>
      <c r="F656" s="302"/>
      <c r="G656" s="303" t="s">
        <v>255</v>
      </c>
      <c r="H656" s="298" t="s">
        <v>261</v>
      </c>
      <c r="I656" s="298" t="s">
        <v>439</v>
      </c>
      <c r="J656" s="299">
        <v>40</v>
      </c>
      <c r="K656" s="300">
        <v>4</v>
      </c>
    </row>
    <row r="657" spans="1:11" ht="15" customHeight="1" outlineLevel="1">
      <c r="A657" s="265"/>
      <c r="B657" s="301" t="s">
        <v>257</v>
      </c>
      <c r="C657" s="301"/>
      <c r="D657" s="265"/>
      <c r="E657" s="295" t="s">
        <v>336</v>
      </c>
      <c r="F657" s="302"/>
      <c r="G657" s="303" t="s">
        <v>255</v>
      </c>
      <c r="H657" s="298" t="s">
        <v>262</v>
      </c>
      <c r="I657" s="298" t="s">
        <v>440</v>
      </c>
      <c r="J657" s="299">
        <v>40</v>
      </c>
      <c r="K657" s="300">
        <v>4</v>
      </c>
    </row>
    <row r="658" spans="1:11" ht="15" customHeight="1" outlineLevel="1">
      <c r="A658" s="265"/>
      <c r="B658" s="334" t="s">
        <v>263</v>
      </c>
      <c r="C658" s="334"/>
      <c r="D658" s="265"/>
      <c r="E658" s="295" t="s">
        <v>336</v>
      </c>
      <c r="F658" s="335"/>
      <c r="G658" s="336" t="s">
        <v>248</v>
      </c>
      <c r="H658" s="363" t="s">
        <v>1005</v>
      </c>
      <c r="I658" s="298" t="s">
        <v>1006</v>
      </c>
      <c r="J658" s="299">
        <v>160</v>
      </c>
      <c r="K658" s="300">
        <v>16</v>
      </c>
    </row>
    <row r="659" spans="1:11" ht="15" customHeight="1" outlineLevel="1">
      <c r="A659" s="265"/>
      <c r="B659" s="334" t="s">
        <v>263</v>
      </c>
      <c r="C659" s="334"/>
      <c r="D659" s="265"/>
      <c r="E659" s="295" t="s">
        <v>336</v>
      </c>
      <c r="F659" s="335"/>
      <c r="G659" s="336" t="s">
        <v>248</v>
      </c>
      <c r="H659" s="363" t="s">
        <v>1007</v>
      </c>
      <c r="I659" s="298" t="s">
        <v>1008</v>
      </c>
      <c r="J659" s="299">
        <v>120</v>
      </c>
      <c r="K659" s="300">
        <v>12</v>
      </c>
    </row>
    <row r="660" spans="1:11" ht="15" customHeight="1" outlineLevel="1">
      <c r="A660" s="265"/>
      <c r="B660" s="334" t="s">
        <v>263</v>
      </c>
      <c r="C660" s="334"/>
      <c r="D660" s="265"/>
      <c r="E660" s="295" t="s">
        <v>336</v>
      </c>
      <c r="F660" s="335"/>
      <c r="G660" s="336" t="s">
        <v>248</v>
      </c>
      <c r="H660" s="363" t="s">
        <v>1009</v>
      </c>
      <c r="I660" s="298" t="s">
        <v>1010</v>
      </c>
      <c r="J660" s="299">
        <v>120</v>
      </c>
      <c r="K660" s="300">
        <v>12</v>
      </c>
    </row>
    <row r="661" spans="1:11" ht="15" customHeight="1" outlineLevel="1" thickBot="1">
      <c r="A661" s="266"/>
      <c r="B661" s="306" t="s">
        <v>263</v>
      </c>
      <c r="C661" s="306"/>
      <c r="D661" s="266"/>
      <c r="E661" s="307" t="s">
        <v>336</v>
      </c>
      <c r="F661" s="308"/>
      <c r="G661" s="309" t="s">
        <v>255</v>
      </c>
      <c r="H661" s="310" t="s">
        <v>264</v>
      </c>
      <c r="I661" s="310" t="s">
        <v>445</v>
      </c>
      <c r="J661" s="311">
        <v>40</v>
      </c>
      <c r="K661" s="312">
        <v>4</v>
      </c>
    </row>
    <row r="662" spans="1:11" ht="15" customHeight="1">
      <c r="A662" s="427"/>
      <c r="B662" s="424"/>
      <c r="C662" s="424">
        <v>29</v>
      </c>
      <c r="D662" s="427">
        <v>18</v>
      </c>
      <c r="E662" s="424" t="s">
        <v>336</v>
      </c>
      <c r="F662" s="424" t="s">
        <v>338</v>
      </c>
      <c r="G662" s="424" t="s">
        <v>339</v>
      </c>
      <c r="H662" s="317" t="s">
        <v>431</v>
      </c>
      <c r="I662" s="318" t="s">
        <v>432</v>
      </c>
      <c r="J662" s="319">
        <f>SUM(J663:J674)</f>
        <v>1474</v>
      </c>
      <c r="K662" s="320">
        <f>SUM(K663:K674)</f>
        <v>147.4</v>
      </c>
    </row>
    <row r="663" spans="1:11" ht="15" customHeight="1" outlineLevel="1">
      <c r="A663" s="265"/>
      <c r="B663" s="294" t="s">
        <v>250</v>
      </c>
      <c r="C663" s="294"/>
      <c r="D663" s="265"/>
      <c r="E663" s="295" t="s">
        <v>336</v>
      </c>
      <c r="F663" s="296"/>
      <c r="G663" s="297" t="s">
        <v>251</v>
      </c>
      <c r="H663" s="298" t="s">
        <v>252</v>
      </c>
      <c r="I663" s="298" t="s">
        <v>433</v>
      </c>
      <c r="J663" s="299">
        <v>54</v>
      </c>
      <c r="K663" s="300">
        <v>5.4</v>
      </c>
    </row>
    <row r="664" spans="1:11" ht="15" customHeight="1" outlineLevel="1">
      <c r="A664" s="265"/>
      <c r="B664" s="294" t="s">
        <v>250</v>
      </c>
      <c r="C664" s="294"/>
      <c r="D664" s="265"/>
      <c r="E664" s="295" t="s">
        <v>336</v>
      </c>
      <c r="F664" s="296"/>
      <c r="G664" s="321" t="s">
        <v>248</v>
      </c>
      <c r="H664" s="363" t="s">
        <v>1011</v>
      </c>
      <c r="I664" s="298" t="s">
        <v>1012</v>
      </c>
      <c r="J664" s="299">
        <v>251</v>
      </c>
      <c r="K664" s="300">
        <v>25.1</v>
      </c>
    </row>
    <row r="665" spans="1:11" ht="15" customHeight="1" outlineLevel="1">
      <c r="A665" s="265"/>
      <c r="B665" s="294" t="s">
        <v>250</v>
      </c>
      <c r="C665" s="294"/>
      <c r="D665" s="265"/>
      <c r="E665" s="295" t="s">
        <v>336</v>
      </c>
      <c r="F665" s="296"/>
      <c r="G665" s="297" t="s">
        <v>253</v>
      </c>
      <c r="H665" s="298" t="s">
        <v>254</v>
      </c>
      <c r="I665" s="298" t="s">
        <v>434</v>
      </c>
      <c r="J665" s="299">
        <v>50</v>
      </c>
      <c r="K665" s="300">
        <v>5</v>
      </c>
    </row>
    <row r="666" spans="1:11" ht="15" customHeight="1" outlineLevel="1">
      <c r="A666" s="265"/>
      <c r="B666" s="294" t="s">
        <v>250</v>
      </c>
      <c r="C666" s="294"/>
      <c r="D666" s="265"/>
      <c r="E666" s="295" t="s">
        <v>336</v>
      </c>
      <c r="F666" s="296"/>
      <c r="G666" s="297" t="s">
        <v>255</v>
      </c>
      <c r="H666" s="298" t="s">
        <v>256</v>
      </c>
      <c r="I666" s="298" t="s">
        <v>435</v>
      </c>
      <c r="J666" s="299">
        <v>20</v>
      </c>
      <c r="K666" s="300">
        <v>2</v>
      </c>
    </row>
    <row r="667" spans="1:11" ht="15" customHeight="1" outlineLevel="1">
      <c r="A667" s="265"/>
      <c r="B667" s="301" t="s">
        <v>257</v>
      </c>
      <c r="C667" s="301"/>
      <c r="D667" s="265"/>
      <c r="E667" s="295" t="s">
        <v>336</v>
      </c>
      <c r="F667" s="302"/>
      <c r="G667" s="303" t="s">
        <v>251</v>
      </c>
      <c r="H667" s="298" t="s">
        <v>258</v>
      </c>
      <c r="I667" s="298" t="s">
        <v>436</v>
      </c>
      <c r="J667" s="299">
        <v>60</v>
      </c>
      <c r="K667" s="300">
        <v>6</v>
      </c>
    </row>
    <row r="668" spans="1:11" ht="15" customHeight="1" outlineLevel="1">
      <c r="A668" s="265"/>
      <c r="B668" s="301" t="s">
        <v>257</v>
      </c>
      <c r="C668" s="301"/>
      <c r="D668" s="265"/>
      <c r="E668" s="295" t="s">
        <v>336</v>
      </c>
      <c r="F668" s="302"/>
      <c r="G668" s="304" t="s">
        <v>248</v>
      </c>
      <c r="H668" s="305" t="s">
        <v>1013</v>
      </c>
      <c r="I668" s="298" t="s">
        <v>1014</v>
      </c>
      <c r="J668" s="299">
        <v>328</v>
      </c>
      <c r="K668" s="300">
        <v>32.799999999999997</v>
      </c>
    </row>
    <row r="669" spans="1:11" ht="15" customHeight="1" outlineLevel="1">
      <c r="A669" s="265"/>
      <c r="B669" s="301" t="s">
        <v>257</v>
      </c>
      <c r="C669" s="301"/>
      <c r="D669" s="265"/>
      <c r="E669" s="295" t="s">
        <v>336</v>
      </c>
      <c r="F669" s="302"/>
      <c r="G669" s="303" t="s">
        <v>253</v>
      </c>
      <c r="H669" s="298" t="s">
        <v>259</v>
      </c>
      <c r="I669" s="298" t="s">
        <v>437</v>
      </c>
      <c r="J669" s="299">
        <v>45</v>
      </c>
      <c r="K669" s="300">
        <v>4.5</v>
      </c>
    </row>
    <row r="670" spans="1:11" ht="15" customHeight="1" outlineLevel="1">
      <c r="A670" s="265"/>
      <c r="B670" s="301" t="s">
        <v>257</v>
      </c>
      <c r="C670" s="301"/>
      <c r="D670" s="265"/>
      <c r="E670" s="295" t="s">
        <v>336</v>
      </c>
      <c r="F670" s="302"/>
      <c r="G670" s="303" t="s">
        <v>255</v>
      </c>
      <c r="H670" s="298" t="s">
        <v>260</v>
      </c>
      <c r="I670" s="298" t="s">
        <v>438</v>
      </c>
      <c r="J670" s="299">
        <v>40</v>
      </c>
      <c r="K670" s="300">
        <v>4</v>
      </c>
    </row>
    <row r="671" spans="1:11" ht="15" customHeight="1" outlineLevel="1">
      <c r="A671" s="265"/>
      <c r="B671" s="301" t="s">
        <v>257</v>
      </c>
      <c r="C671" s="301"/>
      <c r="D671" s="265"/>
      <c r="E671" s="295" t="s">
        <v>336</v>
      </c>
      <c r="F671" s="302"/>
      <c r="G671" s="303" t="s">
        <v>255</v>
      </c>
      <c r="H671" s="298" t="s">
        <v>261</v>
      </c>
      <c r="I671" s="298" t="s">
        <v>439</v>
      </c>
      <c r="J671" s="299">
        <v>40</v>
      </c>
      <c r="K671" s="300">
        <v>4</v>
      </c>
    </row>
    <row r="672" spans="1:11" ht="15" customHeight="1" outlineLevel="1">
      <c r="A672" s="265"/>
      <c r="B672" s="301" t="s">
        <v>257</v>
      </c>
      <c r="C672" s="301"/>
      <c r="D672" s="265"/>
      <c r="E672" s="295" t="s">
        <v>336</v>
      </c>
      <c r="F672" s="302"/>
      <c r="G672" s="303" t="s">
        <v>255</v>
      </c>
      <c r="H672" s="298" t="s">
        <v>262</v>
      </c>
      <c r="I672" s="298" t="s">
        <v>440</v>
      </c>
      <c r="J672" s="299">
        <v>40</v>
      </c>
      <c r="K672" s="300">
        <v>4</v>
      </c>
    </row>
    <row r="673" spans="1:11" ht="15" customHeight="1" outlineLevel="1">
      <c r="A673" s="265"/>
      <c r="B673" s="334" t="s">
        <v>263</v>
      </c>
      <c r="C673" s="334"/>
      <c r="D673" s="265"/>
      <c r="E673" s="295" t="s">
        <v>336</v>
      </c>
      <c r="F673" s="335"/>
      <c r="G673" s="336" t="s">
        <v>248</v>
      </c>
      <c r="H673" s="363" t="s">
        <v>1007</v>
      </c>
      <c r="I673" s="298" t="s">
        <v>1008</v>
      </c>
      <c r="J673" s="299">
        <v>506</v>
      </c>
      <c r="K673" s="300">
        <v>50.6</v>
      </c>
    </row>
    <row r="674" spans="1:11" ht="15" customHeight="1" outlineLevel="1" thickBot="1">
      <c r="A674" s="266"/>
      <c r="B674" s="306" t="s">
        <v>263</v>
      </c>
      <c r="C674" s="306"/>
      <c r="D674" s="266"/>
      <c r="E674" s="307" t="s">
        <v>336</v>
      </c>
      <c r="F674" s="308"/>
      <c r="G674" s="309" t="s">
        <v>255</v>
      </c>
      <c r="H674" s="310" t="s">
        <v>264</v>
      </c>
      <c r="I674" s="310" t="s">
        <v>445</v>
      </c>
      <c r="J674" s="311">
        <v>40</v>
      </c>
      <c r="K674" s="312">
        <v>4</v>
      </c>
    </row>
    <row r="675" spans="1:11" ht="15" customHeight="1">
      <c r="A675" s="410"/>
      <c r="B675" s="411"/>
      <c r="C675" s="411">
        <v>10</v>
      </c>
      <c r="D675" s="410">
        <v>19</v>
      </c>
      <c r="E675" s="343" t="s">
        <v>340</v>
      </c>
      <c r="F675" s="412" t="s">
        <v>1015</v>
      </c>
      <c r="G675" s="413" t="s">
        <v>341</v>
      </c>
      <c r="H675" s="428" t="s">
        <v>431</v>
      </c>
      <c r="I675" s="318" t="s">
        <v>432</v>
      </c>
      <c r="J675" s="319">
        <f>SUM(J676:J686)</f>
        <v>749</v>
      </c>
      <c r="K675" s="320">
        <f t="shared" ref="K675" si="31">SUM(K676:K686)</f>
        <v>74.900000000000006</v>
      </c>
    </row>
    <row r="676" spans="1:11" ht="15" customHeight="1" outlineLevel="1">
      <c r="A676" s="414"/>
      <c r="B676" s="294" t="s">
        <v>250</v>
      </c>
      <c r="C676" s="294"/>
      <c r="D676" s="414"/>
      <c r="E676" s="295" t="s">
        <v>340</v>
      </c>
      <c r="F676" s="296"/>
      <c r="G676" s="297" t="s">
        <v>251</v>
      </c>
      <c r="H676" s="298" t="s">
        <v>252</v>
      </c>
      <c r="I676" s="298" t="s">
        <v>433</v>
      </c>
      <c r="J676" s="299">
        <v>54</v>
      </c>
      <c r="K676" s="300">
        <v>5.4</v>
      </c>
    </row>
    <row r="677" spans="1:11" ht="15" customHeight="1" outlineLevel="1">
      <c r="A677" s="414"/>
      <c r="B677" s="294" t="s">
        <v>250</v>
      </c>
      <c r="C677" s="294"/>
      <c r="D677" s="414"/>
      <c r="E677" s="295" t="s">
        <v>340</v>
      </c>
      <c r="F677" s="296"/>
      <c r="G677" s="297" t="s">
        <v>253</v>
      </c>
      <c r="H677" s="298" t="s">
        <v>254</v>
      </c>
      <c r="I677" s="298" t="s">
        <v>434</v>
      </c>
      <c r="J677" s="299">
        <v>50</v>
      </c>
      <c r="K677" s="300">
        <v>5</v>
      </c>
    </row>
    <row r="678" spans="1:11" ht="15" customHeight="1" outlineLevel="1">
      <c r="A678" s="414"/>
      <c r="B678" s="294" t="s">
        <v>250</v>
      </c>
      <c r="C678" s="294"/>
      <c r="D678" s="414"/>
      <c r="E678" s="295" t="s">
        <v>340</v>
      </c>
      <c r="F678" s="296"/>
      <c r="G678" s="297" t="s">
        <v>255</v>
      </c>
      <c r="H678" s="298" t="s">
        <v>256</v>
      </c>
      <c r="I678" s="298" t="s">
        <v>435</v>
      </c>
      <c r="J678" s="299">
        <v>20</v>
      </c>
      <c r="K678" s="300">
        <v>2</v>
      </c>
    </row>
    <row r="679" spans="1:11" ht="15" customHeight="1" outlineLevel="1">
      <c r="A679" s="414"/>
      <c r="B679" s="301" t="s">
        <v>257</v>
      </c>
      <c r="C679" s="301"/>
      <c r="D679" s="414"/>
      <c r="E679" s="295" t="s">
        <v>340</v>
      </c>
      <c r="F679" s="302"/>
      <c r="G679" s="303" t="s">
        <v>251</v>
      </c>
      <c r="H679" s="298" t="s">
        <v>258</v>
      </c>
      <c r="I679" s="298" t="s">
        <v>436</v>
      </c>
      <c r="J679" s="299">
        <v>60</v>
      </c>
      <c r="K679" s="300">
        <v>6</v>
      </c>
    </row>
    <row r="680" spans="1:11" ht="15" customHeight="1" outlineLevel="1">
      <c r="A680" s="414"/>
      <c r="B680" s="301" t="s">
        <v>257</v>
      </c>
      <c r="C680" s="301"/>
      <c r="D680" s="414"/>
      <c r="E680" s="295" t="s">
        <v>340</v>
      </c>
      <c r="F680" s="302"/>
      <c r="G680" s="304" t="s">
        <v>248</v>
      </c>
      <c r="H680" s="305" t="s">
        <v>1016</v>
      </c>
      <c r="I680" s="298" t="s">
        <v>1017</v>
      </c>
      <c r="J680" s="299">
        <v>180</v>
      </c>
      <c r="K680" s="300">
        <v>18</v>
      </c>
    </row>
    <row r="681" spans="1:11" ht="15" customHeight="1" outlineLevel="1">
      <c r="A681" s="414"/>
      <c r="B681" s="301" t="s">
        <v>257</v>
      </c>
      <c r="C681" s="301"/>
      <c r="D681" s="414"/>
      <c r="E681" s="295" t="s">
        <v>340</v>
      </c>
      <c r="F681" s="302"/>
      <c r="G681" s="304" t="s">
        <v>248</v>
      </c>
      <c r="H681" s="305" t="s">
        <v>1018</v>
      </c>
      <c r="I681" s="298" t="s">
        <v>1019</v>
      </c>
      <c r="J681" s="299">
        <v>180</v>
      </c>
      <c r="K681" s="300">
        <v>18</v>
      </c>
    </row>
    <row r="682" spans="1:11" ht="15" customHeight="1" outlineLevel="1">
      <c r="A682" s="414"/>
      <c r="B682" s="301" t="s">
        <v>257</v>
      </c>
      <c r="C682" s="301"/>
      <c r="D682" s="414"/>
      <c r="E682" s="295" t="s">
        <v>340</v>
      </c>
      <c r="F682" s="302"/>
      <c r="G682" s="303" t="s">
        <v>253</v>
      </c>
      <c r="H682" s="298" t="s">
        <v>259</v>
      </c>
      <c r="I682" s="298" t="s">
        <v>437</v>
      </c>
      <c r="J682" s="299">
        <v>45</v>
      </c>
      <c r="K682" s="300">
        <v>4.5</v>
      </c>
    </row>
    <row r="683" spans="1:11" ht="15" customHeight="1" outlineLevel="1">
      <c r="A683" s="414"/>
      <c r="B683" s="301" t="s">
        <v>257</v>
      </c>
      <c r="C683" s="301"/>
      <c r="D683" s="414"/>
      <c r="E683" s="295" t="s">
        <v>340</v>
      </c>
      <c r="F683" s="302"/>
      <c r="G683" s="303" t="s">
        <v>255</v>
      </c>
      <c r="H683" s="298" t="s">
        <v>260</v>
      </c>
      <c r="I683" s="298" t="s">
        <v>438</v>
      </c>
      <c r="J683" s="299">
        <v>40</v>
      </c>
      <c r="K683" s="300">
        <v>4</v>
      </c>
    </row>
    <row r="684" spans="1:11" ht="15" customHeight="1" outlineLevel="1">
      <c r="A684" s="414"/>
      <c r="B684" s="301" t="s">
        <v>257</v>
      </c>
      <c r="C684" s="301"/>
      <c r="D684" s="414"/>
      <c r="E684" s="295" t="s">
        <v>340</v>
      </c>
      <c r="F684" s="302"/>
      <c r="G684" s="303" t="s">
        <v>255</v>
      </c>
      <c r="H684" s="298" t="s">
        <v>261</v>
      </c>
      <c r="I684" s="298" t="s">
        <v>439</v>
      </c>
      <c r="J684" s="299">
        <v>40</v>
      </c>
      <c r="K684" s="300">
        <v>4</v>
      </c>
    </row>
    <row r="685" spans="1:11" ht="15" customHeight="1" outlineLevel="1">
      <c r="A685" s="414"/>
      <c r="B685" s="301" t="s">
        <v>257</v>
      </c>
      <c r="C685" s="301"/>
      <c r="D685" s="414"/>
      <c r="E685" s="295" t="s">
        <v>340</v>
      </c>
      <c r="F685" s="302"/>
      <c r="G685" s="303" t="s">
        <v>255</v>
      </c>
      <c r="H685" s="298" t="s">
        <v>262</v>
      </c>
      <c r="I685" s="298" t="s">
        <v>440</v>
      </c>
      <c r="J685" s="299">
        <v>40</v>
      </c>
      <c r="K685" s="300">
        <v>4</v>
      </c>
    </row>
    <row r="686" spans="1:11" ht="15" customHeight="1" outlineLevel="1" thickBot="1">
      <c r="A686" s="415"/>
      <c r="B686" s="306" t="s">
        <v>263</v>
      </c>
      <c r="C686" s="306"/>
      <c r="D686" s="415"/>
      <c r="E686" s="307" t="s">
        <v>340</v>
      </c>
      <c r="F686" s="308"/>
      <c r="G686" s="309" t="s">
        <v>255</v>
      </c>
      <c r="H686" s="310" t="s">
        <v>264</v>
      </c>
      <c r="I686" s="310" t="s">
        <v>445</v>
      </c>
      <c r="J686" s="311">
        <v>40</v>
      </c>
      <c r="K686" s="312">
        <v>4</v>
      </c>
    </row>
    <row r="687" spans="1:11" ht="15" customHeight="1">
      <c r="A687" s="429">
        <v>13</v>
      </c>
      <c r="B687" s="430"/>
      <c r="C687" s="430">
        <v>30</v>
      </c>
      <c r="D687" s="429">
        <v>19</v>
      </c>
      <c r="E687" s="431" t="s">
        <v>340</v>
      </c>
      <c r="F687" s="432" t="s">
        <v>342</v>
      </c>
      <c r="G687" s="433" t="s">
        <v>343</v>
      </c>
      <c r="H687" s="317" t="s">
        <v>431</v>
      </c>
      <c r="I687" s="318" t="s">
        <v>432</v>
      </c>
      <c r="J687" s="319">
        <f>SUM(J688:J704)</f>
        <v>1849</v>
      </c>
      <c r="K687" s="320">
        <f t="shared" ref="K687" si="32">SUM(K688:K704)</f>
        <v>184.9</v>
      </c>
    </row>
    <row r="688" spans="1:11" ht="15" customHeight="1" outlineLevel="1">
      <c r="A688" s="265"/>
      <c r="B688" s="294" t="s">
        <v>250</v>
      </c>
      <c r="C688" s="294"/>
      <c r="D688" s="265"/>
      <c r="E688" s="295" t="s">
        <v>340</v>
      </c>
      <c r="F688" s="296"/>
      <c r="G688" s="297" t="s">
        <v>251</v>
      </c>
      <c r="H688" s="298" t="s">
        <v>252</v>
      </c>
      <c r="I688" s="298" t="s">
        <v>433</v>
      </c>
      <c r="J688" s="299">
        <v>54</v>
      </c>
      <c r="K688" s="300">
        <v>5.4</v>
      </c>
    </row>
    <row r="689" spans="1:11" ht="15" customHeight="1" outlineLevel="1">
      <c r="A689" s="265"/>
      <c r="B689" s="294" t="s">
        <v>250</v>
      </c>
      <c r="C689" s="294"/>
      <c r="D689" s="265"/>
      <c r="E689" s="295" t="s">
        <v>340</v>
      </c>
      <c r="F689" s="296"/>
      <c r="G689" s="321" t="s">
        <v>248</v>
      </c>
      <c r="H689" s="363" t="s">
        <v>1020</v>
      </c>
      <c r="I689" s="298" t="s">
        <v>1021</v>
      </c>
      <c r="J689" s="299">
        <v>40</v>
      </c>
      <c r="K689" s="300">
        <v>4</v>
      </c>
    </row>
    <row r="690" spans="1:11" ht="15" customHeight="1" outlineLevel="1">
      <c r="A690" s="265"/>
      <c r="B690" s="294" t="s">
        <v>250</v>
      </c>
      <c r="C690" s="294"/>
      <c r="D690" s="265"/>
      <c r="E690" s="295" t="s">
        <v>340</v>
      </c>
      <c r="F690" s="296"/>
      <c r="G690" s="321" t="s">
        <v>248</v>
      </c>
      <c r="H690" s="363" t="s">
        <v>1022</v>
      </c>
      <c r="I690" s="298" t="s">
        <v>1023</v>
      </c>
      <c r="J690" s="299">
        <v>40</v>
      </c>
      <c r="K690" s="300">
        <v>4</v>
      </c>
    </row>
    <row r="691" spans="1:11" ht="15" customHeight="1" outlineLevel="1">
      <c r="A691" s="265"/>
      <c r="B691" s="294" t="s">
        <v>250</v>
      </c>
      <c r="C691" s="294"/>
      <c r="D691" s="265"/>
      <c r="E691" s="295" t="s">
        <v>340</v>
      </c>
      <c r="F691" s="296"/>
      <c r="G691" s="321" t="s">
        <v>248</v>
      </c>
      <c r="H691" s="363" t="s">
        <v>1024</v>
      </c>
      <c r="I691" s="298" t="s">
        <v>1025</v>
      </c>
      <c r="J691" s="299">
        <v>40</v>
      </c>
      <c r="K691" s="300">
        <v>4</v>
      </c>
    </row>
    <row r="692" spans="1:11" ht="15" customHeight="1" outlineLevel="1">
      <c r="A692" s="265"/>
      <c r="B692" s="294" t="s">
        <v>250</v>
      </c>
      <c r="C692" s="294"/>
      <c r="D692" s="265"/>
      <c r="E692" s="295" t="s">
        <v>340</v>
      </c>
      <c r="F692" s="296"/>
      <c r="G692" s="297" t="s">
        <v>253</v>
      </c>
      <c r="H692" s="298" t="s">
        <v>254</v>
      </c>
      <c r="I692" s="298" t="s">
        <v>434</v>
      </c>
      <c r="J692" s="299">
        <v>50</v>
      </c>
      <c r="K692" s="300">
        <v>5</v>
      </c>
    </row>
    <row r="693" spans="1:11" ht="15" customHeight="1" outlineLevel="1">
      <c r="A693" s="265"/>
      <c r="B693" s="294" t="s">
        <v>250</v>
      </c>
      <c r="C693" s="294"/>
      <c r="D693" s="265"/>
      <c r="E693" s="295" t="s">
        <v>340</v>
      </c>
      <c r="F693" s="296"/>
      <c r="G693" s="297" t="s">
        <v>255</v>
      </c>
      <c r="H693" s="298" t="s">
        <v>256</v>
      </c>
      <c r="I693" s="298" t="s">
        <v>435</v>
      </c>
      <c r="J693" s="299">
        <v>20</v>
      </c>
      <c r="K693" s="300">
        <v>2</v>
      </c>
    </row>
    <row r="694" spans="1:11" ht="15" customHeight="1" outlineLevel="1">
      <c r="A694" s="265"/>
      <c r="B694" s="294" t="s">
        <v>250</v>
      </c>
      <c r="C694" s="294"/>
      <c r="D694" s="265"/>
      <c r="E694" s="295" t="s">
        <v>340</v>
      </c>
      <c r="F694" s="296"/>
      <c r="G694" s="297" t="s">
        <v>255</v>
      </c>
      <c r="H694" s="298" t="s">
        <v>344</v>
      </c>
      <c r="I694" s="298" t="s">
        <v>1026</v>
      </c>
      <c r="J694" s="299">
        <v>40</v>
      </c>
      <c r="K694" s="300">
        <v>4</v>
      </c>
    </row>
    <row r="695" spans="1:11" ht="15" customHeight="1" outlineLevel="1">
      <c r="A695" s="265"/>
      <c r="B695" s="301" t="s">
        <v>257</v>
      </c>
      <c r="C695" s="301"/>
      <c r="D695" s="265"/>
      <c r="E695" s="295" t="s">
        <v>340</v>
      </c>
      <c r="F695" s="302"/>
      <c r="G695" s="303" t="s">
        <v>251</v>
      </c>
      <c r="H695" s="298" t="s">
        <v>258</v>
      </c>
      <c r="I695" s="298" t="s">
        <v>436</v>
      </c>
      <c r="J695" s="299">
        <v>60</v>
      </c>
      <c r="K695" s="300">
        <v>6</v>
      </c>
    </row>
    <row r="696" spans="1:11" ht="15" customHeight="1" outlineLevel="1">
      <c r="A696" s="265"/>
      <c r="B696" s="301" t="s">
        <v>257</v>
      </c>
      <c r="C696" s="301"/>
      <c r="D696" s="265"/>
      <c r="E696" s="295" t="s">
        <v>340</v>
      </c>
      <c r="F696" s="302"/>
      <c r="G696" s="304" t="s">
        <v>248</v>
      </c>
      <c r="H696" s="305" t="s">
        <v>1027</v>
      </c>
      <c r="I696" s="298" t="s">
        <v>1028</v>
      </c>
      <c r="J696" s="299">
        <v>310</v>
      </c>
      <c r="K696" s="300">
        <v>31</v>
      </c>
    </row>
    <row r="697" spans="1:11" ht="15" customHeight="1" outlineLevel="1">
      <c r="A697" s="265"/>
      <c r="B697" s="301" t="s">
        <v>257</v>
      </c>
      <c r="C697" s="301"/>
      <c r="D697" s="265"/>
      <c r="E697" s="295" t="s">
        <v>340</v>
      </c>
      <c r="F697" s="302"/>
      <c r="G697" s="304" t="s">
        <v>248</v>
      </c>
      <c r="H697" s="305" t="s">
        <v>1029</v>
      </c>
      <c r="I697" s="298" t="s">
        <v>1030</v>
      </c>
      <c r="J697" s="299">
        <v>360</v>
      </c>
      <c r="K697" s="300">
        <v>36</v>
      </c>
    </row>
    <row r="698" spans="1:11" ht="15" customHeight="1" outlineLevel="1">
      <c r="A698" s="265"/>
      <c r="B698" s="301" t="s">
        <v>257</v>
      </c>
      <c r="C698" s="301"/>
      <c r="D698" s="265"/>
      <c r="E698" s="295" t="s">
        <v>340</v>
      </c>
      <c r="F698" s="302"/>
      <c r="G698" s="304" t="s">
        <v>248</v>
      </c>
      <c r="H698" s="305" t="s">
        <v>1031</v>
      </c>
      <c r="I698" s="298" t="s">
        <v>1032</v>
      </c>
      <c r="J698" s="299">
        <v>410</v>
      </c>
      <c r="K698" s="300">
        <v>41</v>
      </c>
    </row>
    <row r="699" spans="1:11" ht="15" customHeight="1" outlineLevel="1">
      <c r="A699" s="265"/>
      <c r="B699" s="301" t="s">
        <v>257</v>
      </c>
      <c r="C699" s="301"/>
      <c r="D699" s="265"/>
      <c r="E699" s="295" t="s">
        <v>340</v>
      </c>
      <c r="F699" s="302"/>
      <c r="G699" s="304" t="s">
        <v>248</v>
      </c>
      <c r="H699" s="305" t="s">
        <v>1033</v>
      </c>
      <c r="I699" s="298" t="s">
        <v>1034</v>
      </c>
      <c r="J699" s="299">
        <v>220</v>
      </c>
      <c r="K699" s="300">
        <v>22</v>
      </c>
    </row>
    <row r="700" spans="1:11" ht="15" customHeight="1" outlineLevel="1">
      <c r="A700" s="265"/>
      <c r="B700" s="301" t="s">
        <v>257</v>
      </c>
      <c r="C700" s="301"/>
      <c r="D700" s="265"/>
      <c r="E700" s="295" t="s">
        <v>340</v>
      </c>
      <c r="F700" s="302"/>
      <c r="G700" s="303" t="s">
        <v>253</v>
      </c>
      <c r="H700" s="298" t="s">
        <v>259</v>
      </c>
      <c r="I700" s="298" t="s">
        <v>437</v>
      </c>
      <c r="J700" s="299">
        <v>45</v>
      </c>
      <c r="K700" s="300">
        <v>4.5</v>
      </c>
    </row>
    <row r="701" spans="1:11" ht="15" customHeight="1" outlineLevel="1">
      <c r="A701" s="265"/>
      <c r="B701" s="301" t="s">
        <v>257</v>
      </c>
      <c r="C701" s="301"/>
      <c r="D701" s="265"/>
      <c r="E701" s="295" t="s">
        <v>340</v>
      </c>
      <c r="F701" s="302"/>
      <c r="G701" s="303" t="s">
        <v>255</v>
      </c>
      <c r="H701" s="298" t="s">
        <v>260</v>
      </c>
      <c r="I701" s="298" t="s">
        <v>438</v>
      </c>
      <c r="J701" s="299">
        <v>40</v>
      </c>
      <c r="K701" s="300">
        <v>4</v>
      </c>
    </row>
    <row r="702" spans="1:11" ht="15" customHeight="1" outlineLevel="1">
      <c r="A702" s="265"/>
      <c r="B702" s="301" t="s">
        <v>257</v>
      </c>
      <c r="C702" s="301"/>
      <c r="D702" s="265"/>
      <c r="E702" s="295" t="s">
        <v>340</v>
      </c>
      <c r="F702" s="302"/>
      <c r="G702" s="303" t="s">
        <v>255</v>
      </c>
      <c r="H702" s="298" t="s">
        <v>261</v>
      </c>
      <c r="I702" s="298" t="s">
        <v>439</v>
      </c>
      <c r="J702" s="299">
        <v>40</v>
      </c>
      <c r="K702" s="300">
        <v>4</v>
      </c>
    </row>
    <row r="703" spans="1:11" ht="15" customHeight="1" outlineLevel="1">
      <c r="A703" s="265"/>
      <c r="B703" s="301" t="s">
        <v>257</v>
      </c>
      <c r="C703" s="301"/>
      <c r="D703" s="265"/>
      <c r="E703" s="295" t="s">
        <v>340</v>
      </c>
      <c r="F703" s="302"/>
      <c r="G703" s="303" t="s">
        <v>255</v>
      </c>
      <c r="H703" s="298" t="s">
        <v>262</v>
      </c>
      <c r="I703" s="298" t="s">
        <v>440</v>
      </c>
      <c r="J703" s="299">
        <v>40</v>
      </c>
      <c r="K703" s="300">
        <v>4</v>
      </c>
    </row>
    <row r="704" spans="1:11" ht="15" customHeight="1" outlineLevel="1" thickBot="1">
      <c r="A704" s="266"/>
      <c r="B704" s="306" t="s">
        <v>263</v>
      </c>
      <c r="C704" s="306"/>
      <c r="D704" s="266"/>
      <c r="E704" s="307" t="s">
        <v>340</v>
      </c>
      <c r="F704" s="308"/>
      <c r="G704" s="309" t="s">
        <v>255</v>
      </c>
      <c r="H704" s="310" t="s">
        <v>264</v>
      </c>
      <c r="I704" s="310" t="s">
        <v>445</v>
      </c>
      <c r="J704" s="311">
        <v>40</v>
      </c>
      <c r="K704" s="312">
        <v>4</v>
      </c>
    </row>
    <row r="705" spans="1:11" ht="15" customHeight="1">
      <c r="A705" s="429"/>
      <c r="B705" s="430"/>
      <c r="C705" s="430">
        <v>31</v>
      </c>
      <c r="D705" s="429">
        <v>19</v>
      </c>
      <c r="E705" s="431" t="s">
        <v>340</v>
      </c>
      <c r="F705" s="432" t="s">
        <v>213</v>
      </c>
      <c r="G705" s="433" t="s">
        <v>127</v>
      </c>
      <c r="H705" s="317" t="s">
        <v>431</v>
      </c>
      <c r="I705" s="318" t="s">
        <v>432</v>
      </c>
      <c r="J705" s="319">
        <f>SUM(J706:J724)</f>
        <v>1909</v>
      </c>
      <c r="K705" s="320">
        <f>SUM(K706:K724)</f>
        <v>190.9</v>
      </c>
    </row>
    <row r="706" spans="1:11" ht="15" customHeight="1" outlineLevel="1">
      <c r="A706" s="265"/>
      <c r="B706" s="294" t="s">
        <v>250</v>
      </c>
      <c r="C706" s="294"/>
      <c r="D706" s="265"/>
      <c r="E706" s="295" t="s">
        <v>340</v>
      </c>
      <c r="F706" s="296"/>
      <c r="G706" s="297" t="s">
        <v>251</v>
      </c>
      <c r="H706" s="298" t="s">
        <v>252</v>
      </c>
      <c r="I706" s="298" t="s">
        <v>433</v>
      </c>
      <c r="J706" s="299">
        <v>54</v>
      </c>
      <c r="K706" s="300">
        <v>5.4</v>
      </c>
    </row>
    <row r="707" spans="1:11" ht="15" customHeight="1" outlineLevel="1">
      <c r="A707" s="265"/>
      <c r="B707" s="294" t="s">
        <v>250</v>
      </c>
      <c r="C707" s="294"/>
      <c r="D707" s="265"/>
      <c r="E707" s="295" t="s">
        <v>340</v>
      </c>
      <c r="F707" s="296"/>
      <c r="G707" s="321" t="s">
        <v>248</v>
      </c>
      <c r="H707" s="363" t="s">
        <v>1035</v>
      </c>
      <c r="I707" s="298" t="s">
        <v>1036</v>
      </c>
      <c r="J707" s="299">
        <v>40</v>
      </c>
      <c r="K707" s="300">
        <v>4</v>
      </c>
    </row>
    <row r="708" spans="1:11" ht="15" customHeight="1" outlineLevel="1">
      <c r="A708" s="265"/>
      <c r="B708" s="294" t="s">
        <v>250</v>
      </c>
      <c r="C708" s="294"/>
      <c r="D708" s="265"/>
      <c r="E708" s="295" t="s">
        <v>340</v>
      </c>
      <c r="F708" s="296"/>
      <c r="G708" s="321" t="s">
        <v>248</v>
      </c>
      <c r="H708" s="363" t="s">
        <v>1037</v>
      </c>
      <c r="I708" s="298" t="s">
        <v>1038</v>
      </c>
      <c r="J708" s="299">
        <v>20</v>
      </c>
      <c r="K708" s="300">
        <v>2</v>
      </c>
    </row>
    <row r="709" spans="1:11" ht="15" customHeight="1" outlineLevel="1">
      <c r="A709" s="265"/>
      <c r="B709" s="294" t="s">
        <v>250</v>
      </c>
      <c r="C709" s="294"/>
      <c r="D709" s="265"/>
      <c r="E709" s="295" t="s">
        <v>340</v>
      </c>
      <c r="F709" s="296"/>
      <c r="G709" s="321" t="s">
        <v>248</v>
      </c>
      <c r="H709" s="363" t="s">
        <v>1039</v>
      </c>
      <c r="I709" s="298" t="s">
        <v>1040</v>
      </c>
      <c r="J709" s="299">
        <v>70</v>
      </c>
      <c r="K709" s="300">
        <v>7</v>
      </c>
    </row>
    <row r="710" spans="1:11" ht="15" customHeight="1" outlineLevel="1">
      <c r="A710" s="265"/>
      <c r="B710" s="294" t="s">
        <v>250</v>
      </c>
      <c r="C710" s="294"/>
      <c r="D710" s="265"/>
      <c r="E710" s="295" t="s">
        <v>340</v>
      </c>
      <c r="F710" s="296"/>
      <c r="G710" s="297" t="s">
        <v>253</v>
      </c>
      <c r="H710" s="298" t="s">
        <v>254</v>
      </c>
      <c r="I710" s="298" t="s">
        <v>434</v>
      </c>
      <c r="J710" s="299">
        <v>50</v>
      </c>
      <c r="K710" s="300">
        <v>5</v>
      </c>
    </row>
    <row r="711" spans="1:11" ht="15" customHeight="1" outlineLevel="1">
      <c r="A711" s="265"/>
      <c r="B711" s="294" t="s">
        <v>250</v>
      </c>
      <c r="C711" s="294"/>
      <c r="D711" s="265"/>
      <c r="E711" s="295" t="s">
        <v>340</v>
      </c>
      <c r="F711" s="296"/>
      <c r="G711" s="297" t="s">
        <v>255</v>
      </c>
      <c r="H711" s="298" t="s">
        <v>256</v>
      </c>
      <c r="I711" s="298" t="s">
        <v>435</v>
      </c>
      <c r="J711" s="299">
        <v>20</v>
      </c>
      <c r="K711" s="300">
        <v>2</v>
      </c>
    </row>
    <row r="712" spans="1:11" ht="15" customHeight="1" outlineLevel="1">
      <c r="A712" s="265"/>
      <c r="B712" s="294" t="s">
        <v>250</v>
      </c>
      <c r="C712" s="294"/>
      <c r="D712" s="265"/>
      <c r="E712" s="295" t="s">
        <v>340</v>
      </c>
      <c r="F712" s="296"/>
      <c r="G712" s="297" t="s">
        <v>255</v>
      </c>
      <c r="H712" s="298" t="s">
        <v>345</v>
      </c>
      <c r="I712" s="298" t="s">
        <v>1041</v>
      </c>
      <c r="J712" s="299">
        <v>40</v>
      </c>
      <c r="K712" s="300">
        <v>4</v>
      </c>
    </row>
    <row r="713" spans="1:11" ht="15" customHeight="1" outlineLevel="1">
      <c r="A713" s="265"/>
      <c r="B713" s="301" t="s">
        <v>257</v>
      </c>
      <c r="C713" s="301"/>
      <c r="D713" s="265"/>
      <c r="E713" s="295" t="s">
        <v>340</v>
      </c>
      <c r="F713" s="302"/>
      <c r="G713" s="303" t="s">
        <v>251</v>
      </c>
      <c r="H713" s="298" t="s">
        <v>258</v>
      </c>
      <c r="I713" s="298" t="s">
        <v>436</v>
      </c>
      <c r="J713" s="299">
        <v>60</v>
      </c>
      <c r="K713" s="300">
        <v>6</v>
      </c>
    </row>
    <row r="714" spans="1:11" ht="15" customHeight="1" outlineLevel="1">
      <c r="A714" s="265"/>
      <c r="B714" s="301" t="s">
        <v>257</v>
      </c>
      <c r="C714" s="301"/>
      <c r="D714" s="265"/>
      <c r="E714" s="295" t="s">
        <v>340</v>
      </c>
      <c r="F714" s="302"/>
      <c r="G714" s="304" t="s">
        <v>248</v>
      </c>
      <c r="H714" s="305" t="s">
        <v>1042</v>
      </c>
      <c r="I714" s="298" t="s">
        <v>1043</v>
      </c>
      <c r="J714" s="299">
        <v>120</v>
      </c>
      <c r="K714" s="300">
        <v>12</v>
      </c>
    </row>
    <row r="715" spans="1:11" ht="15" customHeight="1" outlineLevel="1">
      <c r="A715" s="265"/>
      <c r="B715" s="301" t="s">
        <v>257</v>
      </c>
      <c r="C715" s="301"/>
      <c r="D715" s="265"/>
      <c r="E715" s="295" t="s">
        <v>340</v>
      </c>
      <c r="F715" s="302"/>
      <c r="G715" s="304" t="s">
        <v>248</v>
      </c>
      <c r="H715" s="305" t="s">
        <v>1044</v>
      </c>
      <c r="I715" s="298" t="s">
        <v>1045</v>
      </c>
      <c r="J715" s="299">
        <v>180</v>
      </c>
      <c r="K715" s="300">
        <v>18</v>
      </c>
    </row>
    <row r="716" spans="1:11" ht="15" customHeight="1" outlineLevel="1">
      <c r="A716" s="265"/>
      <c r="B716" s="301" t="s">
        <v>257</v>
      </c>
      <c r="C716" s="301"/>
      <c r="D716" s="265"/>
      <c r="E716" s="295" t="s">
        <v>340</v>
      </c>
      <c r="F716" s="302"/>
      <c r="G716" s="304" t="s">
        <v>248</v>
      </c>
      <c r="H716" s="305" t="s">
        <v>1046</v>
      </c>
      <c r="I716" s="298" t="s">
        <v>1047</v>
      </c>
      <c r="J716" s="299">
        <v>200</v>
      </c>
      <c r="K716" s="300">
        <v>20</v>
      </c>
    </row>
    <row r="717" spans="1:11" ht="15" customHeight="1" outlineLevel="1">
      <c r="A717" s="265"/>
      <c r="B717" s="301" t="s">
        <v>257</v>
      </c>
      <c r="C717" s="301"/>
      <c r="D717" s="265"/>
      <c r="E717" s="295" t="s">
        <v>340</v>
      </c>
      <c r="F717" s="302"/>
      <c r="G717" s="304" t="s">
        <v>248</v>
      </c>
      <c r="H717" s="305" t="s">
        <v>1048</v>
      </c>
      <c r="I717" s="298" t="s">
        <v>1049</v>
      </c>
      <c r="J717" s="299">
        <v>350</v>
      </c>
      <c r="K717" s="300">
        <v>35</v>
      </c>
    </row>
    <row r="718" spans="1:11" ht="15" customHeight="1" outlineLevel="1">
      <c r="A718" s="265"/>
      <c r="B718" s="301" t="s">
        <v>257</v>
      </c>
      <c r="C718" s="301"/>
      <c r="D718" s="265"/>
      <c r="E718" s="295" t="s">
        <v>340</v>
      </c>
      <c r="F718" s="302"/>
      <c r="G718" s="304" t="s">
        <v>248</v>
      </c>
      <c r="H718" s="305" t="s">
        <v>1050</v>
      </c>
      <c r="I718" s="298" t="s">
        <v>1051</v>
      </c>
      <c r="J718" s="299">
        <v>300</v>
      </c>
      <c r="K718" s="300">
        <v>30</v>
      </c>
    </row>
    <row r="719" spans="1:11" ht="15" customHeight="1" outlineLevel="1">
      <c r="A719" s="265"/>
      <c r="B719" s="301" t="s">
        <v>257</v>
      </c>
      <c r="C719" s="301"/>
      <c r="D719" s="265"/>
      <c r="E719" s="295" t="s">
        <v>340</v>
      </c>
      <c r="F719" s="302"/>
      <c r="G719" s="304" t="s">
        <v>248</v>
      </c>
      <c r="H719" s="305" t="s">
        <v>1052</v>
      </c>
      <c r="I719" s="298" t="s">
        <v>1053</v>
      </c>
      <c r="J719" s="299">
        <v>200</v>
      </c>
      <c r="K719" s="300">
        <v>20</v>
      </c>
    </row>
    <row r="720" spans="1:11" ht="15" customHeight="1" outlineLevel="1">
      <c r="A720" s="265"/>
      <c r="B720" s="301" t="s">
        <v>257</v>
      </c>
      <c r="C720" s="301"/>
      <c r="D720" s="265"/>
      <c r="E720" s="295" t="s">
        <v>340</v>
      </c>
      <c r="F720" s="302"/>
      <c r="G720" s="303" t="s">
        <v>253</v>
      </c>
      <c r="H720" s="298" t="s">
        <v>259</v>
      </c>
      <c r="I720" s="298" t="s">
        <v>437</v>
      </c>
      <c r="J720" s="299">
        <v>45</v>
      </c>
      <c r="K720" s="300">
        <v>4.5</v>
      </c>
    </row>
    <row r="721" spans="1:11" ht="15" customHeight="1" outlineLevel="1">
      <c r="A721" s="265"/>
      <c r="B721" s="301" t="s">
        <v>257</v>
      </c>
      <c r="C721" s="301"/>
      <c r="D721" s="265"/>
      <c r="E721" s="295" t="s">
        <v>340</v>
      </c>
      <c r="F721" s="302"/>
      <c r="G721" s="303" t="s">
        <v>255</v>
      </c>
      <c r="H721" s="298" t="s">
        <v>260</v>
      </c>
      <c r="I721" s="298" t="s">
        <v>438</v>
      </c>
      <c r="J721" s="299">
        <v>40</v>
      </c>
      <c r="K721" s="300">
        <v>4</v>
      </c>
    </row>
    <row r="722" spans="1:11" ht="15" customHeight="1" outlineLevel="1">
      <c r="A722" s="265"/>
      <c r="B722" s="301" t="s">
        <v>257</v>
      </c>
      <c r="C722" s="301"/>
      <c r="D722" s="265"/>
      <c r="E722" s="295" t="s">
        <v>340</v>
      </c>
      <c r="F722" s="302"/>
      <c r="G722" s="303" t="s">
        <v>255</v>
      </c>
      <c r="H722" s="298" t="s">
        <v>261</v>
      </c>
      <c r="I722" s="298" t="s">
        <v>439</v>
      </c>
      <c r="J722" s="299">
        <v>40</v>
      </c>
      <c r="K722" s="300">
        <v>4</v>
      </c>
    </row>
    <row r="723" spans="1:11" ht="15" customHeight="1" outlineLevel="1">
      <c r="A723" s="265"/>
      <c r="B723" s="301" t="s">
        <v>257</v>
      </c>
      <c r="C723" s="301"/>
      <c r="D723" s="265"/>
      <c r="E723" s="295" t="s">
        <v>340</v>
      </c>
      <c r="F723" s="302"/>
      <c r="G723" s="303" t="s">
        <v>255</v>
      </c>
      <c r="H723" s="298" t="s">
        <v>262</v>
      </c>
      <c r="I723" s="298" t="s">
        <v>440</v>
      </c>
      <c r="J723" s="299">
        <v>40</v>
      </c>
      <c r="K723" s="300">
        <v>4</v>
      </c>
    </row>
    <row r="724" spans="1:11" ht="15" customHeight="1" outlineLevel="1" thickBot="1">
      <c r="A724" s="266"/>
      <c r="B724" s="306" t="s">
        <v>263</v>
      </c>
      <c r="C724" s="306"/>
      <c r="D724" s="266"/>
      <c r="E724" s="307" t="s">
        <v>340</v>
      </c>
      <c r="F724" s="308"/>
      <c r="G724" s="309" t="s">
        <v>255</v>
      </c>
      <c r="H724" s="310" t="s">
        <v>264</v>
      </c>
      <c r="I724" s="310" t="s">
        <v>445</v>
      </c>
      <c r="J724" s="311">
        <v>40</v>
      </c>
      <c r="K724" s="312">
        <v>4</v>
      </c>
    </row>
    <row r="725" spans="1:11">
      <c r="A725" s="429"/>
      <c r="B725" s="430"/>
      <c r="C725" s="430">
        <v>32</v>
      </c>
      <c r="D725" s="429">
        <v>19</v>
      </c>
      <c r="E725" s="431" t="s">
        <v>340</v>
      </c>
      <c r="F725" s="432" t="s">
        <v>346</v>
      </c>
      <c r="G725" s="433" t="s">
        <v>347</v>
      </c>
      <c r="H725" s="317" t="s">
        <v>431</v>
      </c>
      <c r="I725" s="318" t="s">
        <v>432</v>
      </c>
      <c r="J725" s="319">
        <f>SUM(J726:J748)</f>
        <v>1592</v>
      </c>
      <c r="K725" s="320">
        <f>SUM(K726:K748)</f>
        <v>183.30000000000004</v>
      </c>
    </row>
    <row r="726" spans="1:11" ht="15" customHeight="1" outlineLevel="1">
      <c r="A726" s="265"/>
      <c r="B726" s="294" t="s">
        <v>250</v>
      </c>
      <c r="C726" s="294"/>
      <c r="D726" s="265"/>
      <c r="E726" s="295" t="s">
        <v>340</v>
      </c>
      <c r="F726" s="296"/>
      <c r="G726" s="297" t="s">
        <v>251</v>
      </c>
      <c r="H726" s="298" t="s">
        <v>252</v>
      </c>
      <c r="I726" s="298" t="s">
        <v>433</v>
      </c>
      <c r="J726" s="299">
        <v>54</v>
      </c>
      <c r="K726" s="300">
        <v>5.4</v>
      </c>
    </row>
    <row r="727" spans="1:11" ht="15" customHeight="1" outlineLevel="1">
      <c r="A727" s="265"/>
      <c r="B727" s="294" t="s">
        <v>250</v>
      </c>
      <c r="C727" s="294"/>
      <c r="D727" s="265"/>
      <c r="E727" s="295" t="s">
        <v>340</v>
      </c>
      <c r="F727" s="296"/>
      <c r="G727" s="321" t="s">
        <v>248</v>
      </c>
      <c r="H727" s="363" t="s">
        <v>1054</v>
      </c>
      <c r="I727" s="298" t="s">
        <v>1055</v>
      </c>
      <c r="J727" s="299">
        <v>40</v>
      </c>
      <c r="K727" s="300">
        <v>4.8</v>
      </c>
    </row>
    <row r="728" spans="1:11" ht="15" customHeight="1" outlineLevel="1">
      <c r="A728" s="265"/>
      <c r="B728" s="294" t="s">
        <v>250</v>
      </c>
      <c r="C728" s="294"/>
      <c r="D728" s="265"/>
      <c r="E728" s="295" t="s">
        <v>340</v>
      </c>
      <c r="F728" s="296"/>
      <c r="G728" s="321" t="s">
        <v>248</v>
      </c>
      <c r="H728" s="363" t="s">
        <v>1056</v>
      </c>
      <c r="I728" s="298" t="s">
        <v>1057</v>
      </c>
      <c r="J728" s="299">
        <v>32</v>
      </c>
      <c r="K728" s="300">
        <v>3.8</v>
      </c>
    </row>
    <row r="729" spans="1:11" ht="15" customHeight="1" outlineLevel="1">
      <c r="A729" s="265"/>
      <c r="B729" s="294" t="s">
        <v>250</v>
      </c>
      <c r="C729" s="294"/>
      <c r="D729" s="265"/>
      <c r="E729" s="295" t="s">
        <v>340</v>
      </c>
      <c r="F729" s="296"/>
      <c r="G729" s="321" t="s">
        <v>248</v>
      </c>
      <c r="H729" s="363" t="s">
        <v>1058</v>
      </c>
      <c r="I729" s="298" t="s">
        <v>1059</v>
      </c>
      <c r="J729" s="299">
        <v>650</v>
      </c>
      <c r="K729" s="300">
        <v>78</v>
      </c>
    </row>
    <row r="730" spans="1:11" ht="15" customHeight="1" outlineLevel="1">
      <c r="A730" s="265"/>
      <c r="B730" s="294" t="s">
        <v>250</v>
      </c>
      <c r="C730" s="294"/>
      <c r="D730" s="265"/>
      <c r="E730" s="295" t="s">
        <v>340</v>
      </c>
      <c r="F730" s="296"/>
      <c r="G730" s="297" t="s">
        <v>253</v>
      </c>
      <c r="H730" s="298" t="s">
        <v>254</v>
      </c>
      <c r="I730" s="298" t="s">
        <v>434</v>
      </c>
      <c r="J730" s="299">
        <v>50</v>
      </c>
      <c r="K730" s="300">
        <v>5</v>
      </c>
    </row>
    <row r="731" spans="1:11" ht="15" customHeight="1" outlineLevel="1">
      <c r="A731" s="265"/>
      <c r="B731" s="294" t="s">
        <v>250</v>
      </c>
      <c r="C731" s="294"/>
      <c r="D731" s="265"/>
      <c r="E731" s="295" t="s">
        <v>340</v>
      </c>
      <c r="F731" s="296"/>
      <c r="G731" s="297" t="s">
        <v>255</v>
      </c>
      <c r="H731" s="298" t="s">
        <v>256</v>
      </c>
      <c r="I731" s="298" t="s">
        <v>435</v>
      </c>
      <c r="J731" s="299">
        <v>20</v>
      </c>
      <c r="K731" s="300">
        <v>2</v>
      </c>
    </row>
    <row r="732" spans="1:11" ht="15" customHeight="1" outlineLevel="1">
      <c r="A732" s="265"/>
      <c r="B732" s="301" t="s">
        <v>257</v>
      </c>
      <c r="C732" s="301"/>
      <c r="D732" s="265"/>
      <c r="E732" s="295" t="s">
        <v>340</v>
      </c>
      <c r="F732" s="302"/>
      <c r="G732" s="303" t="s">
        <v>251</v>
      </c>
      <c r="H732" s="298" t="s">
        <v>258</v>
      </c>
      <c r="I732" s="298" t="s">
        <v>436</v>
      </c>
      <c r="J732" s="299">
        <v>60</v>
      </c>
      <c r="K732" s="300">
        <v>6</v>
      </c>
    </row>
    <row r="733" spans="1:11" ht="15" customHeight="1" outlineLevel="1">
      <c r="A733" s="265"/>
      <c r="B733" s="301" t="s">
        <v>257</v>
      </c>
      <c r="C733" s="301"/>
      <c r="D733" s="265"/>
      <c r="E733" s="295" t="s">
        <v>340</v>
      </c>
      <c r="F733" s="302"/>
      <c r="G733" s="304" t="s">
        <v>248</v>
      </c>
      <c r="H733" s="305" t="s">
        <v>1060</v>
      </c>
      <c r="I733" s="298" t="s">
        <v>1061</v>
      </c>
      <c r="J733" s="299">
        <v>40</v>
      </c>
      <c r="K733" s="300">
        <v>4.8</v>
      </c>
    </row>
    <row r="734" spans="1:11" ht="15" customHeight="1" outlineLevel="1">
      <c r="A734" s="265"/>
      <c r="B734" s="301" t="s">
        <v>257</v>
      </c>
      <c r="C734" s="301"/>
      <c r="D734" s="265"/>
      <c r="E734" s="295" t="s">
        <v>340</v>
      </c>
      <c r="F734" s="302"/>
      <c r="G734" s="304" t="s">
        <v>248</v>
      </c>
      <c r="H734" s="305" t="s">
        <v>1062</v>
      </c>
      <c r="I734" s="298" t="s">
        <v>1063</v>
      </c>
      <c r="J734" s="299">
        <v>27</v>
      </c>
      <c r="K734" s="300">
        <v>3.2</v>
      </c>
    </row>
    <row r="735" spans="1:11" ht="15" customHeight="1" outlineLevel="1">
      <c r="A735" s="265"/>
      <c r="B735" s="301" t="s">
        <v>257</v>
      </c>
      <c r="C735" s="301"/>
      <c r="D735" s="265"/>
      <c r="E735" s="295" t="s">
        <v>340</v>
      </c>
      <c r="F735" s="302"/>
      <c r="G735" s="304" t="s">
        <v>248</v>
      </c>
      <c r="H735" s="305" t="s">
        <v>1064</v>
      </c>
      <c r="I735" s="298" t="s">
        <v>1065</v>
      </c>
      <c r="J735" s="299">
        <v>27</v>
      </c>
      <c r="K735" s="300">
        <v>3.2</v>
      </c>
    </row>
    <row r="736" spans="1:11" ht="15" customHeight="1" outlineLevel="1">
      <c r="A736" s="265"/>
      <c r="B736" s="301" t="s">
        <v>257</v>
      </c>
      <c r="C736" s="301"/>
      <c r="D736" s="265"/>
      <c r="E736" s="295" t="s">
        <v>340</v>
      </c>
      <c r="F736" s="302"/>
      <c r="G736" s="304" t="s">
        <v>248</v>
      </c>
      <c r="H736" s="305" t="s">
        <v>1066</v>
      </c>
      <c r="I736" s="298" t="s">
        <v>1067</v>
      </c>
      <c r="J736" s="299">
        <v>160</v>
      </c>
      <c r="K736" s="300">
        <v>19.399999999999999</v>
      </c>
    </row>
    <row r="737" spans="1:11" ht="15" customHeight="1" outlineLevel="1">
      <c r="A737" s="265"/>
      <c r="B737" s="301" t="s">
        <v>257</v>
      </c>
      <c r="C737" s="301"/>
      <c r="D737" s="265"/>
      <c r="E737" s="295" t="s">
        <v>340</v>
      </c>
      <c r="F737" s="302"/>
      <c r="G737" s="304" t="s">
        <v>248</v>
      </c>
      <c r="H737" s="305" t="s">
        <v>1068</v>
      </c>
      <c r="I737" s="298" t="s">
        <v>1069</v>
      </c>
      <c r="J737" s="299">
        <v>27</v>
      </c>
      <c r="K737" s="300">
        <v>3.2</v>
      </c>
    </row>
    <row r="738" spans="1:11" ht="15" customHeight="1" outlineLevel="1">
      <c r="A738" s="265"/>
      <c r="B738" s="301" t="s">
        <v>257</v>
      </c>
      <c r="C738" s="301"/>
      <c r="D738" s="265"/>
      <c r="E738" s="295" t="s">
        <v>340</v>
      </c>
      <c r="F738" s="302"/>
      <c r="G738" s="303" t="s">
        <v>253</v>
      </c>
      <c r="H738" s="298" t="s">
        <v>259</v>
      </c>
      <c r="I738" s="298" t="s">
        <v>437</v>
      </c>
      <c r="J738" s="299">
        <v>45</v>
      </c>
      <c r="K738" s="300">
        <v>4.5</v>
      </c>
    </row>
    <row r="739" spans="1:11" ht="15" customHeight="1" outlineLevel="1">
      <c r="A739" s="265"/>
      <c r="B739" s="301" t="s">
        <v>257</v>
      </c>
      <c r="C739" s="301"/>
      <c r="D739" s="265"/>
      <c r="E739" s="295" t="s">
        <v>340</v>
      </c>
      <c r="F739" s="302"/>
      <c r="G739" s="303" t="s">
        <v>255</v>
      </c>
      <c r="H739" s="298" t="s">
        <v>260</v>
      </c>
      <c r="I739" s="298" t="s">
        <v>438</v>
      </c>
      <c r="J739" s="299">
        <v>40</v>
      </c>
      <c r="K739" s="300">
        <v>4</v>
      </c>
    </row>
    <row r="740" spans="1:11" ht="15" customHeight="1" outlineLevel="1">
      <c r="A740" s="265"/>
      <c r="B740" s="301" t="s">
        <v>257</v>
      </c>
      <c r="C740" s="301"/>
      <c r="D740" s="265"/>
      <c r="E740" s="295" t="s">
        <v>340</v>
      </c>
      <c r="F740" s="302"/>
      <c r="G740" s="303" t="s">
        <v>255</v>
      </c>
      <c r="H740" s="298" t="s">
        <v>261</v>
      </c>
      <c r="I740" s="298" t="s">
        <v>439</v>
      </c>
      <c r="J740" s="299">
        <v>40</v>
      </c>
      <c r="K740" s="300">
        <v>4</v>
      </c>
    </row>
    <row r="741" spans="1:11" ht="15" customHeight="1" outlineLevel="1">
      <c r="A741" s="265"/>
      <c r="B741" s="301" t="s">
        <v>257</v>
      </c>
      <c r="C741" s="301"/>
      <c r="D741" s="265"/>
      <c r="E741" s="295" t="s">
        <v>340</v>
      </c>
      <c r="F741" s="302"/>
      <c r="G741" s="303" t="s">
        <v>255</v>
      </c>
      <c r="H741" s="298" t="s">
        <v>262</v>
      </c>
      <c r="I741" s="298" t="s">
        <v>440</v>
      </c>
      <c r="J741" s="299">
        <v>40</v>
      </c>
      <c r="K741" s="300">
        <v>4</v>
      </c>
    </row>
    <row r="742" spans="1:11" ht="15" customHeight="1" outlineLevel="1">
      <c r="A742" s="265"/>
      <c r="B742" s="334" t="s">
        <v>263</v>
      </c>
      <c r="C742" s="334"/>
      <c r="D742" s="265"/>
      <c r="E742" s="295" t="s">
        <v>340</v>
      </c>
      <c r="F742" s="335"/>
      <c r="G742" s="336" t="s">
        <v>248</v>
      </c>
      <c r="H742" s="305" t="s">
        <v>1070</v>
      </c>
      <c r="I742" s="298" t="s">
        <v>1071</v>
      </c>
      <c r="J742" s="299">
        <v>40</v>
      </c>
      <c r="K742" s="300">
        <v>4.8</v>
      </c>
    </row>
    <row r="743" spans="1:11" ht="15" customHeight="1" outlineLevel="1">
      <c r="A743" s="265"/>
      <c r="B743" s="334" t="s">
        <v>263</v>
      </c>
      <c r="C743" s="334"/>
      <c r="D743" s="265"/>
      <c r="E743" s="295" t="s">
        <v>340</v>
      </c>
      <c r="F743" s="335"/>
      <c r="G743" s="336" t="s">
        <v>248</v>
      </c>
      <c r="H743" s="305" t="s">
        <v>1072</v>
      </c>
      <c r="I743" s="298" t="s">
        <v>1073</v>
      </c>
      <c r="J743" s="299">
        <v>24</v>
      </c>
      <c r="K743" s="300">
        <v>2.9</v>
      </c>
    </row>
    <row r="744" spans="1:11" ht="15" customHeight="1" outlineLevel="1">
      <c r="A744" s="265"/>
      <c r="B744" s="334" t="s">
        <v>263</v>
      </c>
      <c r="C744" s="334"/>
      <c r="D744" s="265"/>
      <c r="E744" s="295" t="s">
        <v>340</v>
      </c>
      <c r="F744" s="335"/>
      <c r="G744" s="336" t="s">
        <v>248</v>
      </c>
      <c r="H744" s="305" t="s">
        <v>1074</v>
      </c>
      <c r="I744" s="298" t="s">
        <v>1075</v>
      </c>
      <c r="J744" s="299">
        <v>40</v>
      </c>
      <c r="K744" s="300">
        <v>4.8</v>
      </c>
    </row>
    <row r="745" spans="1:11" ht="15" customHeight="1" outlineLevel="1">
      <c r="A745" s="265"/>
      <c r="B745" s="334" t="s">
        <v>263</v>
      </c>
      <c r="C745" s="334"/>
      <c r="D745" s="265"/>
      <c r="E745" s="295" t="s">
        <v>340</v>
      </c>
      <c r="F745" s="335"/>
      <c r="G745" s="336" t="s">
        <v>248</v>
      </c>
      <c r="H745" s="305" t="s">
        <v>1076</v>
      </c>
      <c r="I745" s="298" t="s">
        <v>1077</v>
      </c>
      <c r="J745" s="299">
        <v>40</v>
      </c>
      <c r="K745" s="300">
        <v>4.8</v>
      </c>
    </row>
    <row r="746" spans="1:11" ht="15" customHeight="1" outlineLevel="1">
      <c r="A746" s="265"/>
      <c r="B746" s="334" t="s">
        <v>263</v>
      </c>
      <c r="C746" s="334"/>
      <c r="D746" s="265"/>
      <c r="E746" s="295" t="s">
        <v>340</v>
      </c>
      <c r="F746" s="335"/>
      <c r="G746" s="336" t="s">
        <v>248</v>
      </c>
      <c r="H746" s="305" t="s">
        <v>1078</v>
      </c>
      <c r="I746" s="298" t="s">
        <v>1079</v>
      </c>
      <c r="J746" s="299">
        <v>24</v>
      </c>
      <c r="K746" s="300">
        <v>2.9</v>
      </c>
    </row>
    <row r="747" spans="1:11" ht="15" customHeight="1" outlineLevel="1">
      <c r="A747" s="265"/>
      <c r="B747" s="334" t="s">
        <v>263</v>
      </c>
      <c r="C747" s="334"/>
      <c r="D747" s="265"/>
      <c r="E747" s="295" t="s">
        <v>340</v>
      </c>
      <c r="F747" s="335"/>
      <c r="G747" s="336" t="s">
        <v>248</v>
      </c>
      <c r="H747" s="305" t="s">
        <v>1080</v>
      </c>
      <c r="I747" s="298" t="s">
        <v>1081</v>
      </c>
      <c r="J747" s="299">
        <v>32</v>
      </c>
      <c r="K747" s="300">
        <v>3.8</v>
      </c>
    </row>
    <row r="748" spans="1:11" ht="15" customHeight="1" outlineLevel="1" thickBot="1">
      <c r="A748" s="266"/>
      <c r="B748" s="306" t="s">
        <v>263</v>
      </c>
      <c r="C748" s="306"/>
      <c r="D748" s="266"/>
      <c r="E748" s="307" t="s">
        <v>340</v>
      </c>
      <c r="F748" s="308"/>
      <c r="G748" s="309" t="s">
        <v>255</v>
      </c>
      <c r="H748" s="310" t="s">
        <v>264</v>
      </c>
      <c r="I748" s="310" t="s">
        <v>445</v>
      </c>
      <c r="J748" s="311">
        <v>40</v>
      </c>
      <c r="K748" s="312">
        <v>4</v>
      </c>
    </row>
    <row r="749" spans="1:11" ht="15" customHeight="1">
      <c r="A749" s="434">
        <v>14</v>
      </c>
      <c r="B749" s="435"/>
      <c r="C749" s="435">
        <v>33</v>
      </c>
      <c r="D749" s="434">
        <v>21</v>
      </c>
      <c r="E749" s="436" t="s">
        <v>348</v>
      </c>
      <c r="F749" s="437" t="s">
        <v>349</v>
      </c>
      <c r="G749" s="437" t="s">
        <v>350</v>
      </c>
      <c r="H749" s="317" t="s">
        <v>431</v>
      </c>
      <c r="I749" s="318" t="s">
        <v>432</v>
      </c>
      <c r="J749" s="319">
        <f>SUM(J750:J764)</f>
        <v>1119</v>
      </c>
      <c r="K749" s="320">
        <f t="shared" ref="K749" si="33">SUM(K750:K764)</f>
        <v>118.2</v>
      </c>
    </row>
    <row r="750" spans="1:11" ht="15" customHeight="1" outlineLevel="1">
      <c r="A750" s="265"/>
      <c r="B750" s="294" t="s">
        <v>250</v>
      </c>
      <c r="C750" s="294"/>
      <c r="D750" s="265"/>
      <c r="E750" s="295" t="s">
        <v>348</v>
      </c>
      <c r="F750" s="296"/>
      <c r="G750" s="297" t="s">
        <v>251</v>
      </c>
      <c r="H750" s="298" t="s">
        <v>252</v>
      </c>
      <c r="I750" s="298" t="s">
        <v>433</v>
      </c>
      <c r="J750" s="299">
        <v>54</v>
      </c>
      <c r="K750" s="300">
        <v>5.4</v>
      </c>
    </row>
    <row r="751" spans="1:11" ht="15" customHeight="1" outlineLevel="1">
      <c r="A751" s="265"/>
      <c r="B751" s="294" t="s">
        <v>250</v>
      </c>
      <c r="C751" s="294"/>
      <c r="D751" s="265"/>
      <c r="E751" s="295" t="s">
        <v>348</v>
      </c>
      <c r="F751" s="296"/>
      <c r="G751" s="321" t="s">
        <v>248</v>
      </c>
      <c r="H751" s="363" t="s">
        <v>1082</v>
      </c>
      <c r="I751" s="298" t="s">
        <v>1083</v>
      </c>
      <c r="J751" s="299">
        <v>100</v>
      </c>
      <c r="K751" s="300">
        <v>12</v>
      </c>
    </row>
    <row r="752" spans="1:11" ht="15" customHeight="1" outlineLevel="1">
      <c r="A752" s="265"/>
      <c r="B752" s="294" t="s">
        <v>250</v>
      </c>
      <c r="C752" s="294"/>
      <c r="D752" s="265"/>
      <c r="E752" s="295" t="s">
        <v>348</v>
      </c>
      <c r="F752" s="296"/>
      <c r="G752" s="297" t="s">
        <v>253</v>
      </c>
      <c r="H752" s="298" t="s">
        <v>254</v>
      </c>
      <c r="I752" s="298" t="s">
        <v>434</v>
      </c>
      <c r="J752" s="299">
        <v>50</v>
      </c>
      <c r="K752" s="300">
        <v>5</v>
      </c>
    </row>
    <row r="753" spans="1:11" ht="15" customHeight="1" outlineLevel="1">
      <c r="A753" s="265"/>
      <c r="B753" s="294" t="s">
        <v>250</v>
      </c>
      <c r="C753" s="294"/>
      <c r="D753" s="265"/>
      <c r="E753" s="295" t="s">
        <v>348</v>
      </c>
      <c r="F753" s="296"/>
      <c r="G753" s="297" t="s">
        <v>255</v>
      </c>
      <c r="H753" s="298" t="s">
        <v>256</v>
      </c>
      <c r="I753" s="298" t="s">
        <v>435</v>
      </c>
      <c r="J753" s="299">
        <v>20</v>
      </c>
      <c r="K753" s="300">
        <v>2</v>
      </c>
    </row>
    <row r="754" spans="1:11" ht="15" customHeight="1" outlineLevel="1">
      <c r="A754" s="265"/>
      <c r="B754" s="294" t="s">
        <v>250</v>
      </c>
      <c r="C754" s="294"/>
      <c r="D754" s="265"/>
      <c r="E754" s="295" t="s">
        <v>348</v>
      </c>
      <c r="F754" s="296"/>
      <c r="G754" s="297" t="s">
        <v>255</v>
      </c>
      <c r="H754" s="298" t="s">
        <v>351</v>
      </c>
      <c r="I754" s="298" t="s">
        <v>1084</v>
      </c>
      <c r="J754" s="299">
        <v>40</v>
      </c>
      <c r="K754" s="300">
        <v>4.4000000000000004</v>
      </c>
    </row>
    <row r="755" spans="1:11" ht="15" customHeight="1" outlineLevel="1">
      <c r="A755" s="265"/>
      <c r="B755" s="301" t="s">
        <v>257</v>
      </c>
      <c r="C755" s="301"/>
      <c r="D755" s="265"/>
      <c r="E755" s="295" t="s">
        <v>348</v>
      </c>
      <c r="F755" s="302"/>
      <c r="G755" s="303" t="s">
        <v>251</v>
      </c>
      <c r="H755" s="298" t="s">
        <v>258</v>
      </c>
      <c r="I755" s="298" t="s">
        <v>436</v>
      </c>
      <c r="J755" s="299">
        <v>60</v>
      </c>
      <c r="K755" s="300">
        <v>6</v>
      </c>
    </row>
    <row r="756" spans="1:11" ht="15" customHeight="1" outlineLevel="1">
      <c r="A756" s="265"/>
      <c r="B756" s="301" t="s">
        <v>257</v>
      </c>
      <c r="C756" s="301"/>
      <c r="D756" s="265"/>
      <c r="E756" s="295" t="s">
        <v>348</v>
      </c>
      <c r="F756" s="302"/>
      <c r="G756" s="304" t="s">
        <v>248</v>
      </c>
      <c r="H756" s="305" t="s">
        <v>1085</v>
      </c>
      <c r="I756" s="298" t="s">
        <v>1086</v>
      </c>
      <c r="J756" s="299">
        <v>90</v>
      </c>
      <c r="K756" s="300">
        <v>9.5</v>
      </c>
    </row>
    <row r="757" spans="1:11" ht="15" customHeight="1" outlineLevel="1">
      <c r="A757" s="265"/>
      <c r="B757" s="301" t="s">
        <v>257</v>
      </c>
      <c r="C757" s="301"/>
      <c r="D757" s="265"/>
      <c r="E757" s="295" t="s">
        <v>348</v>
      </c>
      <c r="F757" s="302"/>
      <c r="G757" s="304" t="s">
        <v>248</v>
      </c>
      <c r="H757" s="305" t="s">
        <v>1087</v>
      </c>
      <c r="I757" s="298" t="s">
        <v>1088</v>
      </c>
      <c r="J757" s="299">
        <v>180</v>
      </c>
      <c r="K757" s="300">
        <v>19</v>
      </c>
    </row>
    <row r="758" spans="1:11" ht="15" customHeight="1" outlineLevel="1">
      <c r="A758" s="265"/>
      <c r="B758" s="301" t="s">
        <v>257</v>
      </c>
      <c r="C758" s="301"/>
      <c r="D758" s="265"/>
      <c r="E758" s="295" t="s">
        <v>348</v>
      </c>
      <c r="F758" s="302"/>
      <c r="G758" s="304" t="s">
        <v>248</v>
      </c>
      <c r="H758" s="305" t="s">
        <v>1089</v>
      </c>
      <c r="I758" s="298" t="s">
        <v>1090</v>
      </c>
      <c r="J758" s="299">
        <v>140</v>
      </c>
      <c r="K758" s="300">
        <v>15.4</v>
      </c>
    </row>
    <row r="759" spans="1:11" ht="15" customHeight="1" outlineLevel="1">
      <c r="A759" s="265"/>
      <c r="B759" s="301" t="s">
        <v>257</v>
      </c>
      <c r="C759" s="301"/>
      <c r="D759" s="265"/>
      <c r="E759" s="295" t="s">
        <v>348</v>
      </c>
      <c r="F759" s="302"/>
      <c r="G759" s="303" t="s">
        <v>253</v>
      </c>
      <c r="H759" s="298" t="s">
        <v>259</v>
      </c>
      <c r="I759" s="298" t="s">
        <v>437</v>
      </c>
      <c r="J759" s="299">
        <v>45</v>
      </c>
      <c r="K759" s="300">
        <v>4.5</v>
      </c>
    </row>
    <row r="760" spans="1:11" ht="15" customHeight="1" outlineLevel="1">
      <c r="A760" s="265"/>
      <c r="B760" s="301" t="s">
        <v>257</v>
      </c>
      <c r="C760" s="301"/>
      <c r="D760" s="265"/>
      <c r="E760" s="295" t="s">
        <v>348</v>
      </c>
      <c r="F760" s="302"/>
      <c r="G760" s="303" t="s">
        <v>255</v>
      </c>
      <c r="H760" s="298" t="s">
        <v>260</v>
      </c>
      <c r="I760" s="298" t="s">
        <v>438</v>
      </c>
      <c r="J760" s="299">
        <v>40</v>
      </c>
      <c r="K760" s="300">
        <v>4</v>
      </c>
    </row>
    <row r="761" spans="1:11" ht="15" customHeight="1" outlineLevel="1">
      <c r="A761" s="265"/>
      <c r="B761" s="301" t="s">
        <v>257</v>
      </c>
      <c r="C761" s="301"/>
      <c r="D761" s="265"/>
      <c r="E761" s="295" t="s">
        <v>348</v>
      </c>
      <c r="F761" s="302"/>
      <c r="G761" s="303" t="s">
        <v>255</v>
      </c>
      <c r="H761" s="298" t="s">
        <v>261</v>
      </c>
      <c r="I761" s="298" t="s">
        <v>439</v>
      </c>
      <c r="J761" s="299">
        <v>40</v>
      </c>
      <c r="K761" s="300">
        <v>4</v>
      </c>
    </row>
    <row r="762" spans="1:11" ht="15" customHeight="1" outlineLevel="1">
      <c r="A762" s="265"/>
      <c r="B762" s="301" t="s">
        <v>257</v>
      </c>
      <c r="C762" s="301"/>
      <c r="D762" s="265"/>
      <c r="E762" s="295" t="s">
        <v>348</v>
      </c>
      <c r="F762" s="302"/>
      <c r="G762" s="303" t="s">
        <v>255</v>
      </c>
      <c r="H762" s="298" t="s">
        <v>262</v>
      </c>
      <c r="I762" s="298" t="s">
        <v>440</v>
      </c>
      <c r="J762" s="299">
        <v>40</v>
      </c>
      <c r="K762" s="300">
        <v>4</v>
      </c>
    </row>
    <row r="763" spans="1:11" ht="15" customHeight="1" outlineLevel="1">
      <c r="A763" s="265"/>
      <c r="B763" s="334" t="s">
        <v>263</v>
      </c>
      <c r="C763" s="334"/>
      <c r="D763" s="265"/>
      <c r="E763" s="295" t="s">
        <v>348</v>
      </c>
      <c r="F763" s="335"/>
      <c r="G763" s="336" t="s">
        <v>248</v>
      </c>
      <c r="H763" s="305" t="s">
        <v>1091</v>
      </c>
      <c r="I763" s="298" t="s">
        <v>1092</v>
      </c>
      <c r="J763" s="299">
        <v>180</v>
      </c>
      <c r="K763" s="300">
        <v>19</v>
      </c>
    </row>
    <row r="764" spans="1:11" ht="15" customHeight="1" outlineLevel="1" thickBot="1">
      <c r="A764" s="266"/>
      <c r="B764" s="306" t="s">
        <v>263</v>
      </c>
      <c r="C764" s="306"/>
      <c r="D764" s="266"/>
      <c r="E764" s="307" t="s">
        <v>348</v>
      </c>
      <c r="F764" s="308"/>
      <c r="G764" s="309" t="s">
        <v>255</v>
      </c>
      <c r="H764" s="310" t="s">
        <v>264</v>
      </c>
      <c r="I764" s="310" t="s">
        <v>445</v>
      </c>
      <c r="J764" s="311">
        <v>40</v>
      </c>
      <c r="K764" s="312">
        <v>4</v>
      </c>
    </row>
    <row r="765" spans="1:11" ht="15" customHeight="1">
      <c r="A765" s="434"/>
      <c r="B765" s="435"/>
      <c r="C765" s="435">
        <v>34</v>
      </c>
      <c r="D765" s="434">
        <v>21</v>
      </c>
      <c r="E765" s="436" t="s">
        <v>348</v>
      </c>
      <c r="F765" s="437" t="s">
        <v>352</v>
      </c>
      <c r="G765" s="437" t="s">
        <v>353</v>
      </c>
      <c r="H765" s="317" t="s">
        <v>431</v>
      </c>
      <c r="I765" s="318" t="s">
        <v>432</v>
      </c>
      <c r="J765" s="319">
        <f>SUM(J766:J780)</f>
        <v>979</v>
      </c>
      <c r="K765" s="320">
        <f t="shared" ref="K765" si="34">SUM(K766:K780)</f>
        <v>94.8</v>
      </c>
    </row>
    <row r="766" spans="1:11" ht="15" customHeight="1" outlineLevel="1">
      <c r="A766" s="265"/>
      <c r="B766" s="294" t="s">
        <v>250</v>
      </c>
      <c r="C766" s="294"/>
      <c r="D766" s="265"/>
      <c r="E766" s="295" t="s">
        <v>348</v>
      </c>
      <c r="F766" s="296"/>
      <c r="G766" s="297" t="s">
        <v>251</v>
      </c>
      <c r="H766" s="298" t="s">
        <v>252</v>
      </c>
      <c r="I766" s="298" t="s">
        <v>433</v>
      </c>
      <c r="J766" s="299">
        <v>54</v>
      </c>
      <c r="K766" s="300">
        <v>5.4</v>
      </c>
    </row>
    <row r="767" spans="1:11" ht="15" customHeight="1" outlineLevel="1">
      <c r="A767" s="265"/>
      <c r="B767" s="294" t="s">
        <v>250</v>
      </c>
      <c r="C767" s="294"/>
      <c r="D767" s="265"/>
      <c r="E767" s="295" t="s">
        <v>348</v>
      </c>
      <c r="F767" s="296"/>
      <c r="G767" s="321" t="s">
        <v>248</v>
      </c>
      <c r="H767" s="363" t="s">
        <v>1093</v>
      </c>
      <c r="I767" s="298" t="s">
        <v>1094</v>
      </c>
      <c r="J767" s="299">
        <v>80</v>
      </c>
      <c r="K767" s="300">
        <v>9</v>
      </c>
    </row>
    <row r="768" spans="1:11" ht="15" customHeight="1" outlineLevel="1">
      <c r="A768" s="265"/>
      <c r="B768" s="294" t="s">
        <v>250</v>
      </c>
      <c r="C768" s="294"/>
      <c r="D768" s="265"/>
      <c r="E768" s="295" t="s">
        <v>348</v>
      </c>
      <c r="F768" s="296"/>
      <c r="G768" s="321" t="s">
        <v>248</v>
      </c>
      <c r="H768" s="363" t="s">
        <v>1095</v>
      </c>
      <c r="I768" s="298" t="s">
        <v>1096</v>
      </c>
      <c r="J768" s="299">
        <v>80</v>
      </c>
      <c r="K768" s="300">
        <v>9</v>
      </c>
    </row>
    <row r="769" spans="1:11" ht="15" customHeight="1" outlineLevel="1">
      <c r="A769" s="265"/>
      <c r="B769" s="294" t="s">
        <v>250</v>
      </c>
      <c r="C769" s="294"/>
      <c r="D769" s="265"/>
      <c r="E769" s="295" t="s">
        <v>348</v>
      </c>
      <c r="F769" s="296"/>
      <c r="G769" s="297" t="s">
        <v>253</v>
      </c>
      <c r="H769" s="298" t="s">
        <v>254</v>
      </c>
      <c r="I769" s="298" t="s">
        <v>434</v>
      </c>
      <c r="J769" s="299">
        <v>50</v>
      </c>
      <c r="K769" s="300">
        <v>5</v>
      </c>
    </row>
    <row r="770" spans="1:11" ht="15" customHeight="1" outlineLevel="1">
      <c r="A770" s="265"/>
      <c r="B770" s="294" t="s">
        <v>250</v>
      </c>
      <c r="C770" s="294"/>
      <c r="D770" s="265"/>
      <c r="E770" s="295" t="s">
        <v>348</v>
      </c>
      <c r="F770" s="296"/>
      <c r="G770" s="297" t="s">
        <v>255</v>
      </c>
      <c r="H770" s="298" t="s">
        <v>256</v>
      </c>
      <c r="I770" s="298" t="s">
        <v>435</v>
      </c>
      <c r="J770" s="299">
        <v>20</v>
      </c>
      <c r="K770" s="300">
        <v>2</v>
      </c>
    </row>
    <row r="771" spans="1:11" ht="15" customHeight="1" outlineLevel="1">
      <c r="A771" s="265"/>
      <c r="B771" s="294" t="s">
        <v>250</v>
      </c>
      <c r="C771" s="294"/>
      <c r="D771" s="265"/>
      <c r="E771" s="295" t="s">
        <v>348</v>
      </c>
      <c r="F771" s="296"/>
      <c r="G771" s="297" t="s">
        <v>255</v>
      </c>
      <c r="H771" s="298" t="s">
        <v>354</v>
      </c>
      <c r="I771" s="298" t="s">
        <v>1097</v>
      </c>
      <c r="J771" s="299">
        <v>40</v>
      </c>
      <c r="K771" s="300">
        <v>4.4000000000000004</v>
      </c>
    </row>
    <row r="772" spans="1:11" ht="15" customHeight="1" outlineLevel="1">
      <c r="A772" s="265"/>
      <c r="B772" s="301" t="s">
        <v>257</v>
      </c>
      <c r="C772" s="301"/>
      <c r="D772" s="265"/>
      <c r="E772" s="295" t="s">
        <v>348</v>
      </c>
      <c r="F772" s="302"/>
      <c r="G772" s="303" t="s">
        <v>251</v>
      </c>
      <c r="H772" s="298" t="s">
        <v>258</v>
      </c>
      <c r="I772" s="298" t="s">
        <v>436</v>
      </c>
      <c r="J772" s="299">
        <v>60</v>
      </c>
      <c r="K772" s="300">
        <v>6</v>
      </c>
    </row>
    <row r="773" spans="1:11" ht="15" customHeight="1" outlineLevel="1">
      <c r="A773" s="265"/>
      <c r="B773" s="301" t="s">
        <v>257</v>
      </c>
      <c r="C773" s="301"/>
      <c r="D773" s="265"/>
      <c r="E773" s="295" t="s">
        <v>348</v>
      </c>
      <c r="F773" s="302"/>
      <c r="G773" s="304" t="s">
        <v>248</v>
      </c>
      <c r="H773" s="305" t="s">
        <v>1098</v>
      </c>
      <c r="I773" s="298" t="s">
        <v>1099</v>
      </c>
      <c r="J773" s="299">
        <v>150</v>
      </c>
      <c r="K773" s="300">
        <v>16.5</v>
      </c>
    </row>
    <row r="774" spans="1:11" ht="15" customHeight="1" outlineLevel="1">
      <c r="A774" s="265"/>
      <c r="B774" s="301" t="s">
        <v>257</v>
      </c>
      <c r="C774" s="301"/>
      <c r="D774" s="265"/>
      <c r="E774" s="295" t="s">
        <v>348</v>
      </c>
      <c r="F774" s="302"/>
      <c r="G774" s="304" t="s">
        <v>248</v>
      </c>
      <c r="H774" s="305" t="s">
        <v>1100</v>
      </c>
      <c r="I774" s="298" t="s">
        <v>1101</v>
      </c>
      <c r="J774" s="299">
        <v>120</v>
      </c>
      <c r="K774" s="300">
        <v>13.5</v>
      </c>
    </row>
    <row r="775" spans="1:11" ht="15" customHeight="1" outlineLevel="1">
      <c r="A775" s="265"/>
      <c r="B775" s="301" t="s">
        <v>257</v>
      </c>
      <c r="C775" s="301"/>
      <c r="D775" s="265"/>
      <c r="E775" s="295" t="s">
        <v>348</v>
      </c>
      <c r="F775" s="302"/>
      <c r="G775" s="303" t="s">
        <v>253</v>
      </c>
      <c r="H775" s="298" t="s">
        <v>259</v>
      </c>
      <c r="I775" s="298" t="s">
        <v>437</v>
      </c>
      <c r="J775" s="299">
        <v>45</v>
      </c>
      <c r="K775" s="300">
        <v>4.5</v>
      </c>
    </row>
    <row r="776" spans="1:11" ht="15" customHeight="1" outlineLevel="1">
      <c r="A776" s="265"/>
      <c r="B776" s="301" t="s">
        <v>257</v>
      </c>
      <c r="C776" s="301"/>
      <c r="D776" s="265"/>
      <c r="E776" s="295" t="s">
        <v>348</v>
      </c>
      <c r="F776" s="302"/>
      <c r="G776" s="303" t="s">
        <v>255</v>
      </c>
      <c r="H776" s="298" t="s">
        <v>260</v>
      </c>
      <c r="I776" s="298" t="s">
        <v>438</v>
      </c>
      <c r="J776" s="299">
        <v>40</v>
      </c>
      <c r="K776" s="300">
        <v>4</v>
      </c>
    </row>
    <row r="777" spans="1:11" ht="15" customHeight="1" outlineLevel="1">
      <c r="A777" s="265"/>
      <c r="B777" s="301" t="s">
        <v>257</v>
      </c>
      <c r="C777" s="301"/>
      <c r="D777" s="265"/>
      <c r="E777" s="295" t="s">
        <v>348</v>
      </c>
      <c r="F777" s="302"/>
      <c r="G777" s="303" t="s">
        <v>255</v>
      </c>
      <c r="H777" s="298" t="s">
        <v>261</v>
      </c>
      <c r="I777" s="298" t="s">
        <v>439</v>
      </c>
      <c r="J777" s="299">
        <v>40</v>
      </c>
      <c r="K777" s="300">
        <v>4</v>
      </c>
    </row>
    <row r="778" spans="1:11" ht="15" customHeight="1" outlineLevel="1">
      <c r="A778" s="265"/>
      <c r="B778" s="301" t="s">
        <v>257</v>
      </c>
      <c r="C778" s="301"/>
      <c r="D778" s="265"/>
      <c r="E778" s="295" t="s">
        <v>348</v>
      </c>
      <c r="F778" s="302"/>
      <c r="G778" s="303" t="s">
        <v>255</v>
      </c>
      <c r="H778" s="298" t="s">
        <v>262</v>
      </c>
      <c r="I778" s="298" t="s">
        <v>440</v>
      </c>
      <c r="J778" s="299">
        <v>40</v>
      </c>
      <c r="K778" s="300">
        <v>4</v>
      </c>
    </row>
    <row r="779" spans="1:11" ht="15" customHeight="1" outlineLevel="1">
      <c r="A779" s="265"/>
      <c r="B779" s="334" t="s">
        <v>263</v>
      </c>
      <c r="C779" s="334"/>
      <c r="D779" s="265"/>
      <c r="E779" s="295" t="s">
        <v>348</v>
      </c>
      <c r="F779" s="335"/>
      <c r="G779" s="336" t="s">
        <v>248</v>
      </c>
      <c r="H779" s="305" t="s">
        <v>1102</v>
      </c>
      <c r="I779" s="298" t="s">
        <v>1092</v>
      </c>
      <c r="J779" s="299">
        <v>120</v>
      </c>
      <c r="K779" s="300">
        <v>3.5</v>
      </c>
    </row>
    <row r="780" spans="1:11" ht="15" customHeight="1" outlineLevel="1" thickBot="1">
      <c r="A780" s="266"/>
      <c r="B780" s="306" t="s">
        <v>263</v>
      </c>
      <c r="C780" s="306"/>
      <c r="D780" s="266"/>
      <c r="E780" s="307" t="s">
        <v>348</v>
      </c>
      <c r="F780" s="308"/>
      <c r="G780" s="309" t="s">
        <v>255</v>
      </c>
      <c r="H780" s="310" t="s">
        <v>264</v>
      </c>
      <c r="I780" s="310" t="s">
        <v>445</v>
      </c>
      <c r="J780" s="311">
        <v>40</v>
      </c>
      <c r="K780" s="312">
        <v>4</v>
      </c>
    </row>
    <row r="781" spans="1:11" ht="15" customHeight="1">
      <c r="A781" s="434"/>
      <c r="B781" s="435"/>
      <c r="C781" s="435">
        <v>35</v>
      </c>
      <c r="D781" s="434">
        <v>21</v>
      </c>
      <c r="E781" s="436" t="s">
        <v>348</v>
      </c>
      <c r="F781" s="437" t="s">
        <v>355</v>
      </c>
      <c r="G781" s="437" t="s">
        <v>356</v>
      </c>
      <c r="H781" s="317" t="s">
        <v>431</v>
      </c>
      <c r="I781" s="318" t="s">
        <v>432</v>
      </c>
      <c r="J781" s="319">
        <f>SUM(J782:J797)</f>
        <v>1219</v>
      </c>
      <c r="K781" s="320">
        <f>SUM(K782:K797)</f>
        <v>133.07</v>
      </c>
    </row>
    <row r="782" spans="1:11" ht="15" customHeight="1" outlineLevel="1">
      <c r="A782" s="265"/>
      <c r="B782" s="294" t="s">
        <v>250</v>
      </c>
      <c r="C782" s="294"/>
      <c r="D782" s="265"/>
      <c r="E782" s="295" t="s">
        <v>348</v>
      </c>
      <c r="F782" s="296"/>
      <c r="G782" s="297" t="s">
        <v>251</v>
      </c>
      <c r="H782" s="298" t="s">
        <v>252</v>
      </c>
      <c r="I782" s="298" t="s">
        <v>433</v>
      </c>
      <c r="J782" s="299">
        <v>54</v>
      </c>
      <c r="K782" s="300">
        <v>5.4</v>
      </c>
    </row>
    <row r="783" spans="1:11" ht="15" customHeight="1" outlineLevel="1">
      <c r="A783" s="265"/>
      <c r="B783" s="294" t="s">
        <v>250</v>
      </c>
      <c r="C783" s="294"/>
      <c r="D783" s="265"/>
      <c r="E783" s="295" t="s">
        <v>348</v>
      </c>
      <c r="F783" s="296"/>
      <c r="G783" s="321" t="s">
        <v>248</v>
      </c>
      <c r="H783" s="363" t="s">
        <v>1103</v>
      </c>
      <c r="I783" s="298" t="s">
        <v>1104</v>
      </c>
      <c r="J783" s="299">
        <v>90</v>
      </c>
      <c r="K783" s="300">
        <v>10.8</v>
      </c>
    </row>
    <row r="784" spans="1:11" ht="15" customHeight="1" outlineLevel="1">
      <c r="A784" s="265"/>
      <c r="B784" s="294" t="s">
        <v>250</v>
      </c>
      <c r="C784" s="294"/>
      <c r="D784" s="265"/>
      <c r="E784" s="295" t="s">
        <v>348</v>
      </c>
      <c r="F784" s="296"/>
      <c r="G784" s="297" t="s">
        <v>253</v>
      </c>
      <c r="H784" s="298" t="s">
        <v>254</v>
      </c>
      <c r="I784" s="298" t="s">
        <v>434</v>
      </c>
      <c r="J784" s="299">
        <v>50</v>
      </c>
      <c r="K784" s="300">
        <v>5</v>
      </c>
    </row>
    <row r="785" spans="1:11" ht="15" customHeight="1" outlineLevel="1">
      <c r="A785" s="265"/>
      <c r="B785" s="294" t="s">
        <v>250</v>
      </c>
      <c r="C785" s="294"/>
      <c r="D785" s="265"/>
      <c r="E785" s="295" t="s">
        <v>348</v>
      </c>
      <c r="F785" s="296"/>
      <c r="G785" s="297" t="s">
        <v>255</v>
      </c>
      <c r="H785" s="298" t="s">
        <v>256</v>
      </c>
      <c r="I785" s="298" t="s">
        <v>435</v>
      </c>
      <c r="J785" s="299">
        <v>20</v>
      </c>
      <c r="K785" s="300">
        <v>2</v>
      </c>
    </row>
    <row r="786" spans="1:11" ht="15" customHeight="1" outlineLevel="1">
      <c r="A786" s="265"/>
      <c r="B786" s="294" t="s">
        <v>250</v>
      </c>
      <c r="C786" s="294"/>
      <c r="D786" s="265"/>
      <c r="E786" s="295" t="s">
        <v>348</v>
      </c>
      <c r="F786" s="296"/>
      <c r="G786" s="297" t="s">
        <v>255</v>
      </c>
      <c r="H786" s="298" t="s">
        <v>357</v>
      </c>
      <c r="I786" s="298" t="s">
        <v>1084</v>
      </c>
      <c r="J786" s="299">
        <v>40</v>
      </c>
      <c r="K786" s="300">
        <v>4.4000000000000004</v>
      </c>
    </row>
    <row r="787" spans="1:11" ht="15" customHeight="1" outlineLevel="1">
      <c r="A787" s="265"/>
      <c r="B787" s="301" t="s">
        <v>257</v>
      </c>
      <c r="C787" s="301"/>
      <c r="D787" s="265"/>
      <c r="E787" s="295" t="s">
        <v>348</v>
      </c>
      <c r="F787" s="302"/>
      <c r="G787" s="303" t="s">
        <v>251</v>
      </c>
      <c r="H787" s="298" t="s">
        <v>258</v>
      </c>
      <c r="I787" s="298" t="s">
        <v>436</v>
      </c>
      <c r="J787" s="299">
        <v>60</v>
      </c>
      <c r="K787" s="300">
        <v>6</v>
      </c>
    </row>
    <row r="788" spans="1:11" ht="15" customHeight="1" outlineLevel="1">
      <c r="A788" s="265"/>
      <c r="B788" s="301" t="s">
        <v>257</v>
      </c>
      <c r="C788" s="301"/>
      <c r="D788" s="265"/>
      <c r="E788" s="295" t="s">
        <v>348</v>
      </c>
      <c r="F788" s="302"/>
      <c r="G788" s="304" t="s">
        <v>248</v>
      </c>
      <c r="H788" s="305" t="s">
        <v>1105</v>
      </c>
      <c r="I788" s="298" t="s">
        <v>1106</v>
      </c>
      <c r="J788" s="299">
        <v>180</v>
      </c>
      <c r="K788" s="300">
        <v>20</v>
      </c>
    </row>
    <row r="789" spans="1:11" ht="15" customHeight="1" outlineLevel="1">
      <c r="A789" s="265"/>
      <c r="B789" s="301" t="s">
        <v>257</v>
      </c>
      <c r="C789" s="301"/>
      <c r="D789" s="265"/>
      <c r="E789" s="295" t="s">
        <v>348</v>
      </c>
      <c r="F789" s="302"/>
      <c r="G789" s="304" t="s">
        <v>248</v>
      </c>
      <c r="H789" s="305" t="s">
        <v>1107</v>
      </c>
      <c r="I789" s="298" t="s">
        <v>1108</v>
      </c>
      <c r="J789" s="299">
        <v>150</v>
      </c>
      <c r="K789" s="300">
        <v>17</v>
      </c>
    </row>
    <row r="790" spans="1:11" ht="15" customHeight="1" outlineLevel="1">
      <c r="A790" s="265"/>
      <c r="B790" s="301" t="s">
        <v>257</v>
      </c>
      <c r="C790" s="301"/>
      <c r="D790" s="265"/>
      <c r="E790" s="295" t="s">
        <v>348</v>
      </c>
      <c r="F790" s="302"/>
      <c r="G790" s="304" t="s">
        <v>248</v>
      </c>
      <c r="H790" s="305" t="s">
        <v>1109</v>
      </c>
      <c r="I790" s="298" t="s">
        <v>1110</v>
      </c>
      <c r="J790" s="299">
        <v>140</v>
      </c>
      <c r="K790" s="300">
        <v>16</v>
      </c>
    </row>
    <row r="791" spans="1:11" ht="15" customHeight="1" outlineLevel="1">
      <c r="A791" s="265"/>
      <c r="B791" s="301" t="s">
        <v>257</v>
      </c>
      <c r="C791" s="301"/>
      <c r="D791" s="265"/>
      <c r="E791" s="295" t="s">
        <v>348</v>
      </c>
      <c r="F791" s="302"/>
      <c r="G791" s="303" t="s">
        <v>253</v>
      </c>
      <c r="H791" s="298" t="s">
        <v>259</v>
      </c>
      <c r="I791" s="298" t="s">
        <v>437</v>
      </c>
      <c r="J791" s="299">
        <v>45</v>
      </c>
      <c r="K791" s="300">
        <v>4.5</v>
      </c>
    </row>
    <row r="792" spans="1:11" ht="15" customHeight="1" outlineLevel="1">
      <c r="A792" s="265"/>
      <c r="B792" s="301" t="s">
        <v>257</v>
      </c>
      <c r="C792" s="301"/>
      <c r="D792" s="265"/>
      <c r="E792" s="295" t="s">
        <v>348</v>
      </c>
      <c r="F792" s="302"/>
      <c r="G792" s="303" t="s">
        <v>255</v>
      </c>
      <c r="H792" s="298" t="s">
        <v>260</v>
      </c>
      <c r="I792" s="298" t="s">
        <v>438</v>
      </c>
      <c r="J792" s="299">
        <v>40</v>
      </c>
      <c r="K792" s="300">
        <v>4</v>
      </c>
    </row>
    <row r="793" spans="1:11" ht="15" customHeight="1" outlineLevel="1">
      <c r="A793" s="265"/>
      <c r="B793" s="301" t="s">
        <v>257</v>
      </c>
      <c r="C793" s="301"/>
      <c r="D793" s="265"/>
      <c r="E793" s="295" t="s">
        <v>348</v>
      </c>
      <c r="F793" s="302"/>
      <c r="G793" s="303" t="s">
        <v>255</v>
      </c>
      <c r="H793" s="298" t="s">
        <v>261</v>
      </c>
      <c r="I793" s="298" t="s">
        <v>439</v>
      </c>
      <c r="J793" s="299">
        <v>40</v>
      </c>
      <c r="K793" s="300">
        <v>4</v>
      </c>
    </row>
    <row r="794" spans="1:11" ht="15" customHeight="1" outlineLevel="1">
      <c r="A794" s="265"/>
      <c r="B794" s="301" t="s">
        <v>257</v>
      </c>
      <c r="C794" s="301"/>
      <c r="D794" s="265"/>
      <c r="E794" s="295" t="s">
        <v>348</v>
      </c>
      <c r="F794" s="302"/>
      <c r="G794" s="303" t="s">
        <v>255</v>
      </c>
      <c r="H794" s="298" t="s">
        <v>262</v>
      </c>
      <c r="I794" s="298" t="s">
        <v>440</v>
      </c>
      <c r="J794" s="299">
        <v>40</v>
      </c>
      <c r="K794" s="300">
        <v>4</v>
      </c>
    </row>
    <row r="795" spans="1:11" ht="15" customHeight="1" outlineLevel="1">
      <c r="A795" s="265"/>
      <c r="B795" s="334" t="s">
        <v>263</v>
      </c>
      <c r="C795" s="334"/>
      <c r="D795" s="265"/>
      <c r="E795" s="295" t="s">
        <v>348</v>
      </c>
      <c r="F795" s="335"/>
      <c r="G795" s="336" t="s">
        <v>248</v>
      </c>
      <c r="H795" s="305" t="s">
        <v>1111</v>
      </c>
      <c r="I795" s="298" t="s">
        <v>1112</v>
      </c>
      <c r="J795" s="299">
        <v>110</v>
      </c>
      <c r="K795" s="300">
        <v>12.4</v>
      </c>
    </row>
    <row r="796" spans="1:11" ht="15" customHeight="1" outlineLevel="1">
      <c r="A796" s="265"/>
      <c r="B796" s="334" t="s">
        <v>263</v>
      </c>
      <c r="C796" s="334"/>
      <c r="D796" s="265"/>
      <c r="E796" s="295" t="s">
        <v>348</v>
      </c>
      <c r="F796" s="335"/>
      <c r="G796" s="336" t="s">
        <v>248</v>
      </c>
      <c r="H796" s="305" t="s">
        <v>1113</v>
      </c>
      <c r="I796" s="298" t="s">
        <v>1114</v>
      </c>
      <c r="J796" s="299">
        <v>120</v>
      </c>
      <c r="K796" s="300">
        <v>13.57</v>
      </c>
    </row>
    <row r="797" spans="1:11" ht="15" customHeight="1" outlineLevel="1" thickBot="1">
      <c r="A797" s="266"/>
      <c r="B797" s="306" t="s">
        <v>263</v>
      </c>
      <c r="C797" s="306"/>
      <c r="D797" s="266"/>
      <c r="E797" s="307" t="s">
        <v>348</v>
      </c>
      <c r="F797" s="308"/>
      <c r="G797" s="309" t="s">
        <v>255</v>
      </c>
      <c r="H797" s="310" t="s">
        <v>264</v>
      </c>
      <c r="I797" s="310" t="s">
        <v>445</v>
      </c>
      <c r="J797" s="311">
        <v>40</v>
      </c>
      <c r="K797" s="312">
        <v>4</v>
      </c>
    </row>
    <row r="798" spans="1:11" ht="15" customHeight="1">
      <c r="A798" s="341"/>
      <c r="B798" s="411"/>
      <c r="C798" s="411">
        <v>11</v>
      </c>
      <c r="D798" s="341">
        <v>22</v>
      </c>
      <c r="E798" s="394" t="s">
        <v>358</v>
      </c>
      <c r="F798" s="412" t="s">
        <v>1115</v>
      </c>
      <c r="G798" s="413" t="s">
        <v>359</v>
      </c>
      <c r="H798" s="413" t="s">
        <v>431</v>
      </c>
      <c r="I798" s="318" t="s">
        <v>432</v>
      </c>
      <c r="J798" s="319">
        <f>SUM(J799:J810)</f>
        <v>929</v>
      </c>
      <c r="K798" s="320">
        <f>SUM(K799:K810)</f>
        <v>92.9</v>
      </c>
    </row>
    <row r="799" spans="1:11" ht="15" customHeight="1" outlineLevel="1">
      <c r="A799" s="265"/>
      <c r="B799" s="294" t="s">
        <v>250</v>
      </c>
      <c r="C799" s="294"/>
      <c r="D799" s="265"/>
      <c r="E799" s="396" t="s">
        <v>358</v>
      </c>
      <c r="F799" s="296"/>
      <c r="G799" s="297" t="s">
        <v>251</v>
      </c>
      <c r="H799" s="298" t="s">
        <v>252</v>
      </c>
      <c r="I799" s="298" t="s">
        <v>433</v>
      </c>
      <c r="J799" s="299">
        <v>54</v>
      </c>
      <c r="K799" s="300">
        <v>5.4</v>
      </c>
    </row>
    <row r="800" spans="1:11" ht="15" customHeight="1" outlineLevel="1">
      <c r="A800" s="265"/>
      <c r="B800" s="294" t="s">
        <v>250</v>
      </c>
      <c r="C800" s="294"/>
      <c r="D800" s="265"/>
      <c r="E800" s="396" t="s">
        <v>358</v>
      </c>
      <c r="F800" s="296"/>
      <c r="G800" s="297" t="s">
        <v>253</v>
      </c>
      <c r="H800" s="298" t="s">
        <v>254</v>
      </c>
      <c r="I800" s="298" t="s">
        <v>434</v>
      </c>
      <c r="J800" s="299">
        <v>50</v>
      </c>
      <c r="K800" s="300">
        <v>5</v>
      </c>
    </row>
    <row r="801" spans="1:11" ht="15" customHeight="1" outlineLevel="1">
      <c r="A801" s="265"/>
      <c r="B801" s="294" t="s">
        <v>250</v>
      </c>
      <c r="C801" s="294"/>
      <c r="D801" s="265"/>
      <c r="E801" s="396" t="s">
        <v>358</v>
      </c>
      <c r="F801" s="296"/>
      <c r="G801" s="297" t="s">
        <v>255</v>
      </c>
      <c r="H801" s="298" t="s">
        <v>256</v>
      </c>
      <c r="I801" s="298" t="s">
        <v>435</v>
      </c>
      <c r="J801" s="299">
        <v>20</v>
      </c>
      <c r="K801" s="300">
        <v>2</v>
      </c>
    </row>
    <row r="802" spans="1:11" ht="15" customHeight="1" outlineLevel="1">
      <c r="A802" s="265"/>
      <c r="B802" s="301" t="s">
        <v>257</v>
      </c>
      <c r="C802" s="301"/>
      <c r="D802" s="265"/>
      <c r="E802" s="396" t="s">
        <v>358</v>
      </c>
      <c r="F802" s="302"/>
      <c r="G802" s="303" t="s">
        <v>251</v>
      </c>
      <c r="H802" s="298" t="s">
        <v>258</v>
      </c>
      <c r="I802" s="298" t="s">
        <v>436</v>
      </c>
      <c r="J802" s="299">
        <v>60</v>
      </c>
      <c r="K802" s="300">
        <v>6</v>
      </c>
    </row>
    <row r="803" spans="1:11" ht="15" customHeight="1" outlineLevel="1">
      <c r="A803" s="265"/>
      <c r="B803" s="301" t="s">
        <v>257</v>
      </c>
      <c r="C803" s="301"/>
      <c r="D803" s="265"/>
      <c r="E803" s="396" t="s">
        <v>358</v>
      </c>
      <c r="F803" s="302"/>
      <c r="G803" s="304" t="s">
        <v>248</v>
      </c>
      <c r="H803" s="305" t="s">
        <v>1116</v>
      </c>
      <c r="I803" s="298" t="s">
        <v>1117</v>
      </c>
      <c r="J803" s="299">
        <v>180</v>
      </c>
      <c r="K803" s="300">
        <v>18</v>
      </c>
    </row>
    <row r="804" spans="1:11" ht="15" customHeight="1" outlineLevel="1">
      <c r="A804" s="265"/>
      <c r="B804" s="301" t="s">
        <v>257</v>
      </c>
      <c r="C804" s="301"/>
      <c r="D804" s="265"/>
      <c r="E804" s="396" t="s">
        <v>358</v>
      </c>
      <c r="F804" s="302"/>
      <c r="G804" s="304" t="s">
        <v>248</v>
      </c>
      <c r="H804" s="305" t="s">
        <v>1118</v>
      </c>
      <c r="I804" s="298" t="s">
        <v>1119</v>
      </c>
      <c r="J804" s="299">
        <v>180</v>
      </c>
      <c r="K804" s="300">
        <v>18</v>
      </c>
    </row>
    <row r="805" spans="1:11" ht="15" customHeight="1" outlineLevel="1">
      <c r="A805" s="265"/>
      <c r="B805" s="301" t="s">
        <v>257</v>
      </c>
      <c r="C805" s="301"/>
      <c r="D805" s="265"/>
      <c r="E805" s="396" t="s">
        <v>358</v>
      </c>
      <c r="F805" s="302"/>
      <c r="G805" s="304" t="s">
        <v>248</v>
      </c>
      <c r="H805" s="305" t="s">
        <v>1120</v>
      </c>
      <c r="I805" s="298" t="s">
        <v>1121</v>
      </c>
      <c r="J805" s="299">
        <v>180</v>
      </c>
      <c r="K805" s="300">
        <v>18</v>
      </c>
    </row>
    <row r="806" spans="1:11" ht="15" customHeight="1" outlineLevel="1">
      <c r="A806" s="265"/>
      <c r="B806" s="301" t="s">
        <v>257</v>
      </c>
      <c r="C806" s="301"/>
      <c r="D806" s="265"/>
      <c r="E806" s="396" t="s">
        <v>358</v>
      </c>
      <c r="F806" s="302"/>
      <c r="G806" s="303" t="s">
        <v>253</v>
      </c>
      <c r="H806" s="298" t="s">
        <v>259</v>
      </c>
      <c r="I806" s="298" t="s">
        <v>437</v>
      </c>
      <c r="J806" s="299">
        <v>45</v>
      </c>
      <c r="K806" s="300">
        <v>4.5</v>
      </c>
    </row>
    <row r="807" spans="1:11" ht="15" customHeight="1" outlineLevel="1">
      <c r="A807" s="265"/>
      <c r="B807" s="301" t="s">
        <v>257</v>
      </c>
      <c r="C807" s="301"/>
      <c r="D807" s="265"/>
      <c r="E807" s="396" t="s">
        <v>358</v>
      </c>
      <c r="F807" s="302"/>
      <c r="G807" s="303" t="s">
        <v>255</v>
      </c>
      <c r="H807" s="298" t="s">
        <v>260</v>
      </c>
      <c r="I807" s="298" t="s">
        <v>438</v>
      </c>
      <c r="J807" s="299">
        <v>40</v>
      </c>
      <c r="K807" s="300">
        <v>4</v>
      </c>
    </row>
    <row r="808" spans="1:11" ht="15" customHeight="1" outlineLevel="1">
      <c r="A808" s="265"/>
      <c r="B808" s="301" t="s">
        <v>257</v>
      </c>
      <c r="C808" s="301"/>
      <c r="D808" s="265"/>
      <c r="E808" s="396" t="s">
        <v>358</v>
      </c>
      <c r="F808" s="302"/>
      <c r="G808" s="303" t="s">
        <v>255</v>
      </c>
      <c r="H808" s="298" t="s">
        <v>261</v>
      </c>
      <c r="I808" s="298" t="s">
        <v>439</v>
      </c>
      <c r="J808" s="299">
        <v>40</v>
      </c>
      <c r="K808" s="300">
        <v>4</v>
      </c>
    </row>
    <row r="809" spans="1:11" ht="15" customHeight="1" outlineLevel="1">
      <c r="A809" s="265"/>
      <c r="B809" s="301" t="s">
        <v>257</v>
      </c>
      <c r="C809" s="301"/>
      <c r="D809" s="265"/>
      <c r="E809" s="396" t="s">
        <v>358</v>
      </c>
      <c r="F809" s="302"/>
      <c r="G809" s="303" t="s">
        <v>255</v>
      </c>
      <c r="H809" s="298" t="s">
        <v>262</v>
      </c>
      <c r="I809" s="298" t="s">
        <v>440</v>
      </c>
      <c r="J809" s="299">
        <v>40</v>
      </c>
      <c r="K809" s="300">
        <v>4</v>
      </c>
    </row>
    <row r="810" spans="1:11" ht="15" customHeight="1" outlineLevel="1" thickBot="1">
      <c r="A810" s="266"/>
      <c r="B810" s="306" t="s">
        <v>263</v>
      </c>
      <c r="C810" s="306"/>
      <c r="D810" s="266"/>
      <c r="E810" s="438" t="s">
        <v>358</v>
      </c>
      <c r="F810" s="308"/>
      <c r="G810" s="309" t="s">
        <v>255</v>
      </c>
      <c r="H810" s="310" t="s">
        <v>264</v>
      </c>
      <c r="I810" s="310" t="s">
        <v>445</v>
      </c>
      <c r="J810" s="311">
        <v>40</v>
      </c>
      <c r="K810" s="312">
        <v>4</v>
      </c>
    </row>
    <row r="811" spans="1:11" ht="15" customHeight="1">
      <c r="A811" s="341"/>
      <c r="B811" s="411" t="s">
        <v>274</v>
      </c>
      <c r="C811" s="411">
        <v>12</v>
      </c>
      <c r="D811" s="341">
        <v>22</v>
      </c>
      <c r="E811" s="394" t="s">
        <v>358</v>
      </c>
      <c r="F811" s="412" t="s">
        <v>1122</v>
      </c>
      <c r="G811" s="413" t="s">
        <v>360</v>
      </c>
      <c r="H811" s="413" t="s">
        <v>431</v>
      </c>
      <c r="I811" s="318" t="s">
        <v>432</v>
      </c>
      <c r="J811" s="319">
        <f>SUM(J812:J823)</f>
        <v>749</v>
      </c>
      <c r="K811" s="320">
        <f>SUM(K812:K823)</f>
        <v>74.900000000000006</v>
      </c>
    </row>
    <row r="812" spans="1:11" ht="15" customHeight="1" outlineLevel="1">
      <c r="A812" s="265"/>
      <c r="B812" s="294" t="s">
        <v>250</v>
      </c>
      <c r="C812" s="294"/>
      <c r="D812" s="265"/>
      <c r="E812" s="396" t="s">
        <v>358</v>
      </c>
      <c r="F812" s="296"/>
      <c r="G812" s="297" t="s">
        <v>251</v>
      </c>
      <c r="H812" s="298" t="s">
        <v>252</v>
      </c>
      <c r="I812" s="298" t="s">
        <v>433</v>
      </c>
      <c r="J812" s="299">
        <v>54</v>
      </c>
      <c r="K812" s="300">
        <v>5.4</v>
      </c>
    </row>
    <row r="813" spans="1:11" ht="15" customHeight="1" outlineLevel="1">
      <c r="A813" s="265"/>
      <c r="B813" s="294" t="s">
        <v>250</v>
      </c>
      <c r="C813" s="294"/>
      <c r="D813" s="265"/>
      <c r="E813" s="396" t="s">
        <v>358</v>
      </c>
      <c r="F813" s="296"/>
      <c r="G813" s="297" t="s">
        <v>253</v>
      </c>
      <c r="H813" s="298" t="s">
        <v>254</v>
      </c>
      <c r="I813" s="298" t="s">
        <v>434</v>
      </c>
      <c r="J813" s="299">
        <v>50</v>
      </c>
      <c r="K813" s="300">
        <v>5</v>
      </c>
    </row>
    <row r="814" spans="1:11" ht="15" customHeight="1" outlineLevel="1">
      <c r="A814" s="265"/>
      <c r="B814" s="294" t="s">
        <v>250</v>
      </c>
      <c r="C814" s="294"/>
      <c r="D814" s="265"/>
      <c r="E814" s="396" t="s">
        <v>358</v>
      </c>
      <c r="F814" s="296"/>
      <c r="G814" s="297" t="s">
        <v>255</v>
      </c>
      <c r="H814" s="298" t="s">
        <v>256</v>
      </c>
      <c r="I814" s="298" t="s">
        <v>435</v>
      </c>
      <c r="J814" s="299">
        <v>20</v>
      </c>
      <c r="K814" s="300">
        <v>2</v>
      </c>
    </row>
    <row r="815" spans="1:11" ht="15" customHeight="1" outlineLevel="1">
      <c r="A815" s="265"/>
      <c r="B815" s="301" t="s">
        <v>257</v>
      </c>
      <c r="C815" s="301"/>
      <c r="D815" s="265"/>
      <c r="E815" s="396" t="s">
        <v>358</v>
      </c>
      <c r="F815" s="302"/>
      <c r="G815" s="303" t="s">
        <v>251</v>
      </c>
      <c r="H815" s="298" t="s">
        <v>258</v>
      </c>
      <c r="I815" s="298" t="s">
        <v>436</v>
      </c>
      <c r="J815" s="299">
        <v>60</v>
      </c>
      <c r="K815" s="300">
        <v>6</v>
      </c>
    </row>
    <row r="816" spans="1:11" ht="15" customHeight="1" outlineLevel="1">
      <c r="A816" s="265"/>
      <c r="B816" s="301" t="s">
        <v>257</v>
      </c>
      <c r="C816" s="301"/>
      <c r="D816" s="265"/>
      <c r="E816" s="396" t="s">
        <v>358</v>
      </c>
      <c r="F816" s="302"/>
      <c r="G816" s="304" t="s">
        <v>248</v>
      </c>
      <c r="H816" s="305" t="s">
        <v>1123</v>
      </c>
      <c r="I816" s="298" t="s">
        <v>1124</v>
      </c>
      <c r="J816" s="299">
        <v>120</v>
      </c>
      <c r="K816" s="300">
        <v>12</v>
      </c>
    </row>
    <row r="817" spans="1:11" ht="15" customHeight="1" outlineLevel="1">
      <c r="A817" s="265"/>
      <c r="B817" s="301" t="s">
        <v>257</v>
      </c>
      <c r="C817" s="301"/>
      <c r="D817" s="265"/>
      <c r="E817" s="396" t="s">
        <v>358</v>
      </c>
      <c r="F817" s="302"/>
      <c r="G817" s="304" t="s">
        <v>248</v>
      </c>
      <c r="H817" s="305" t="s">
        <v>1125</v>
      </c>
      <c r="I817" s="298" t="s">
        <v>1126</v>
      </c>
      <c r="J817" s="299">
        <v>120</v>
      </c>
      <c r="K817" s="300">
        <v>12</v>
      </c>
    </row>
    <row r="818" spans="1:11" ht="15" customHeight="1" outlineLevel="1">
      <c r="A818" s="265"/>
      <c r="B818" s="301" t="s">
        <v>257</v>
      </c>
      <c r="C818" s="301"/>
      <c r="D818" s="265"/>
      <c r="E818" s="396" t="s">
        <v>358</v>
      </c>
      <c r="F818" s="302"/>
      <c r="G818" s="304" t="s">
        <v>248</v>
      </c>
      <c r="H818" s="305" t="s">
        <v>1127</v>
      </c>
      <c r="I818" s="298" t="s">
        <v>1128</v>
      </c>
      <c r="J818" s="299">
        <v>120</v>
      </c>
      <c r="K818" s="300">
        <v>12</v>
      </c>
    </row>
    <row r="819" spans="1:11" ht="15" customHeight="1" outlineLevel="1">
      <c r="A819" s="265"/>
      <c r="B819" s="301" t="s">
        <v>257</v>
      </c>
      <c r="C819" s="301"/>
      <c r="D819" s="265"/>
      <c r="E819" s="396" t="s">
        <v>358</v>
      </c>
      <c r="F819" s="302"/>
      <c r="G819" s="303" t="s">
        <v>253</v>
      </c>
      <c r="H819" s="298" t="s">
        <v>259</v>
      </c>
      <c r="I819" s="298" t="s">
        <v>437</v>
      </c>
      <c r="J819" s="299">
        <v>45</v>
      </c>
      <c r="K819" s="300">
        <v>4.5</v>
      </c>
    </row>
    <row r="820" spans="1:11" ht="15" customHeight="1" outlineLevel="1">
      <c r="A820" s="265"/>
      <c r="B820" s="301" t="s">
        <v>257</v>
      </c>
      <c r="C820" s="301"/>
      <c r="D820" s="265"/>
      <c r="E820" s="396" t="s">
        <v>358</v>
      </c>
      <c r="F820" s="302"/>
      <c r="G820" s="303" t="s">
        <v>255</v>
      </c>
      <c r="H820" s="298" t="s">
        <v>260</v>
      </c>
      <c r="I820" s="298" t="s">
        <v>438</v>
      </c>
      <c r="J820" s="299">
        <v>40</v>
      </c>
      <c r="K820" s="300">
        <v>4</v>
      </c>
    </row>
    <row r="821" spans="1:11" ht="15" customHeight="1" outlineLevel="1">
      <c r="A821" s="265"/>
      <c r="B821" s="301" t="s">
        <v>257</v>
      </c>
      <c r="C821" s="301"/>
      <c r="D821" s="265"/>
      <c r="E821" s="396" t="s">
        <v>358</v>
      </c>
      <c r="F821" s="302"/>
      <c r="G821" s="303" t="s">
        <v>255</v>
      </c>
      <c r="H821" s="298" t="s">
        <v>261</v>
      </c>
      <c r="I821" s="298" t="s">
        <v>439</v>
      </c>
      <c r="J821" s="299">
        <v>40</v>
      </c>
      <c r="K821" s="300">
        <v>4</v>
      </c>
    </row>
    <row r="822" spans="1:11" ht="15" customHeight="1" outlineLevel="1">
      <c r="A822" s="265"/>
      <c r="B822" s="301" t="s">
        <v>257</v>
      </c>
      <c r="C822" s="301"/>
      <c r="D822" s="265"/>
      <c r="E822" s="396" t="s">
        <v>358</v>
      </c>
      <c r="F822" s="302"/>
      <c r="G822" s="303" t="s">
        <v>255</v>
      </c>
      <c r="H822" s="298" t="s">
        <v>262</v>
      </c>
      <c r="I822" s="298" t="s">
        <v>440</v>
      </c>
      <c r="J822" s="299">
        <v>40</v>
      </c>
      <c r="K822" s="300">
        <v>4</v>
      </c>
    </row>
    <row r="823" spans="1:11" ht="15" customHeight="1" outlineLevel="1" thickBot="1">
      <c r="A823" s="266"/>
      <c r="B823" s="306" t="s">
        <v>263</v>
      </c>
      <c r="C823" s="306"/>
      <c r="D823" s="266"/>
      <c r="E823" s="438" t="s">
        <v>358</v>
      </c>
      <c r="F823" s="308"/>
      <c r="G823" s="309" t="s">
        <v>255</v>
      </c>
      <c r="H823" s="310" t="s">
        <v>264</v>
      </c>
      <c r="I823" s="310" t="s">
        <v>445</v>
      </c>
      <c r="J823" s="311">
        <v>40</v>
      </c>
      <c r="K823" s="312">
        <v>4</v>
      </c>
    </row>
    <row r="824" spans="1:11" ht="15" customHeight="1">
      <c r="A824" s="341"/>
      <c r="B824" s="411" t="s">
        <v>274</v>
      </c>
      <c r="C824" s="411">
        <v>13</v>
      </c>
      <c r="D824" s="341">
        <v>22</v>
      </c>
      <c r="E824" s="394" t="s">
        <v>358</v>
      </c>
      <c r="F824" s="412" t="s">
        <v>1129</v>
      </c>
      <c r="G824" s="413" t="s">
        <v>361</v>
      </c>
      <c r="H824" s="413" t="s">
        <v>431</v>
      </c>
      <c r="I824" s="318" t="s">
        <v>432</v>
      </c>
      <c r="J824" s="319">
        <f>SUM(J825:J834)</f>
        <v>614</v>
      </c>
      <c r="K824" s="320">
        <f>SUM(K825:K834)</f>
        <v>61.4</v>
      </c>
    </row>
    <row r="825" spans="1:11" ht="15" customHeight="1" outlineLevel="1">
      <c r="A825" s="265"/>
      <c r="B825" s="294" t="s">
        <v>250</v>
      </c>
      <c r="C825" s="294"/>
      <c r="D825" s="265"/>
      <c r="E825" s="396" t="s">
        <v>358</v>
      </c>
      <c r="F825" s="296"/>
      <c r="G825" s="297" t="s">
        <v>251</v>
      </c>
      <c r="H825" s="298" t="s">
        <v>252</v>
      </c>
      <c r="I825" s="298" t="s">
        <v>433</v>
      </c>
      <c r="J825" s="299">
        <v>54</v>
      </c>
      <c r="K825" s="300">
        <v>5.4</v>
      </c>
    </row>
    <row r="826" spans="1:11" ht="15" customHeight="1" outlineLevel="1">
      <c r="A826" s="265"/>
      <c r="B826" s="294" t="s">
        <v>250</v>
      </c>
      <c r="C826" s="294"/>
      <c r="D826" s="265"/>
      <c r="E826" s="396" t="s">
        <v>358</v>
      </c>
      <c r="F826" s="296"/>
      <c r="G826" s="297" t="s">
        <v>253</v>
      </c>
      <c r="H826" s="298" t="s">
        <v>254</v>
      </c>
      <c r="I826" s="298" t="s">
        <v>434</v>
      </c>
      <c r="J826" s="299">
        <v>50</v>
      </c>
      <c r="K826" s="300">
        <v>5</v>
      </c>
    </row>
    <row r="827" spans="1:11" ht="15" customHeight="1" outlineLevel="1">
      <c r="A827" s="265"/>
      <c r="B827" s="294" t="s">
        <v>250</v>
      </c>
      <c r="C827" s="294"/>
      <c r="D827" s="265"/>
      <c r="E827" s="396" t="s">
        <v>358</v>
      </c>
      <c r="F827" s="296"/>
      <c r="G827" s="297" t="s">
        <v>255</v>
      </c>
      <c r="H827" s="298" t="s">
        <v>256</v>
      </c>
      <c r="I827" s="298" t="s">
        <v>435</v>
      </c>
      <c r="J827" s="299">
        <v>20</v>
      </c>
      <c r="K827" s="300">
        <v>2</v>
      </c>
    </row>
    <row r="828" spans="1:11" ht="15" customHeight="1" outlineLevel="1">
      <c r="A828" s="265"/>
      <c r="B828" s="301" t="s">
        <v>257</v>
      </c>
      <c r="C828" s="301"/>
      <c r="D828" s="265"/>
      <c r="E828" s="396" t="s">
        <v>358</v>
      </c>
      <c r="F828" s="302"/>
      <c r="G828" s="303" t="s">
        <v>251</v>
      </c>
      <c r="H828" s="298" t="s">
        <v>258</v>
      </c>
      <c r="I828" s="298" t="s">
        <v>436</v>
      </c>
      <c r="J828" s="299">
        <v>60</v>
      </c>
      <c r="K828" s="300">
        <v>6</v>
      </c>
    </row>
    <row r="829" spans="1:11" ht="15" customHeight="1" outlineLevel="1">
      <c r="A829" s="265"/>
      <c r="B829" s="301" t="s">
        <v>257</v>
      </c>
      <c r="C829" s="301"/>
      <c r="D829" s="265"/>
      <c r="E829" s="396" t="s">
        <v>358</v>
      </c>
      <c r="F829" s="302"/>
      <c r="G829" s="304" t="s">
        <v>248</v>
      </c>
      <c r="H829" s="305" t="s">
        <v>1130</v>
      </c>
      <c r="I829" s="298" t="s">
        <v>1131</v>
      </c>
      <c r="J829" s="299">
        <v>225</v>
      </c>
      <c r="K829" s="300">
        <v>22.5</v>
      </c>
    </row>
    <row r="830" spans="1:11" ht="15" customHeight="1" outlineLevel="1">
      <c r="A830" s="265"/>
      <c r="B830" s="301" t="s">
        <v>257</v>
      </c>
      <c r="C830" s="301"/>
      <c r="D830" s="265"/>
      <c r="E830" s="396" t="s">
        <v>358</v>
      </c>
      <c r="F830" s="302"/>
      <c r="G830" s="303" t="s">
        <v>253</v>
      </c>
      <c r="H830" s="298" t="s">
        <v>259</v>
      </c>
      <c r="I830" s="298" t="s">
        <v>437</v>
      </c>
      <c r="J830" s="299">
        <v>45</v>
      </c>
      <c r="K830" s="300">
        <v>4.5</v>
      </c>
    </row>
    <row r="831" spans="1:11" ht="15" customHeight="1" outlineLevel="1">
      <c r="A831" s="265"/>
      <c r="B831" s="301" t="s">
        <v>257</v>
      </c>
      <c r="C831" s="301"/>
      <c r="D831" s="265"/>
      <c r="E831" s="396" t="s">
        <v>358</v>
      </c>
      <c r="F831" s="302"/>
      <c r="G831" s="303" t="s">
        <v>255</v>
      </c>
      <c r="H831" s="298" t="s">
        <v>260</v>
      </c>
      <c r="I831" s="298" t="s">
        <v>438</v>
      </c>
      <c r="J831" s="299">
        <v>40</v>
      </c>
      <c r="K831" s="300">
        <v>4</v>
      </c>
    </row>
    <row r="832" spans="1:11" ht="15" customHeight="1" outlineLevel="1">
      <c r="A832" s="265"/>
      <c r="B832" s="301" t="s">
        <v>257</v>
      </c>
      <c r="C832" s="301"/>
      <c r="D832" s="265"/>
      <c r="E832" s="396" t="s">
        <v>358</v>
      </c>
      <c r="F832" s="302"/>
      <c r="G832" s="303" t="s">
        <v>255</v>
      </c>
      <c r="H832" s="298" t="s">
        <v>261</v>
      </c>
      <c r="I832" s="298" t="s">
        <v>439</v>
      </c>
      <c r="J832" s="299">
        <v>40</v>
      </c>
      <c r="K832" s="300">
        <v>4</v>
      </c>
    </row>
    <row r="833" spans="1:11" ht="15" customHeight="1" outlineLevel="1">
      <c r="A833" s="265"/>
      <c r="B833" s="301" t="s">
        <v>257</v>
      </c>
      <c r="C833" s="301"/>
      <c r="D833" s="265"/>
      <c r="E833" s="396" t="s">
        <v>358</v>
      </c>
      <c r="F833" s="302"/>
      <c r="G833" s="303" t="s">
        <v>255</v>
      </c>
      <c r="H833" s="298" t="s">
        <v>262</v>
      </c>
      <c r="I833" s="298" t="s">
        <v>440</v>
      </c>
      <c r="J833" s="299">
        <v>40</v>
      </c>
      <c r="K833" s="300">
        <v>4</v>
      </c>
    </row>
    <row r="834" spans="1:11" ht="15" customHeight="1" outlineLevel="1" thickBot="1">
      <c r="A834" s="266"/>
      <c r="B834" s="306" t="s">
        <v>263</v>
      </c>
      <c r="C834" s="306"/>
      <c r="D834" s="266"/>
      <c r="E834" s="438" t="s">
        <v>358</v>
      </c>
      <c r="F834" s="308"/>
      <c r="G834" s="309" t="s">
        <v>255</v>
      </c>
      <c r="H834" s="310" t="s">
        <v>264</v>
      </c>
      <c r="I834" s="310" t="s">
        <v>445</v>
      </c>
      <c r="J834" s="311">
        <v>40</v>
      </c>
      <c r="K834" s="312">
        <v>4</v>
      </c>
    </row>
    <row r="835" spans="1:11" ht="15" customHeight="1">
      <c r="A835" s="341"/>
      <c r="B835" s="411" t="s">
        <v>318</v>
      </c>
      <c r="C835" s="411">
        <v>14</v>
      </c>
      <c r="D835" s="341">
        <v>22</v>
      </c>
      <c r="E835" s="394" t="s">
        <v>358</v>
      </c>
      <c r="F835" s="412" t="s">
        <v>1132</v>
      </c>
      <c r="G835" s="413" t="s">
        <v>362</v>
      </c>
      <c r="H835" s="413" t="s">
        <v>431</v>
      </c>
      <c r="I835" s="318" t="s">
        <v>432</v>
      </c>
      <c r="J835" s="319">
        <f>SUM(J836:J850)</f>
        <v>976</v>
      </c>
      <c r="K835" s="320">
        <f t="shared" ref="K835" si="35">SUM(K836:K850)</f>
        <v>97.6</v>
      </c>
    </row>
    <row r="836" spans="1:11" ht="15" customHeight="1" outlineLevel="1">
      <c r="A836" s="265"/>
      <c r="B836" s="294" t="s">
        <v>250</v>
      </c>
      <c r="C836" s="294"/>
      <c r="D836" s="265"/>
      <c r="E836" s="396" t="s">
        <v>358</v>
      </c>
      <c r="F836" s="296"/>
      <c r="G836" s="297" t="s">
        <v>251</v>
      </c>
      <c r="H836" s="298" t="s">
        <v>252</v>
      </c>
      <c r="I836" s="298" t="s">
        <v>433</v>
      </c>
      <c r="J836" s="299">
        <v>54</v>
      </c>
      <c r="K836" s="300">
        <v>5.4</v>
      </c>
    </row>
    <row r="837" spans="1:11" ht="15" customHeight="1" outlineLevel="1">
      <c r="A837" s="265"/>
      <c r="B837" s="294" t="s">
        <v>250</v>
      </c>
      <c r="C837" s="294"/>
      <c r="D837" s="265"/>
      <c r="E837" s="396" t="s">
        <v>358</v>
      </c>
      <c r="F837" s="296"/>
      <c r="G837" s="321" t="s">
        <v>248</v>
      </c>
      <c r="H837" s="363" t="s">
        <v>1133</v>
      </c>
      <c r="I837" s="298" t="s">
        <v>1134</v>
      </c>
      <c r="J837" s="299">
        <v>50</v>
      </c>
      <c r="K837" s="300">
        <v>5</v>
      </c>
    </row>
    <row r="838" spans="1:11" ht="15" customHeight="1" outlineLevel="1">
      <c r="A838" s="265"/>
      <c r="B838" s="294" t="s">
        <v>250</v>
      </c>
      <c r="C838" s="294"/>
      <c r="D838" s="265"/>
      <c r="E838" s="396" t="s">
        <v>358</v>
      </c>
      <c r="F838" s="296"/>
      <c r="G838" s="321" t="s">
        <v>248</v>
      </c>
      <c r="H838" s="363" t="s">
        <v>1135</v>
      </c>
      <c r="I838" s="298" t="s">
        <v>1136</v>
      </c>
      <c r="J838" s="299">
        <v>50</v>
      </c>
      <c r="K838" s="300">
        <v>5</v>
      </c>
    </row>
    <row r="839" spans="1:11" ht="15" customHeight="1" outlineLevel="1">
      <c r="A839" s="265"/>
      <c r="B839" s="294" t="s">
        <v>250</v>
      </c>
      <c r="C839" s="294"/>
      <c r="D839" s="265"/>
      <c r="E839" s="396" t="s">
        <v>358</v>
      </c>
      <c r="F839" s="296"/>
      <c r="G839" s="321" t="s">
        <v>248</v>
      </c>
      <c r="H839" s="363" t="s">
        <v>1137</v>
      </c>
      <c r="I839" s="298" t="s">
        <v>1138</v>
      </c>
      <c r="J839" s="299">
        <v>52</v>
      </c>
      <c r="K839" s="300">
        <v>5.2</v>
      </c>
    </row>
    <row r="840" spans="1:11" ht="15" customHeight="1" outlineLevel="1">
      <c r="A840" s="265"/>
      <c r="B840" s="294" t="s">
        <v>250</v>
      </c>
      <c r="C840" s="294"/>
      <c r="D840" s="265"/>
      <c r="E840" s="396" t="s">
        <v>358</v>
      </c>
      <c r="F840" s="296"/>
      <c r="G840" s="297" t="s">
        <v>253</v>
      </c>
      <c r="H840" s="298" t="s">
        <v>254</v>
      </c>
      <c r="I840" s="298" t="s">
        <v>434</v>
      </c>
      <c r="J840" s="299">
        <v>50</v>
      </c>
      <c r="K840" s="300">
        <v>5</v>
      </c>
    </row>
    <row r="841" spans="1:11" ht="15" customHeight="1" outlineLevel="1">
      <c r="A841" s="265"/>
      <c r="B841" s="294" t="s">
        <v>250</v>
      </c>
      <c r="C841" s="294"/>
      <c r="D841" s="265"/>
      <c r="E841" s="396" t="s">
        <v>358</v>
      </c>
      <c r="F841" s="296"/>
      <c r="G841" s="297" t="s">
        <v>255</v>
      </c>
      <c r="H841" s="298" t="s">
        <v>256</v>
      </c>
      <c r="I841" s="298" t="s">
        <v>435</v>
      </c>
      <c r="J841" s="299">
        <v>20</v>
      </c>
      <c r="K841" s="300">
        <v>2</v>
      </c>
    </row>
    <row r="842" spans="1:11" ht="15" customHeight="1" outlineLevel="1">
      <c r="A842" s="265"/>
      <c r="B842" s="301" t="s">
        <v>257</v>
      </c>
      <c r="C842" s="301"/>
      <c r="D842" s="265"/>
      <c r="E842" s="396" t="s">
        <v>358</v>
      </c>
      <c r="F842" s="302"/>
      <c r="G842" s="303" t="s">
        <v>251</v>
      </c>
      <c r="H842" s="298" t="s">
        <v>258</v>
      </c>
      <c r="I842" s="298" t="s">
        <v>436</v>
      </c>
      <c r="J842" s="299">
        <v>60</v>
      </c>
      <c r="K842" s="300">
        <v>6</v>
      </c>
    </row>
    <row r="843" spans="1:11" ht="15" customHeight="1" outlineLevel="1">
      <c r="A843" s="265"/>
      <c r="B843" s="301" t="s">
        <v>257</v>
      </c>
      <c r="C843" s="301"/>
      <c r="D843" s="265"/>
      <c r="E843" s="396" t="s">
        <v>358</v>
      </c>
      <c r="F843" s="302"/>
      <c r="G843" s="304" t="s">
        <v>248</v>
      </c>
      <c r="H843" s="305" t="s">
        <v>1139</v>
      </c>
      <c r="I843" s="298" t="s">
        <v>1140</v>
      </c>
      <c r="J843" s="299">
        <v>120</v>
      </c>
      <c r="K843" s="300">
        <v>12</v>
      </c>
    </row>
    <row r="844" spans="1:11" ht="15" customHeight="1" outlineLevel="1">
      <c r="A844" s="265"/>
      <c r="B844" s="301" t="s">
        <v>257</v>
      </c>
      <c r="C844" s="301"/>
      <c r="D844" s="265"/>
      <c r="E844" s="396" t="s">
        <v>358</v>
      </c>
      <c r="F844" s="302"/>
      <c r="G844" s="304" t="s">
        <v>248</v>
      </c>
      <c r="H844" s="305" t="s">
        <v>1141</v>
      </c>
      <c r="I844" s="298" t="s">
        <v>1142</v>
      </c>
      <c r="J844" s="299">
        <v>195</v>
      </c>
      <c r="K844" s="300">
        <v>19.5</v>
      </c>
    </row>
    <row r="845" spans="1:11" ht="15" customHeight="1" outlineLevel="1">
      <c r="A845" s="265"/>
      <c r="B845" s="301" t="s">
        <v>257</v>
      </c>
      <c r="C845" s="301"/>
      <c r="D845" s="265"/>
      <c r="E845" s="396" t="s">
        <v>358</v>
      </c>
      <c r="F845" s="302"/>
      <c r="G845" s="304" t="s">
        <v>248</v>
      </c>
      <c r="H845" s="305" t="s">
        <v>1143</v>
      </c>
      <c r="I845" s="298" t="s">
        <v>1144</v>
      </c>
      <c r="J845" s="299">
        <v>120</v>
      </c>
      <c r="K845" s="300">
        <v>12</v>
      </c>
    </row>
    <row r="846" spans="1:11" ht="15" customHeight="1" outlineLevel="1">
      <c r="A846" s="265"/>
      <c r="B846" s="301" t="s">
        <v>257</v>
      </c>
      <c r="C846" s="301"/>
      <c r="D846" s="265"/>
      <c r="E846" s="396" t="s">
        <v>358</v>
      </c>
      <c r="F846" s="302"/>
      <c r="G846" s="303" t="s">
        <v>253</v>
      </c>
      <c r="H846" s="298" t="s">
        <v>259</v>
      </c>
      <c r="I846" s="298" t="s">
        <v>437</v>
      </c>
      <c r="J846" s="299">
        <v>45</v>
      </c>
      <c r="K846" s="300">
        <v>4.5</v>
      </c>
    </row>
    <row r="847" spans="1:11" ht="15" customHeight="1" outlineLevel="1">
      <c r="A847" s="265"/>
      <c r="B847" s="301" t="s">
        <v>257</v>
      </c>
      <c r="C847" s="301"/>
      <c r="D847" s="265"/>
      <c r="E847" s="396" t="s">
        <v>358</v>
      </c>
      <c r="F847" s="302"/>
      <c r="G847" s="303" t="s">
        <v>255</v>
      </c>
      <c r="H847" s="298" t="s">
        <v>260</v>
      </c>
      <c r="I847" s="298" t="s">
        <v>438</v>
      </c>
      <c r="J847" s="299">
        <v>40</v>
      </c>
      <c r="K847" s="300">
        <v>4</v>
      </c>
    </row>
    <row r="848" spans="1:11" ht="15" customHeight="1" outlineLevel="1">
      <c r="A848" s="265"/>
      <c r="B848" s="301" t="s">
        <v>257</v>
      </c>
      <c r="C848" s="301"/>
      <c r="D848" s="265"/>
      <c r="E848" s="396" t="s">
        <v>358</v>
      </c>
      <c r="F848" s="302"/>
      <c r="G848" s="303" t="s">
        <v>255</v>
      </c>
      <c r="H848" s="298" t="s">
        <v>261</v>
      </c>
      <c r="I848" s="298" t="s">
        <v>439</v>
      </c>
      <c r="J848" s="299">
        <v>40</v>
      </c>
      <c r="K848" s="300">
        <v>4</v>
      </c>
    </row>
    <row r="849" spans="1:11" ht="15" customHeight="1" outlineLevel="1">
      <c r="A849" s="265"/>
      <c r="B849" s="301" t="s">
        <v>257</v>
      </c>
      <c r="C849" s="301"/>
      <c r="D849" s="265"/>
      <c r="E849" s="396" t="s">
        <v>358</v>
      </c>
      <c r="F849" s="302"/>
      <c r="G849" s="303" t="s">
        <v>255</v>
      </c>
      <c r="H849" s="298" t="s">
        <v>262</v>
      </c>
      <c r="I849" s="298" t="s">
        <v>440</v>
      </c>
      <c r="J849" s="299">
        <v>40</v>
      </c>
      <c r="K849" s="300">
        <v>4</v>
      </c>
    </row>
    <row r="850" spans="1:11" ht="15" customHeight="1" outlineLevel="1" thickBot="1">
      <c r="A850" s="266"/>
      <c r="B850" s="306" t="s">
        <v>263</v>
      </c>
      <c r="C850" s="306"/>
      <c r="D850" s="266"/>
      <c r="E850" s="438" t="s">
        <v>358</v>
      </c>
      <c r="F850" s="308"/>
      <c r="G850" s="309" t="s">
        <v>255</v>
      </c>
      <c r="H850" s="310" t="s">
        <v>264</v>
      </c>
      <c r="I850" s="310" t="s">
        <v>445</v>
      </c>
      <c r="J850" s="311">
        <v>40</v>
      </c>
      <c r="K850" s="312">
        <v>4</v>
      </c>
    </row>
    <row r="851" spans="1:11" ht="15" customHeight="1">
      <c r="A851" s="439"/>
      <c r="B851" s="417"/>
      <c r="C851" s="417">
        <v>15</v>
      </c>
      <c r="D851" s="439">
        <v>22</v>
      </c>
      <c r="E851" s="440" t="s">
        <v>358</v>
      </c>
      <c r="F851" s="419" t="s">
        <v>1145</v>
      </c>
      <c r="G851" s="420" t="s">
        <v>363</v>
      </c>
      <c r="H851" s="413" t="s">
        <v>431</v>
      </c>
      <c r="I851" s="318" t="s">
        <v>432</v>
      </c>
      <c r="J851" s="319">
        <f>SUM(J852:J863)</f>
        <v>749</v>
      </c>
      <c r="K851" s="320">
        <f t="shared" ref="K851" si="36">SUM(K852:K863)</f>
        <v>74.900000000000006</v>
      </c>
    </row>
    <row r="852" spans="1:11" ht="15" customHeight="1" outlineLevel="1">
      <c r="A852" s="265"/>
      <c r="B852" s="294" t="s">
        <v>250</v>
      </c>
      <c r="C852" s="294"/>
      <c r="D852" s="265"/>
      <c r="E852" s="396" t="s">
        <v>358</v>
      </c>
      <c r="F852" s="296"/>
      <c r="G852" s="297" t="s">
        <v>251</v>
      </c>
      <c r="H852" s="298" t="s">
        <v>252</v>
      </c>
      <c r="I852" s="298" t="s">
        <v>433</v>
      </c>
      <c r="J852" s="299">
        <v>54</v>
      </c>
      <c r="K852" s="300">
        <v>5.4</v>
      </c>
    </row>
    <row r="853" spans="1:11" ht="15" customHeight="1" outlineLevel="1">
      <c r="A853" s="265"/>
      <c r="B853" s="294" t="s">
        <v>250</v>
      </c>
      <c r="C853" s="294"/>
      <c r="D853" s="265"/>
      <c r="E853" s="396" t="s">
        <v>358</v>
      </c>
      <c r="F853" s="296"/>
      <c r="G853" s="297" t="s">
        <v>253</v>
      </c>
      <c r="H853" s="298" t="s">
        <v>254</v>
      </c>
      <c r="I853" s="298" t="s">
        <v>434</v>
      </c>
      <c r="J853" s="299">
        <v>50</v>
      </c>
      <c r="K853" s="300">
        <v>5</v>
      </c>
    </row>
    <row r="854" spans="1:11" ht="15" customHeight="1" outlineLevel="1">
      <c r="A854" s="265"/>
      <c r="B854" s="294" t="s">
        <v>250</v>
      </c>
      <c r="C854" s="294"/>
      <c r="D854" s="265"/>
      <c r="E854" s="396" t="s">
        <v>358</v>
      </c>
      <c r="F854" s="296"/>
      <c r="G854" s="297" t="s">
        <v>255</v>
      </c>
      <c r="H854" s="298" t="s">
        <v>256</v>
      </c>
      <c r="I854" s="298" t="s">
        <v>435</v>
      </c>
      <c r="J854" s="299">
        <v>20</v>
      </c>
      <c r="K854" s="300">
        <v>2</v>
      </c>
    </row>
    <row r="855" spans="1:11" ht="15" customHeight="1" outlineLevel="1">
      <c r="A855" s="265"/>
      <c r="B855" s="301" t="s">
        <v>257</v>
      </c>
      <c r="C855" s="301"/>
      <c r="D855" s="265"/>
      <c r="E855" s="396" t="s">
        <v>358</v>
      </c>
      <c r="F855" s="302"/>
      <c r="G855" s="303" t="s">
        <v>251</v>
      </c>
      <c r="H855" s="298" t="s">
        <v>258</v>
      </c>
      <c r="I855" s="298" t="s">
        <v>436</v>
      </c>
      <c r="J855" s="299">
        <v>60</v>
      </c>
      <c r="K855" s="300">
        <v>6</v>
      </c>
    </row>
    <row r="856" spans="1:11" ht="15" customHeight="1" outlineLevel="1">
      <c r="A856" s="265"/>
      <c r="B856" s="301" t="s">
        <v>257</v>
      </c>
      <c r="C856" s="301"/>
      <c r="D856" s="265"/>
      <c r="E856" s="396" t="s">
        <v>358</v>
      </c>
      <c r="F856" s="302"/>
      <c r="G856" s="304" t="s">
        <v>248</v>
      </c>
      <c r="H856" s="305" t="s">
        <v>1146</v>
      </c>
      <c r="I856" s="298" t="s">
        <v>1147</v>
      </c>
      <c r="J856" s="299">
        <v>120</v>
      </c>
      <c r="K856" s="300">
        <v>12</v>
      </c>
    </row>
    <row r="857" spans="1:11" ht="15" customHeight="1" outlineLevel="1">
      <c r="A857" s="265"/>
      <c r="B857" s="301" t="s">
        <v>257</v>
      </c>
      <c r="C857" s="301"/>
      <c r="D857" s="265"/>
      <c r="E857" s="396" t="s">
        <v>358</v>
      </c>
      <c r="F857" s="302"/>
      <c r="G857" s="304" t="s">
        <v>248</v>
      </c>
      <c r="H857" s="305" t="s">
        <v>1148</v>
      </c>
      <c r="I857" s="298" t="s">
        <v>1149</v>
      </c>
      <c r="J857" s="299">
        <v>120</v>
      </c>
      <c r="K857" s="300">
        <v>12</v>
      </c>
    </row>
    <row r="858" spans="1:11" ht="15" customHeight="1" outlineLevel="1">
      <c r="A858" s="265"/>
      <c r="B858" s="301" t="s">
        <v>257</v>
      </c>
      <c r="C858" s="301"/>
      <c r="D858" s="265"/>
      <c r="E858" s="396" t="s">
        <v>358</v>
      </c>
      <c r="F858" s="302"/>
      <c r="G858" s="304" t="s">
        <v>248</v>
      </c>
      <c r="H858" s="305" t="s">
        <v>1150</v>
      </c>
      <c r="I858" s="298" t="s">
        <v>1151</v>
      </c>
      <c r="J858" s="299">
        <v>120</v>
      </c>
      <c r="K858" s="300">
        <v>12</v>
      </c>
    </row>
    <row r="859" spans="1:11" ht="15" customHeight="1" outlineLevel="1">
      <c r="A859" s="265"/>
      <c r="B859" s="301" t="s">
        <v>257</v>
      </c>
      <c r="C859" s="301"/>
      <c r="D859" s="265"/>
      <c r="E859" s="396" t="s">
        <v>358</v>
      </c>
      <c r="F859" s="302"/>
      <c r="G859" s="303" t="s">
        <v>253</v>
      </c>
      <c r="H859" s="298" t="s">
        <v>259</v>
      </c>
      <c r="I859" s="298" t="s">
        <v>437</v>
      </c>
      <c r="J859" s="299">
        <v>45</v>
      </c>
      <c r="K859" s="300">
        <v>4.5</v>
      </c>
    </row>
    <row r="860" spans="1:11" ht="15" customHeight="1" outlineLevel="1">
      <c r="A860" s="265"/>
      <c r="B860" s="301" t="s">
        <v>257</v>
      </c>
      <c r="C860" s="301"/>
      <c r="D860" s="265"/>
      <c r="E860" s="396" t="s">
        <v>358</v>
      </c>
      <c r="F860" s="302"/>
      <c r="G860" s="303" t="s">
        <v>255</v>
      </c>
      <c r="H860" s="298" t="s">
        <v>260</v>
      </c>
      <c r="I860" s="298" t="s">
        <v>438</v>
      </c>
      <c r="J860" s="299">
        <v>40</v>
      </c>
      <c r="K860" s="300">
        <v>4</v>
      </c>
    </row>
    <row r="861" spans="1:11" ht="15" customHeight="1" outlineLevel="1">
      <c r="A861" s="265"/>
      <c r="B861" s="301" t="s">
        <v>257</v>
      </c>
      <c r="C861" s="301"/>
      <c r="D861" s="265"/>
      <c r="E861" s="396" t="s">
        <v>358</v>
      </c>
      <c r="F861" s="302"/>
      <c r="G861" s="303" t="s">
        <v>255</v>
      </c>
      <c r="H861" s="298" t="s">
        <v>261</v>
      </c>
      <c r="I861" s="298" t="s">
        <v>439</v>
      </c>
      <c r="J861" s="299">
        <v>40</v>
      </c>
      <c r="K861" s="300">
        <v>4</v>
      </c>
    </row>
    <row r="862" spans="1:11" ht="15" customHeight="1" outlineLevel="1">
      <c r="A862" s="265"/>
      <c r="B862" s="301" t="s">
        <v>257</v>
      </c>
      <c r="C862" s="301"/>
      <c r="D862" s="265"/>
      <c r="E862" s="396" t="s">
        <v>358</v>
      </c>
      <c r="F862" s="302"/>
      <c r="G862" s="303" t="s">
        <v>255</v>
      </c>
      <c r="H862" s="298" t="s">
        <v>262</v>
      </c>
      <c r="I862" s="298" t="s">
        <v>440</v>
      </c>
      <c r="J862" s="299">
        <v>40</v>
      </c>
      <c r="K862" s="300">
        <v>4</v>
      </c>
    </row>
    <row r="863" spans="1:11" ht="15" customHeight="1" outlineLevel="1" thickBot="1">
      <c r="A863" s="266"/>
      <c r="B863" s="306" t="s">
        <v>263</v>
      </c>
      <c r="C863" s="306"/>
      <c r="D863" s="266"/>
      <c r="E863" s="438" t="s">
        <v>358</v>
      </c>
      <c r="F863" s="308"/>
      <c r="G863" s="309" t="s">
        <v>255</v>
      </c>
      <c r="H863" s="310" t="s">
        <v>264</v>
      </c>
      <c r="I863" s="310" t="s">
        <v>445</v>
      </c>
      <c r="J863" s="311">
        <v>40</v>
      </c>
      <c r="K863" s="312">
        <v>4</v>
      </c>
    </row>
    <row r="864" spans="1:11" ht="15" customHeight="1">
      <c r="A864" s="441">
        <v>15</v>
      </c>
      <c r="B864" s="442"/>
      <c r="C864" s="443">
        <v>36</v>
      </c>
      <c r="D864" s="441">
        <v>22</v>
      </c>
      <c r="E864" s="444" t="s">
        <v>358</v>
      </c>
      <c r="F864" s="445" t="s">
        <v>196</v>
      </c>
      <c r="G864" s="446" t="s">
        <v>175</v>
      </c>
      <c r="H864" s="447" t="s">
        <v>431</v>
      </c>
      <c r="I864" s="318" t="s">
        <v>432</v>
      </c>
      <c r="J864" s="319">
        <f>SUM(J865:J884)</f>
        <v>1389</v>
      </c>
      <c r="K864" s="320">
        <f t="shared" ref="K864" si="37">SUM(K865:K884)</f>
        <v>158.90000000000003</v>
      </c>
    </row>
    <row r="865" spans="1:11" ht="15" customHeight="1" outlineLevel="1">
      <c r="A865" s="265"/>
      <c r="B865" s="294" t="s">
        <v>250</v>
      </c>
      <c r="C865" s="294"/>
      <c r="D865" s="265"/>
      <c r="E865" s="295" t="s">
        <v>358</v>
      </c>
      <c r="F865" s="296"/>
      <c r="G865" s="297" t="s">
        <v>251</v>
      </c>
      <c r="H865" s="298" t="s">
        <v>252</v>
      </c>
      <c r="I865" s="298" t="s">
        <v>433</v>
      </c>
      <c r="J865" s="257">
        <v>54</v>
      </c>
      <c r="K865" s="300">
        <v>5.4</v>
      </c>
    </row>
    <row r="866" spans="1:11" ht="15" customHeight="1" outlineLevel="1">
      <c r="A866" s="265"/>
      <c r="B866" s="294" t="s">
        <v>250</v>
      </c>
      <c r="C866" s="294"/>
      <c r="D866" s="265"/>
      <c r="E866" s="295" t="s">
        <v>358</v>
      </c>
      <c r="F866" s="296"/>
      <c r="G866" s="321" t="s">
        <v>248</v>
      </c>
      <c r="H866" s="363" t="s">
        <v>1152</v>
      </c>
      <c r="I866" s="298" t="s">
        <v>1153</v>
      </c>
      <c r="J866" s="299">
        <v>60</v>
      </c>
      <c r="K866" s="300">
        <v>7.2</v>
      </c>
    </row>
    <row r="867" spans="1:11" ht="15" customHeight="1" outlineLevel="1">
      <c r="A867" s="265"/>
      <c r="B867" s="294" t="s">
        <v>250</v>
      </c>
      <c r="C867" s="294"/>
      <c r="D867" s="265"/>
      <c r="E867" s="295" t="s">
        <v>358</v>
      </c>
      <c r="F867" s="296"/>
      <c r="G867" s="321" t="s">
        <v>248</v>
      </c>
      <c r="H867" s="363" t="s">
        <v>1154</v>
      </c>
      <c r="I867" s="298" t="s">
        <v>1155</v>
      </c>
      <c r="J867" s="299">
        <v>90</v>
      </c>
      <c r="K867" s="300">
        <v>10.8</v>
      </c>
    </row>
    <row r="868" spans="1:11" ht="15" customHeight="1" outlineLevel="1">
      <c r="A868" s="265"/>
      <c r="B868" s="294" t="s">
        <v>250</v>
      </c>
      <c r="C868" s="294"/>
      <c r="D868" s="265"/>
      <c r="E868" s="295" t="s">
        <v>358</v>
      </c>
      <c r="F868" s="296"/>
      <c r="G868" s="321" t="s">
        <v>248</v>
      </c>
      <c r="H868" s="363" t="s">
        <v>1156</v>
      </c>
      <c r="I868" s="298" t="s">
        <v>1157</v>
      </c>
      <c r="J868" s="299">
        <v>90</v>
      </c>
      <c r="K868" s="300">
        <v>10.8</v>
      </c>
    </row>
    <row r="869" spans="1:11" ht="15" customHeight="1" outlineLevel="1">
      <c r="A869" s="265"/>
      <c r="B869" s="294" t="s">
        <v>250</v>
      </c>
      <c r="C869" s="294"/>
      <c r="D869" s="265"/>
      <c r="E869" s="295" t="s">
        <v>358</v>
      </c>
      <c r="F869" s="296"/>
      <c r="G869" s="297" t="s">
        <v>253</v>
      </c>
      <c r="H869" s="298" t="s">
        <v>254</v>
      </c>
      <c r="I869" s="298" t="s">
        <v>434</v>
      </c>
      <c r="J869" s="257">
        <v>50</v>
      </c>
      <c r="K869" s="300">
        <v>5</v>
      </c>
    </row>
    <row r="870" spans="1:11" ht="15" customHeight="1" outlineLevel="1">
      <c r="A870" s="265"/>
      <c r="B870" s="294" t="s">
        <v>250</v>
      </c>
      <c r="C870" s="294"/>
      <c r="D870" s="265"/>
      <c r="E870" s="295" t="s">
        <v>358</v>
      </c>
      <c r="F870" s="296"/>
      <c r="G870" s="297" t="s">
        <v>255</v>
      </c>
      <c r="H870" s="298" t="s">
        <v>256</v>
      </c>
      <c r="I870" s="298" t="s">
        <v>435</v>
      </c>
      <c r="J870" s="257">
        <v>20</v>
      </c>
      <c r="K870" s="300">
        <v>2</v>
      </c>
    </row>
    <row r="871" spans="1:11" ht="15" customHeight="1" outlineLevel="1">
      <c r="A871" s="265"/>
      <c r="B871" s="301" t="s">
        <v>257</v>
      </c>
      <c r="C871" s="301"/>
      <c r="D871" s="265"/>
      <c r="E871" s="295" t="s">
        <v>358</v>
      </c>
      <c r="F871" s="302"/>
      <c r="G871" s="303" t="s">
        <v>251</v>
      </c>
      <c r="H871" s="298" t="s">
        <v>258</v>
      </c>
      <c r="I871" s="298" t="s">
        <v>436</v>
      </c>
      <c r="J871" s="257">
        <v>60</v>
      </c>
      <c r="K871" s="300">
        <v>6</v>
      </c>
    </row>
    <row r="872" spans="1:11" ht="15" customHeight="1" outlineLevel="1">
      <c r="A872" s="265"/>
      <c r="B872" s="301" t="s">
        <v>257</v>
      </c>
      <c r="C872" s="301"/>
      <c r="D872" s="265"/>
      <c r="E872" s="295" t="s">
        <v>358</v>
      </c>
      <c r="F872" s="302"/>
      <c r="G872" s="304" t="s">
        <v>248</v>
      </c>
      <c r="H872" s="305" t="s">
        <v>1158</v>
      </c>
      <c r="I872" s="298" t="s">
        <v>1159</v>
      </c>
      <c r="J872" s="299">
        <v>90</v>
      </c>
      <c r="K872" s="300">
        <v>10.8</v>
      </c>
    </row>
    <row r="873" spans="1:11" ht="15" customHeight="1" outlineLevel="1">
      <c r="A873" s="265"/>
      <c r="B873" s="301" t="s">
        <v>257</v>
      </c>
      <c r="C873" s="301"/>
      <c r="D873" s="265"/>
      <c r="E873" s="295" t="s">
        <v>358</v>
      </c>
      <c r="F873" s="302"/>
      <c r="G873" s="304" t="s">
        <v>248</v>
      </c>
      <c r="H873" s="305" t="s">
        <v>1160</v>
      </c>
      <c r="I873" s="298" t="s">
        <v>1161</v>
      </c>
      <c r="J873" s="299">
        <v>90</v>
      </c>
      <c r="K873" s="300">
        <v>10.8</v>
      </c>
    </row>
    <row r="874" spans="1:11" ht="15" customHeight="1" outlineLevel="1">
      <c r="A874" s="265"/>
      <c r="B874" s="301" t="s">
        <v>257</v>
      </c>
      <c r="C874" s="301"/>
      <c r="D874" s="265"/>
      <c r="E874" s="295" t="s">
        <v>358</v>
      </c>
      <c r="F874" s="302"/>
      <c r="G874" s="304" t="s">
        <v>248</v>
      </c>
      <c r="H874" s="305" t="s">
        <v>176</v>
      </c>
      <c r="I874" s="298" t="s">
        <v>1162</v>
      </c>
      <c r="J874" s="299">
        <v>110</v>
      </c>
      <c r="K874" s="300">
        <v>13.2</v>
      </c>
    </row>
    <row r="875" spans="1:11" ht="15" customHeight="1" outlineLevel="1">
      <c r="A875" s="265"/>
      <c r="B875" s="301" t="s">
        <v>257</v>
      </c>
      <c r="C875" s="301"/>
      <c r="D875" s="265"/>
      <c r="E875" s="295" t="s">
        <v>358</v>
      </c>
      <c r="F875" s="302"/>
      <c r="G875" s="304" t="s">
        <v>248</v>
      </c>
      <c r="H875" s="305" t="s">
        <v>1163</v>
      </c>
      <c r="I875" s="298" t="s">
        <v>1164</v>
      </c>
      <c r="J875" s="299">
        <v>110</v>
      </c>
      <c r="K875" s="300">
        <v>13.2</v>
      </c>
    </row>
    <row r="876" spans="1:11" ht="15" customHeight="1" outlineLevel="1">
      <c r="A876" s="265"/>
      <c r="B876" s="301" t="s">
        <v>257</v>
      </c>
      <c r="C876" s="301"/>
      <c r="D876" s="265"/>
      <c r="E876" s="295" t="s">
        <v>358</v>
      </c>
      <c r="F876" s="302"/>
      <c r="G876" s="303" t="s">
        <v>253</v>
      </c>
      <c r="H876" s="298" t="s">
        <v>259</v>
      </c>
      <c r="I876" s="298" t="s">
        <v>437</v>
      </c>
      <c r="J876" s="257">
        <v>45</v>
      </c>
      <c r="K876" s="300">
        <v>4.5</v>
      </c>
    </row>
    <row r="877" spans="1:11" ht="15" customHeight="1" outlineLevel="1">
      <c r="A877" s="265"/>
      <c r="B877" s="301" t="s">
        <v>257</v>
      </c>
      <c r="C877" s="301"/>
      <c r="D877" s="265"/>
      <c r="E877" s="295" t="s">
        <v>358</v>
      </c>
      <c r="F877" s="302"/>
      <c r="G877" s="303" t="s">
        <v>255</v>
      </c>
      <c r="H877" s="298" t="s">
        <v>260</v>
      </c>
      <c r="I877" s="298" t="s">
        <v>438</v>
      </c>
      <c r="J877" s="257">
        <v>40</v>
      </c>
      <c r="K877" s="300">
        <v>4</v>
      </c>
    </row>
    <row r="878" spans="1:11" ht="15" customHeight="1" outlineLevel="1">
      <c r="A878" s="265"/>
      <c r="B878" s="301" t="s">
        <v>257</v>
      </c>
      <c r="C878" s="301"/>
      <c r="D878" s="265"/>
      <c r="E878" s="295" t="s">
        <v>358</v>
      </c>
      <c r="F878" s="302"/>
      <c r="G878" s="303" t="s">
        <v>255</v>
      </c>
      <c r="H878" s="298" t="s">
        <v>261</v>
      </c>
      <c r="I878" s="298" t="s">
        <v>439</v>
      </c>
      <c r="J878" s="257">
        <v>40</v>
      </c>
      <c r="K878" s="300">
        <v>4</v>
      </c>
    </row>
    <row r="879" spans="1:11" ht="15" customHeight="1" outlineLevel="1">
      <c r="A879" s="265"/>
      <c r="B879" s="301" t="s">
        <v>257</v>
      </c>
      <c r="C879" s="301"/>
      <c r="D879" s="265"/>
      <c r="E879" s="295" t="s">
        <v>358</v>
      </c>
      <c r="F879" s="302"/>
      <c r="G879" s="303" t="s">
        <v>255</v>
      </c>
      <c r="H879" s="298" t="s">
        <v>262</v>
      </c>
      <c r="I879" s="298" t="s">
        <v>440</v>
      </c>
      <c r="J879" s="257">
        <v>40</v>
      </c>
      <c r="K879" s="300">
        <v>4</v>
      </c>
    </row>
    <row r="880" spans="1:11" ht="15" customHeight="1" outlineLevel="1">
      <c r="A880" s="265"/>
      <c r="B880" s="334" t="s">
        <v>263</v>
      </c>
      <c r="C880" s="334"/>
      <c r="D880" s="265"/>
      <c r="E880" s="295" t="s">
        <v>358</v>
      </c>
      <c r="F880" s="335"/>
      <c r="G880" s="336" t="s">
        <v>248</v>
      </c>
      <c r="H880" s="305" t="s">
        <v>1165</v>
      </c>
      <c r="I880" s="298" t="s">
        <v>1166</v>
      </c>
      <c r="J880" s="299">
        <v>90</v>
      </c>
      <c r="K880" s="300">
        <v>10.8</v>
      </c>
    </row>
    <row r="881" spans="1:11" ht="15" customHeight="1" outlineLevel="1">
      <c r="A881" s="265"/>
      <c r="B881" s="334" t="s">
        <v>263</v>
      </c>
      <c r="C881" s="334"/>
      <c r="D881" s="265"/>
      <c r="E881" s="295" t="s">
        <v>358</v>
      </c>
      <c r="F881" s="335"/>
      <c r="G881" s="336" t="s">
        <v>248</v>
      </c>
      <c r="H881" s="305" t="s">
        <v>1167</v>
      </c>
      <c r="I881" s="298" t="s">
        <v>1168</v>
      </c>
      <c r="J881" s="299">
        <v>90</v>
      </c>
      <c r="K881" s="300">
        <v>10.8</v>
      </c>
    </row>
    <row r="882" spans="1:11" ht="15" customHeight="1" outlineLevel="1">
      <c r="A882" s="265"/>
      <c r="B882" s="334" t="s">
        <v>263</v>
      </c>
      <c r="C882" s="334"/>
      <c r="D882" s="265"/>
      <c r="E882" s="295" t="s">
        <v>358</v>
      </c>
      <c r="F882" s="335"/>
      <c r="G882" s="336" t="s">
        <v>248</v>
      </c>
      <c r="H882" s="305" t="s">
        <v>1169</v>
      </c>
      <c r="I882" s="298" t="s">
        <v>1170</v>
      </c>
      <c r="J882" s="299">
        <v>90</v>
      </c>
      <c r="K882" s="300">
        <v>10.8</v>
      </c>
    </row>
    <row r="883" spans="1:11" ht="15" customHeight="1" outlineLevel="1">
      <c r="A883" s="265"/>
      <c r="B883" s="334" t="s">
        <v>263</v>
      </c>
      <c r="C883" s="334"/>
      <c r="D883" s="265"/>
      <c r="E883" s="295" t="s">
        <v>358</v>
      </c>
      <c r="F883" s="335"/>
      <c r="G883" s="336" t="s">
        <v>248</v>
      </c>
      <c r="H883" s="305" t="s">
        <v>1171</v>
      </c>
      <c r="I883" s="298" t="s">
        <v>1172</v>
      </c>
      <c r="J883" s="299">
        <v>90</v>
      </c>
      <c r="K883" s="300">
        <v>10.8</v>
      </c>
    </row>
    <row r="884" spans="1:11" ht="15" customHeight="1" outlineLevel="1" thickBot="1">
      <c r="A884" s="266"/>
      <c r="B884" s="306" t="s">
        <v>263</v>
      </c>
      <c r="C884" s="306"/>
      <c r="D884" s="266"/>
      <c r="E884" s="307" t="s">
        <v>358</v>
      </c>
      <c r="F884" s="308"/>
      <c r="G884" s="309" t="s">
        <v>255</v>
      </c>
      <c r="H884" s="310" t="s">
        <v>264</v>
      </c>
      <c r="I884" s="310" t="s">
        <v>445</v>
      </c>
      <c r="J884" s="448">
        <v>40</v>
      </c>
      <c r="K884" s="312">
        <v>4</v>
      </c>
    </row>
    <row r="885" spans="1:11" ht="15" customHeight="1">
      <c r="A885" s="441"/>
      <c r="B885" s="442"/>
      <c r="C885" s="443">
        <v>37</v>
      </c>
      <c r="D885" s="441">
        <v>22</v>
      </c>
      <c r="E885" s="444" t="s">
        <v>358</v>
      </c>
      <c r="F885" s="445" t="s">
        <v>364</v>
      </c>
      <c r="G885" s="446" t="s">
        <v>365</v>
      </c>
      <c r="H885" s="447" t="s">
        <v>431</v>
      </c>
      <c r="I885" s="318" t="s">
        <v>432</v>
      </c>
      <c r="J885" s="319">
        <f>SUM(J886:J904)</f>
        <v>1581</v>
      </c>
      <c r="K885" s="320">
        <f t="shared" ref="K885" si="38">SUM(K886:K904)</f>
        <v>158.1</v>
      </c>
    </row>
    <row r="886" spans="1:11" ht="15" customHeight="1" outlineLevel="1">
      <c r="A886" s="265"/>
      <c r="B886" s="294" t="s">
        <v>250</v>
      </c>
      <c r="C886" s="294"/>
      <c r="D886" s="265"/>
      <c r="E886" s="295" t="s">
        <v>358</v>
      </c>
      <c r="F886" s="296"/>
      <c r="G886" s="297" t="s">
        <v>251</v>
      </c>
      <c r="H886" s="298" t="s">
        <v>252</v>
      </c>
      <c r="I886" s="298" t="s">
        <v>433</v>
      </c>
      <c r="J886" s="257">
        <v>54</v>
      </c>
      <c r="K886" s="300">
        <v>5.4</v>
      </c>
    </row>
    <row r="887" spans="1:11" ht="15" customHeight="1" outlineLevel="1">
      <c r="A887" s="265"/>
      <c r="B887" s="294" t="s">
        <v>250</v>
      </c>
      <c r="C887" s="294"/>
      <c r="D887" s="265"/>
      <c r="E887" s="295" t="s">
        <v>358</v>
      </c>
      <c r="F887" s="296"/>
      <c r="G887" s="321" t="s">
        <v>248</v>
      </c>
      <c r="H887" s="363" t="s">
        <v>1173</v>
      </c>
      <c r="I887" s="298" t="s">
        <v>1174</v>
      </c>
      <c r="J887" s="299">
        <v>70</v>
      </c>
      <c r="K887" s="300">
        <v>7</v>
      </c>
    </row>
    <row r="888" spans="1:11" ht="15" customHeight="1" outlineLevel="1">
      <c r="A888" s="265"/>
      <c r="B888" s="294" t="s">
        <v>250</v>
      </c>
      <c r="C888" s="294"/>
      <c r="D888" s="265"/>
      <c r="E888" s="295" t="s">
        <v>358</v>
      </c>
      <c r="F888" s="296"/>
      <c r="G888" s="321" t="s">
        <v>248</v>
      </c>
      <c r="H888" s="363" t="s">
        <v>1175</v>
      </c>
      <c r="I888" s="298" t="s">
        <v>1176</v>
      </c>
      <c r="J888" s="299">
        <v>40</v>
      </c>
      <c r="K888" s="300">
        <v>4</v>
      </c>
    </row>
    <row r="889" spans="1:11" ht="15" customHeight="1" outlineLevel="1">
      <c r="A889" s="265"/>
      <c r="B889" s="294" t="s">
        <v>250</v>
      </c>
      <c r="C889" s="294"/>
      <c r="D889" s="265"/>
      <c r="E889" s="295" t="s">
        <v>358</v>
      </c>
      <c r="F889" s="296"/>
      <c r="G889" s="321" t="s">
        <v>248</v>
      </c>
      <c r="H889" s="363" t="s">
        <v>1177</v>
      </c>
      <c r="I889" s="298" t="s">
        <v>1178</v>
      </c>
      <c r="J889" s="299">
        <v>42</v>
      </c>
      <c r="K889" s="300">
        <v>4.2</v>
      </c>
    </row>
    <row r="890" spans="1:11" ht="15" customHeight="1" outlineLevel="1">
      <c r="A890" s="265"/>
      <c r="B890" s="294" t="s">
        <v>250</v>
      </c>
      <c r="C890" s="294"/>
      <c r="D890" s="265"/>
      <c r="E890" s="295" t="s">
        <v>358</v>
      </c>
      <c r="F890" s="296"/>
      <c r="G890" s="297" t="s">
        <v>253</v>
      </c>
      <c r="H890" s="298" t="s">
        <v>254</v>
      </c>
      <c r="I890" s="298" t="s">
        <v>434</v>
      </c>
      <c r="J890" s="257">
        <v>50</v>
      </c>
      <c r="K890" s="300">
        <v>5</v>
      </c>
    </row>
    <row r="891" spans="1:11" ht="15" customHeight="1" outlineLevel="1">
      <c r="A891" s="265"/>
      <c r="B891" s="294" t="s">
        <v>250</v>
      </c>
      <c r="C891" s="294"/>
      <c r="D891" s="265"/>
      <c r="E891" s="295" t="s">
        <v>358</v>
      </c>
      <c r="F891" s="296"/>
      <c r="G891" s="297" t="s">
        <v>255</v>
      </c>
      <c r="H891" s="298" t="s">
        <v>256</v>
      </c>
      <c r="I891" s="298" t="s">
        <v>435</v>
      </c>
      <c r="J891" s="257">
        <v>20</v>
      </c>
      <c r="K891" s="300">
        <v>2</v>
      </c>
    </row>
    <row r="892" spans="1:11" ht="15" customHeight="1" outlineLevel="1">
      <c r="A892" s="265"/>
      <c r="B892" s="294" t="s">
        <v>250</v>
      </c>
      <c r="C892" s="294"/>
      <c r="D892" s="265"/>
      <c r="E892" s="295" t="s">
        <v>358</v>
      </c>
      <c r="F892" s="296"/>
      <c r="G892" s="297" t="s">
        <v>255</v>
      </c>
      <c r="H892" s="298" t="s">
        <v>366</v>
      </c>
      <c r="I892" s="298" t="s">
        <v>1179</v>
      </c>
      <c r="J892" s="257">
        <v>40</v>
      </c>
      <c r="K892" s="300">
        <v>4</v>
      </c>
    </row>
    <row r="893" spans="1:11" ht="15" customHeight="1" outlineLevel="1">
      <c r="A893" s="265"/>
      <c r="B893" s="301" t="s">
        <v>257</v>
      </c>
      <c r="C893" s="301"/>
      <c r="D893" s="265"/>
      <c r="E893" s="295" t="s">
        <v>358</v>
      </c>
      <c r="F893" s="302"/>
      <c r="G893" s="303" t="s">
        <v>251</v>
      </c>
      <c r="H893" s="298" t="s">
        <v>258</v>
      </c>
      <c r="I893" s="298" t="s">
        <v>436</v>
      </c>
      <c r="J893" s="257">
        <v>60</v>
      </c>
      <c r="K893" s="300">
        <v>6</v>
      </c>
    </row>
    <row r="894" spans="1:11" ht="15" customHeight="1" outlineLevel="1">
      <c r="A894" s="265"/>
      <c r="B894" s="301" t="s">
        <v>257</v>
      </c>
      <c r="C894" s="301"/>
      <c r="D894" s="265"/>
      <c r="E894" s="295" t="s">
        <v>358</v>
      </c>
      <c r="F894" s="302"/>
      <c r="G894" s="304" t="s">
        <v>248</v>
      </c>
      <c r="H894" s="305" t="s">
        <v>1180</v>
      </c>
      <c r="I894" s="298" t="s">
        <v>1181</v>
      </c>
      <c r="J894" s="299">
        <v>195</v>
      </c>
      <c r="K894" s="300">
        <v>19.5</v>
      </c>
    </row>
    <row r="895" spans="1:11" ht="15" customHeight="1" outlineLevel="1">
      <c r="A895" s="265"/>
      <c r="B895" s="301" t="s">
        <v>257</v>
      </c>
      <c r="C895" s="301"/>
      <c r="D895" s="265"/>
      <c r="E895" s="295" t="s">
        <v>358</v>
      </c>
      <c r="F895" s="302"/>
      <c r="G895" s="304" t="s">
        <v>248</v>
      </c>
      <c r="H895" s="305" t="s">
        <v>1182</v>
      </c>
      <c r="I895" s="298" t="s">
        <v>1183</v>
      </c>
      <c r="J895" s="299">
        <v>160</v>
      </c>
      <c r="K895" s="300">
        <v>16</v>
      </c>
    </row>
    <row r="896" spans="1:11" ht="15" customHeight="1" outlineLevel="1">
      <c r="A896" s="265"/>
      <c r="B896" s="301" t="s">
        <v>257</v>
      </c>
      <c r="C896" s="301"/>
      <c r="D896" s="265"/>
      <c r="E896" s="295" t="s">
        <v>358</v>
      </c>
      <c r="F896" s="302"/>
      <c r="G896" s="304" t="s">
        <v>248</v>
      </c>
      <c r="H896" s="305" t="s">
        <v>1184</v>
      </c>
      <c r="I896" s="298" t="s">
        <v>1185</v>
      </c>
      <c r="J896" s="299">
        <v>160</v>
      </c>
      <c r="K896" s="300">
        <v>16</v>
      </c>
    </row>
    <row r="897" spans="1:11" ht="15" customHeight="1" outlineLevel="1">
      <c r="A897" s="265"/>
      <c r="B897" s="301" t="s">
        <v>257</v>
      </c>
      <c r="C897" s="301"/>
      <c r="D897" s="265"/>
      <c r="E897" s="295" t="s">
        <v>358</v>
      </c>
      <c r="F897" s="302"/>
      <c r="G897" s="304" t="s">
        <v>248</v>
      </c>
      <c r="H897" s="305" t="s">
        <v>1186</v>
      </c>
      <c r="I897" s="298" t="s">
        <v>1187</v>
      </c>
      <c r="J897" s="299">
        <v>170</v>
      </c>
      <c r="K897" s="300">
        <v>17</v>
      </c>
    </row>
    <row r="898" spans="1:11" ht="15" customHeight="1" outlineLevel="1">
      <c r="A898" s="265"/>
      <c r="B898" s="301" t="s">
        <v>257</v>
      </c>
      <c r="C898" s="301"/>
      <c r="D898" s="265"/>
      <c r="E898" s="295" t="s">
        <v>358</v>
      </c>
      <c r="F898" s="302"/>
      <c r="G898" s="304" t="s">
        <v>248</v>
      </c>
      <c r="H898" s="305" t="s">
        <v>1188</v>
      </c>
      <c r="I898" s="298" t="s">
        <v>1189</v>
      </c>
      <c r="J898" s="299">
        <v>175</v>
      </c>
      <c r="K898" s="300">
        <v>17.5</v>
      </c>
    </row>
    <row r="899" spans="1:11" ht="15" customHeight="1" outlineLevel="1">
      <c r="A899" s="265"/>
      <c r="B899" s="301" t="s">
        <v>257</v>
      </c>
      <c r="C899" s="301"/>
      <c r="D899" s="265"/>
      <c r="E899" s="295" t="s">
        <v>358</v>
      </c>
      <c r="F899" s="302"/>
      <c r="G899" s="304" t="s">
        <v>248</v>
      </c>
      <c r="H899" s="305" t="s">
        <v>1190</v>
      </c>
      <c r="I899" s="298" t="s">
        <v>1191</v>
      </c>
      <c r="J899" s="299">
        <v>140</v>
      </c>
      <c r="K899" s="300">
        <v>14</v>
      </c>
    </row>
    <row r="900" spans="1:11" ht="15" customHeight="1" outlineLevel="1">
      <c r="A900" s="265"/>
      <c r="B900" s="301" t="s">
        <v>257</v>
      </c>
      <c r="C900" s="301"/>
      <c r="D900" s="265"/>
      <c r="E900" s="295" t="s">
        <v>358</v>
      </c>
      <c r="F900" s="302"/>
      <c r="G900" s="303" t="s">
        <v>253</v>
      </c>
      <c r="H900" s="298" t="s">
        <v>259</v>
      </c>
      <c r="I900" s="298" t="s">
        <v>437</v>
      </c>
      <c r="J900" s="257">
        <v>45</v>
      </c>
      <c r="K900" s="300">
        <v>4.5</v>
      </c>
    </row>
    <row r="901" spans="1:11" ht="15" customHeight="1" outlineLevel="1">
      <c r="A901" s="265"/>
      <c r="B901" s="301" t="s">
        <v>257</v>
      </c>
      <c r="C901" s="301"/>
      <c r="D901" s="265"/>
      <c r="E901" s="295" t="s">
        <v>358</v>
      </c>
      <c r="F901" s="302"/>
      <c r="G901" s="303" t="s">
        <v>255</v>
      </c>
      <c r="H901" s="298" t="s">
        <v>260</v>
      </c>
      <c r="I901" s="298" t="s">
        <v>438</v>
      </c>
      <c r="J901" s="257">
        <v>40</v>
      </c>
      <c r="K901" s="300">
        <v>4</v>
      </c>
    </row>
    <row r="902" spans="1:11" ht="15" customHeight="1" outlineLevel="1">
      <c r="A902" s="265"/>
      <c r="B902" s="301" t="s">
        <v>257</v>
      </c>
      <c r="C902" s="301"/>
      <c r="D902" s="265"/>
      <c r="E902" s="295" t="s">
        <v>358</v>
      </c>
      <c r="F902" s="302"/>
      <c r="G902" s="303" t="s">
        <v>255</v>
      </c>
      <c r="H902" s="298" t="s">
        <v>261</v>
      </c>
      <c r="I902" s="298" t="s">
        <v>439</v>
      </c>
      <c r="J902" s="257">
        <v>40</v>
      </c>
      <c r="K902" s="300">
        <v>4</v>
      </c>
    </row>
    <row r="903" spans="1:11" ht="15" customHeight="1" outlineLevel="1">
      <c r="A903" s="265"/>
      <c r="B903" s="301" t="s">
        <v>257</v>
      </c>
      <c r="C903" s="301"/>
      <c r="D903" s="265"/>
      <c r="E903" s="295" t="s">
        <v>358</v>
      </c>
      <c r="F903" s="302"/>
      <c r="G903" s="303" t="s">
        <v>255</v>
      </c>
      <c r="H903" s="298" t="s">
        <v>262</v>
      </c>
      <c r="I903" s="298" t="s">
        <v>440</v>
      </c>
      <c r="J903" s="257">
        <v>40</v>
      </c>
      <c r="K903" s="300">
        <v>4</v>
      </c>
    </row>
    <row r="904" spans="1:11" ht="15" customHeight="1" outlineLevel="1" thickBot="1">
      <c r="A904" s="266"/>
      <c r="B904" s="306" t="s">
        <v>263</v>
      </c>
      <c r="C904" s="306"/>
      <c r="D904" s="266"/>
      <c r="E904" s="307" t="s">
        <v>358</v>
      </c>
      <c r="F904" s="308"/>
      <c r="G904" s="309" t="s">
        <v>255</v>
      </c>
      <c r="H904" s="310" t="s">
        <v>264</v>
      </c>
      <c r="I904" s="310" t="s">
        <v>445</v>
      </c>
      <c r="J904" s="448">
        <v>40</v>
      </c>
      <c r="K904" s="312">
        <v>4</v>
      </c>
    </row>
    <row r="905" spans="1:11" ht="15" customHeight="1">
      <c r="A905" s="441"/>
      <c r="B905" s="442"/>
      <c r="C905" s="443">
        <v>38</v>
      </c>
      <c r="D905" s="441">
        <v>22</v>
      </c>
      <c r="E905" s="444" t="s">
        <v>358</v>
      </c>
      <c r="F905" s="445" t="s">
        <v>367</v>
      </c>
      <c r="G905" s="446" t="s">
        <v>368</v>
      </c>
      <c r="H905" s="447" t="s">
        <v>431</v>
      </c>
      <c r="I905" s="318" t="s">
        <v>432</v>
      </c>
      <c r="J905" s="319">
        <f>SUM(J906:J916)</f>
        <v>619</v>
      </c>
      <c r="K905" s="320">
        <f t="shared" ref="K905" si="39">SUM(K906:K916)</f>
        <v>52.9</v>
      </c>
    </row>
    <row r="906" spans="1:11" ht="15" customHeight="1" outlineLevel="1">
      <c r="A906" s="265"/>
      <c r="B906" s="294" t="s">
        <v>250</v>
      </c>
      <c r="C906" s="294"/>
      <c r="D906" s="265"/>
      <c r="E906" s="295" t="s">
        <v>358</v>
      </c>
      <c r="F906" s="296"/>
      <c r="G906" s="449" t="s">
        <v>251</v>
      </c>
      <c r="H906" s="298" t="s">
        <v>252</v>
      </c>
      <c r="I906" s="450" t="s">
        <v>433</v>
      </c>
      <c r="J906" s="257">
        <v>54</v>
      </c>
      <c r="K906" s="257">
        <v>5.4</v>
      </c>
    </row>
    <row r="907" spans="1:11" ht="15" customHeight="1" outlineLevel="1">
      <c r="A907" s="265"/>
      <c r="B907" s="294" t="s">
        <v>250</v>
      </c>
      <c r="C907" s="294"/>
      <c r="D907" s="265"/>
      <c r="E907" s="295" t="s">
        <v>358</v>
      </c>
      <c r="F907" s="296"/>
      <c r="G907" s="449" t="s">
        <v>253</v>
      </c>
      <c r="H907" s="298" t="s">
        <v>254</v>
      </c>
      <c r="I907" s="450" t="s">
        <v>434</v>
      </c>
      <c r="J907" s="257">
        <v>50</v>
      </c>
      <c r="K907" s="257">
        <v>5</v>
      </c>
    </row>
    <row r="908" spans="1:11" ht="15" customHeight="1" outlineLevel="1">
      <c r="A908" s="265"/>
      <c r="B908" s="294" t="s">
        <v>250</v>
      </c>
      <c r="C908" s="294"/>
      <c r="D908" s="265"/>
      <c r="E908" s="295" t="s">
        <v>358</v>
      </c>
      <c r="F908" s="296"/>
      <c r="G908" s="449" t="s">
        <v>255</v>
      </c>
      <c r="H908" s="298" t="s">
        <v>256</v>
      </c>
      <c r="I908" s="450" t="s">
        <v>435</v>
      </c>
      <c r="J908" s="257">
        <v>20</v>
      </c>
      <c r="K908" s="257">
        <v>2</v>
      </c>
    </row>
    <row r="909" spans="1:11" ht="15" customHeight="1" outlineLevel="1">
      <c r="A909" s="265"/>
      <c r="B909" s="301" t="s">
        <v>257</v>
      </c>
      <c r="C909" s="301"/>
      <c r="D909" s="265"/>
      <c r="E909" s="295" t="s">
        <v>358</v>
      </c>
      <c r="F909" s="302"/>
      <c r="G909" s="451" t="s">
        <v>251</v>
      </c>
      <c r="H909" s="298" t="s">
        <v>258</v>
      </c>
      <c r="I909" s="450" t="s">
        <v>436</v>
      </c>
      <c r="J909" s="257">
        <v>60</v>
      </c>
      <c r="K909" s="257">
        <v>6</v>
      </c>
    </row>
    <row r="910" spans="1:11" ht="15" customHeight="1" outlineLevel="1">
      <c r="A910" s="265"/>
      <c r="B910" s="301" t="s">
        <v>257</v>
      </c>
      <c r="C910" s="301"/>
      <c r="D910" s="265"/>
      <c r="E910" s="295" t="s">
        <v>358</v>
      </c>
      <c r="F910" s="302"/>
      <c r="G910" s="304" t="s">
        <v>248</v>
      </c>
      <c r="H910" s="305" t="s">
        <v>1192</v>
      </c>
      <c r="I910" s="298" t="s">
        <v>1193</v>
      </c>
      <c r="J910" s="299">
        <v>130</v>
      </c>
      <c r="K910" s="300">
        <v>13</v>
      </c>
    </row>
    <row r="911" spans="1:11" ht="15" customHeight="1" outlineLevel="1">
      <c r="A911" s="265"/>
      <c r="B911" s="301" t="s">
        <v>257</v>
      </c>
      <c r="C911" s="301"/>
      <c r="D911" s="265"/>
      <c r="E911" s="295" t="s">
        <v>358</v>
      </c>
      <c r="F911" s="302"/>
      <c r="G911" s="304" t="s">
        <v>248</v>
      </c>
      <c r="H911" s="305" t="s">
        <v>1194</v>
      </c>
      <c r="I911" s="298" t="s">
        <v>1195</v>
      </c>
      <c r="J911" s="299">
        <v>100</v>
      </c>
      <c r="K911" s="300">
        <v>1</v>
      </c>
    </row>
    <row r="912" spans="1:11" ht="15" customHeight="1" outlineLevel="1">
      <c r="A912" s="265"/>
      <c r="B912" s="301" t="s">
        <v>257</v>
      </c>
      <c r="C912" s="301"/>
      <c r="D912" s="265"/>
      <c r="E912" s="295" t="s">
        <v>358</v>
      </c>
      <c r="F912" s="302"/>
      <c r="G912" s="451" t="s">
        <v>253</v>
      </c>
      <c r="H912" s="298" t="s">
        <v>259</v>
      </c>
      <c r="I912" s="450" t="s">
        <v>437</v>
      </c>
      <c r="J912" s="257">
        <v>45</v>
      </c>
      <c r="K912" s="257">
        <v>4.5</v>
      </c>
    </row>
    <row r="913" spans="1:11" ht="15" customHeight="1" outlineLevel="1">
      <c r="A913" s="265"/>
      <c r="B913" s="301" t="s">
        <v>257</v>
      </c>
      <c r="C913" s="301"/>
      <c r="D913" s="265"/>
      <c r="E913" s="295" t="s">
        <v>358</v>
      </c>
      <c r="F913" s="302"/>
      <c r="G913" s="451" t="s">
        <v>255</v>
      </c>
      <c r="H913" s="298" t="s">
        <v>260</v>
      </c>
      <c r="I913" s="450" t="s">
        <v>438</v>
      </c>
      <c r="J913" s="257">
        <v>40</v>
      </c>
      <c r="K913" s="257">
        <v>4</v>
      </c>
    </row>
    <row r="914" spans="1:11" ht="15" customHeight="1" outlineLevel="1">
      <c r="A914" s="265"/>
      <c r="B914" s="301" t="s">
        <v>257</v>
      </c>
      <c r="C914" s="301"/>
      <c r="D914" s="265"/>
      <c r="E914" s="295" t="s">
        <v>358</v>
      </c>
      <c r="F914" s="302"/>
      <c r="G914" s="451" t="s">
        <v>255</v>
      </c>
      <c r="H914" s="298" t="s">
        <v>261</v>
      </c>
      <c r="I914" s="450" t="s">
        <v>439</v>
      </c>
      <c r="J914" s="257">
        <v>40</v>
      </c>
      <c r="K914" s="257">
        <v>4</v>
      </c>
    </row>
    <row r="915" spans="1:11" ht="15" customHeight="1" outlineLevel="1">
      <c r="A915" s="265"/>
      <c r="B915" s="301" t="s">
        <v>257</v>
      </c>
      <c r="C915" s="301"/>
      <c r="D915" s="265"/>
      <c r="E915" s="295" t="s">
        <v>358</v>
      </c>
      <c r="F915" s="302"/>
      <c r="G915" s="451" t="s">
        <v>255</v>
      </c>
      <c r="H915" s="298" t="s">
        <v>262</v>
      </c>
      <c r="I915" s="450" t="s">
        <v>440</v>
      </c>
      <c r="J915" s="257">
        <v>40</v>
      </c>
      <c r="K915" s="257">
        <v>4</v>
      </c>
    </row>
    <row r="916" spans="1:11" ht="15" customHeight="1" outlineLevel="1" thickBot="1">
      <c r="A916" s="322"/>
      <c r="B916" s="323" t="s">
        <v>263</v>
      </c>
      <c r="C916" s="323"/>
      <c r="D916" s="322"/>
      <c r="E916" s="325" t="s">
        <v>358</v>
      </c>
      <c r="F916" s="377"/>
      <c r="G916" s="452" t="s">
        <v>255</v>
      </c>
      <c r="H916" s="327" t="s">
        <v>264</v>
      </c>
      <c r="I916" s="453" t="s">
        <v>445</v>
      </c>
      <c r="J916" s="454">
        <v>40</v>
      </c>
      <c r="K916" s="454">
        <v>4</v>
      </c>
    </row>
    <row r="917" spans="1:11" ht="15" customHeight="1">
      <c r="A917" s="441"/>
      <c r="B917" s="442" t="s">
        <v>248</v>
      </c>
      <c r="C917" s="443">
        <v>39</v>
      </c>
      <c r="D917" s="441">
        <v>22</v>
      </c>
      <c r="E917" s="444" t="s">
        <v>358</v>
      </c>
      <c r="F917" s="445" t="s">
        <v>369</v>
      </c>
      <c r="G917" s="446" t="s">
        <v>370</v>
      </c>
      <c r="H917" s="317" t="s">
        <v>431</v>
      </c>
      <c r="I917" s="318" t="s">
        <v>432</v>
      </c>
      <c r="J917" s="319">
        <f>SUM(J918:J937)</f>
        <v>1559</v>
      </c>
      <c r="K917" s="320">
        <f>SUM(K918:K937)</f>
        <v>155.9</v>
      </c>
    </row>
    <row r="918" spans="1:11" ht="15" customHeight="1" outlineLevel="1">
      <c r="A918" s="265"/>
      <c r="B918" s="294" t="s">
        <v>250</v>
      </c>
      <c r="C918" s="294"/>
      <c r="D918" s="265"/>
      <c r="E918" s="295" t="s">
        <v>358</v>
      </c>
      <c r="F918" s="296"/>
      <c r="G918" s="449" t="s">
        <v>251</v>
      </c>
      <c r="H918" s="298" t="s">
        <v>252</v>
      </c>
      <c r="I918" s="450" t="s">
        <v>433</v>
      </c>
      <c r="J918" s="257">
        <v>54</v>
      </c>
      <c r="K918" s="257">
        <v>5.4</v>
      </c>
    </row>
    <row r="919" spans="1:11" ht="15" customHeight="1" outlineLevel="1">
      <c r="A919" s="265"/>
      <c r="B919" s="294" t="s">
        <v>250</v>
      </c>
      <c r="C919" s="294"/>
      <c r="D919" s="265"/>
      <c r="E919" s="295" t="s">
        <v>358</v>
      </c>
      <c r="F919" s="296"/>
      <c r="G919" s="321" t="s">
        <v>248</v>
      </c>
      <c r="H919" s="363" t="s">
        <v>1196</v>
      </c>
      <c r="I919" s="298" t="s">
        <v>1197</v>
      </c>
      <c r="J919" s="299">
        <v>120</v>
      </c>
      <c r="K919" s="300">
        <v>12</v>
      </c>
    </row>
    <row r="920" spans="1:11" ht="15" customHeight="1" outlineLevel="1">
      <c r="A920" s="265"/>
      <c r="B920" s="294" t="s">
        <v>250</v>
      </c>
      <c r="C920" s="294"/>
      <c r="D920" s="265"/>
      <c r="E920" s="295" t="s">
        <v>358</v>
      </c>
      <c r="F920" s="296"/>
      <c r="G920" s="321" t="s">
        <v>248</v>
      </c>
      <c r="H920" s="363" t="s">
        <v>1198</v>
      </c>
      <c r="I920" s="298" t="s">
        <v>1199</v>
      </c>
      <c r="J920" s="299">
        <v>120</v>
      </c>
      <c r="K920" s="300">
        <v>12</v>
      </c>
    </row>
    <row r="921" spans="1:11" ht="15" customHeight="1" outlineLevel="1">
      <c r="A921" s="265"/>
      <c r="B921" s="294" t="s">
        <v>250</v>
      </c>
      <c r="C921" s="294"/>
      <c r="D921" s="265"/>
      <c r="E921" s="295" t="s">
        <v>358</v>
      </c>
      <c r="F921" s="296"/>
      <c r="G921" s="321" t="s">
        <v>248</v>
      </c>
      <c r="H921" s="363" t="s">
        <v>1200</v>
      </c>
      <c r="I921" s="298" t="s">
        <v>1201</v>
      </c>
      <c r="J921" s="299">
        <v>50</v>
      </c>
      <c r="K921" s="300">
        <v>5</v>
      </c>
    </row>
    <row r="922" spans="1:11" ht="15" customHeight="1" outlineLevel="1">
      <c r="A922" s="265"/>
      <c r="B922" s="294" t="s">
        <v>250</v>
      </c>
      <c r="C922" s="294"/>
      <c r="D922" s="265"/>
      <c r="E922" s="295" t="s">
        <v>358</v>
      </c>
      <c r="F922" s="296"/>
      <c r="G922" s="321" t="s">
        <v>248</v>
      </c>
      <c r="H922" s="363" t="s">
        <v>1202</v>
      </c>
      <c r="I922" s="298" t="s">
        <v>1203</v>
      </c>
      <c r="J922" s="299">
        <v>120</v>
      </c>
      <c r="K922" s="300">
        <v>12</v>
      </c>
    </row>
    <row r="923" spans="1:11" ht="15" customHeight="1" outlineLevel="1">
      <c r="A923" s="265"/>
      <c r="B923" s="294" t="s">
        <v>250</v>
      </c>
      <c r="C923" s="294"/>
      <c r="D923" s="265"/>
      <c r="E923" s="295" t="s">
        <v>358</v>
      </c>
      <c r="F923" s="296"/>
      <c r="G923" s="449" t="s">
        <v>253</v>
      </c>
      <c r="H923" s="298" t="s">
        <v>254</v>
      </c>
      <c r="I923" s="450" t="s">
        <v>434</v>
      </c>
      <c r="J923" s="257">
        <v>50</v>
      </c>
      <c r="K923" s="300">
        <v>5</v>
      </c>
    </row>
    <row r="924" spans="1:11" ht="15" customHeight="1" outlineLevel="1">
      <c r="A924" s="265"/>
      <c r="B924" s="294" t="s">
        <v>250</v>
      </c>
      <c r="C924" s="294"/>
      <c r="D924" s="265"/>
      <c r="E924" s="295" t="s">
        <v>358</v>
      </c>
      <c r="F924" s="296"/>
      <c r="G924" s="449" t="s">
        <v>255</v>
      </c>
      <c r="H924" s="298" t="s">
        <v>256</v>
      </c>
      <c r="I924" s="450" t="s">
        <v>435</v>
      </c>
      <c r="J924" s="257">
        <v>20</v>
      </c>
      <c r="K924" s="300">
        <v>2</v>
      </c>
    </row>
    <row r="925" spans="1:11" ht="15" customHeight="1" outlineLevel="1">
      <c r="A925" s="265"/>
      <c r="B925" s="294" t="s">
        <v>250</v>
      </c>
      <c r="C925" s="294"/>
      <c r="D925" s="265"/>
      <c r="E925" s="295" t="s">
        <v>358</v>
      </c>
      <c r="F925" s="296"/>
      <c r="G925" s="297" t="s">
        <v>255</v>
      </c>
      <c r="H925" s="298" t="s">
        <v>371</v>
      </c>
      <c r="I925" s="298" t="s">
        <v>1204</v>
      </c>
      <c r="J925" s="257">
        <v>40</v>
      </c>
      <c r="K925" s="455">
        <v>4</v>
      </c>
    </row>
    <row r="926" spans="1:11" ht="15" customHeight="1" outlineLevel="1">
      <c r="A926" s="265"/>
      <c r="B926" s="301" t="s">
        <v>257</v>
      </c>
      <c r="C926" s="301"/>
      <c r="D926" s="265"/>
      <c r="E926" s="295" t="s">
        <v>358</v>
      </c>
      <c r="F926" s="302"/>
      <c r="G926" s="451" t="s">
        <v>251</v>
      </c>
      <c r="H926" s="298" t="s">
        <v>258</v>
      </c>
      <c r="I926" s="450" t="s">
        <v>436</v>
      </c>
      <c r="J926" s="257">
        <v>60</v>
      </c>
      <c r="K926" s="300">
        <v>6</v>
      </c>
    </row>
    <row r="927" spans="1:11" ht="15" customHeight="1" outlineLevel="1">
      <c r="A927" s="265"/>
      <c r="B927" s="301" t="s">
        <v>257</v>
      </c>
      <c r="C927" s="301"/>
      <c r="D927" s="265"/>
      <c r="E927" s="295" t="s">
        <v>358</v>
      </c>
      <c r="F927" s="302"/>
      <c r="G927" s="304" t="s">
        <v>248</v>
      </c>
      <c r="H927" s="305" t="s">
        <v>1205</v>
      </c>
      <c r="I927" s="298" t="s">
        <v>1206</v>
      </c>
      <c r="J927" s="299">
        <v>120</v>
      </c>
      <c r="K927" s="300">
        <v>12</v>
      </c>
    </row>
    <row r="928" spans="1:11" ht="15" customHeight="1" outlineLevel="1">
      <c r="A928" s="265"/>
      <c r="B928" s="301" t="s">
        <v>257</v>
      </c>
      <c r="C928" s="301"/>
      <c r="D928" s="265"/>
      <c r="E928" s="295" t="s">
        <v>358</v>
      </c>
      <c r="F928" s="302"/>
      <c r="G928" s="304" t="s">
        <v>248</v>
      </c>
      <c r="H928" s="305" t="s">
        <v>1207</v>
      </c>
      <c r="I928" s="298" t="s">
        <v>1208</v>
      </c>
      <c r="J928" s="299">
        <v>120</v>
      </c>
      <c r="K928" s="300">
        <v>12</v>
      </c>
    </row>
    <row r="929" spans="1:11" ht="15" customHeight="1" outlineLevel="1">
      <c r="A929" s="265"/>
      <c r="B929" s="301" t="s">
        <v>257</v>
      </c>
      <c r="C929" s="301"/>
      <c r="D929" s="265"/>
      <c r="E929" s="295" t="s">
        <v>358</v>
      </c>
      <c r="F929" s="302"/>
      <c r="G929" s="304" t="s">
        <v>248</v>
      </c>
      <c r="H929" s="305" t="s">
        <v>1209</v>
      </c>
      <c r="I929" s="298" t="s">
        <v>1210</v>
      </c>
      <c r="J929" s="299">
        <v>120</v>
      </c>
      <c r="K929" s="300">
        <v>12</v>
      </c>
    </row>
    <row r="930" spans="1:11" ht="15" customHeight="1" outlineLevel="1">
      <c r="A930" s="265"/>
      <c r="B930" s="301" t="s">
        <v>257</v>
      </c>
      <c r="C930" s="301"/>
      <c r="D930" s="265"/>
      <c r="E930" s="295" t="s">
        <v>358</v>
      </c>
      <c r="F930" s="302"/>
      <c r="G930" s="304" t="s">
        <v>248</v>
      </c>
      <c r="H930" s="305" t="s">
        <v>1211</v>
      </c>
      <c r="I930" s="298" t="s">
        <v>1212</v>
      </c>
      <c r="J930" s="299">
        <v>120</v>
      </c>
      <c r="K930" s="300">
        <v>12</v>
      </c>
    </row>
    <row r="931" spans="1:11" ht="15" customHeight="1" outlineLevel="1">
      <c r="A931" s="265"/>
      <c r="B931" s="301" t="s">
        <v>257</v>
      </c>
      <c r="C931" s="301"/>
      <c r="D931" s="265"/>
      <c r="E931" s="295" t="s">
        <v>358</v>
      </c>
      <c r="F931" s="302"/>
      <c r="G931" s="303" t="s">
        <v>253</v>
      </c>
      <c r="H931" s="298" t="s">
        <v>259</v>
      </c>
      <c r="I931" s="298" t="s">
        <v>437</v>
      </c>
      <c r="J931" s="257">
        <v>45</v>
      </c>
      <c r="K931" s="300">
        <v>4.5</v>
      </c>
    </row>
    <row r="932" spans="1:11" ht="15" customHeight="1" outlineLevel="1">
      <c r="A932" s="265"/>
      <c r="B932" s="301" t="s">
        <v>257</v>
      </c>
      <c r="C932" s="301"/>
      <c r="D932" s="265"/>
      <c r="E932" s="295" t="s">
        <v>358</v>
      </c>
      <c r="F932" s="302"/>
      <c r="G932" s="303" t="s">
        <v>255</v>
      </c>
      <c r="H932" s="298" t="s">
        <v>260</v>
      </c>
      <c r="I932" s="298" t="s">
        <v>438</v>
      </c>
      <c r="J932" s="257">
        <v>40</v>
      </c>
      <c r="K932" s="300">
        <v>4</v>
      </c>
    </row>
    <row r="933" spans="1:11" ht="15" customHeight="1" outlineLevel="1">
      <c r="A933" s="265"/>
      <c r="B933" s="301" t="s">
        <v>257</v>
      </c>
      <c r="C933" s="301"/>
      <c r="D933" s="265"/>
      <c r="E933" s="295" t="s">
        <v>358</v>
      </c>
      <c r="F933" s="302"/>
      <c r="G933" s="303" t="s">
        <v>255</v>
      </c>
      <c r="H933" s="298" t="s">
        <v>261</v>
      </c>
      <c r="I933" s="298" t="s">
        <v>439</v>
      </c>
      <c r="J933" s="257">
        <v>40</v>
      </c>
      <c r="K933" s="300">
        <v>4</v>
      </c>
    </row>
    <row r="934" spans="1:11" ht="15" customHeight="1" outlineLevel="1">
      <c r="A934" s="265"/>
      <c r="B934" s="301" t="s">
        <v>257</v>
      </c>
      <c r="C934" s="301"/>
      <c r="D934" s="265"/>
      <c r="E934" s="295" t="s">
        <v>358</v>
      </c>
      <c r="F934" s="302"/>
      <c r="G934" s="303" t="s">
        <v>255</v>
      </c>
      <c r="H934" s="298" t="s">
        <v>262</v>
      </c>
      <c r="I934" s="298" t="s">
        <v>440</v>
      </c>
      <c r="J934" s="257">
        <v>40</v>
      </c>
      <c r="K934" s="300">
        <v>4</v>
      </c>
    </row>
    <row r="935" spans="1:11" ht="15" customHeight="1" outlineLevel="1">
      <c r="A935" s="265"/>
      <c r="B935" s="334" t="s">
        <v>263</v>
      </c>
      <c r="C935" s="334"/>
      <c r="D935" s="265"/>
      <c r="E935" s="295" t="s">
        <v>358</v>
      </c>
      <c r="F935" s="335"/>
      <c r="G935" s="336" t="s">
        <v>248</v>
      </c>
      <c r="H935" s="305" t="s">
        <v>1213</v>
      </c>
      <c r="I935" s="298" t="s">
        <v>1214</v>
      </c>
      <c r="J935" s="299">
        <v>120</v>
      </c>
      <c r="K935" s="300">
        <v>12</v>
      </c>
    </row>
    <row r="936" spans="1:11" ht="15" customHeight="1" outlineLevel="1">
      <c r="A936" s="265"/>
      <c r="B936" s="334" t="s">
        <v>263</v>
      </c>
      <c r="C936" s="334"/>
      <c r="D936" s="265"/>
      <c r="E936" s="295" t="s">
        <v>358</v>
      </c>
      <c r="F936" s="335"/>
      <c r="G936" s="336" t="s">
        <v>248</v>
      </c>
      <c r="H936" s="305" t="s">
        <v>1215</v>
      </c>
      <c r="I936" s="298" t="s">
        <v>1216</v>
      </c>
      <c r="J936" s="299">
        <v>120</v>
      </c>
      <c r="K936" s="300">
        <v>12</v>
      </c>
    </row>
    <row r="937" spans="1:11" ht="15" customHeight="1" outlineLevel="1" thickBot="1">
      <c r="A937" s="266"/>
      <c r="B937" s="306" t="s">
        <v>263</v>
      </c>
      <c r="C937" s="306"/>
      <c r="D937" s="266"/>
      <c r="E937" s="307" t="s">
        <v>358</v>
      </c>
      <c r="F937" s="308"/>
      <c r="G937" s="309" t="s">
        <v>255</v>
      </c>
      <c r="H937" s="310" t="s">
        <v>264</v>
      </c>
      <c r="I937" s="310" t="s">
        <v>445</v>
      </c>
      <c r="J937" s="448">
        <v>40</v>
      </c>
      <c r="K937" s="312">
        <v>4</v>
      </c>
    </row>
    <row r="938" spans="1:11" ht="15" customHeight="1">
      <c r="A938" s="441"/>
      <c r="B938" s="442" t="s">
        <v>248</v>
      </c>
      <c r="C938" s="443">
        <v>40</v>
      </c>
      <c r="D938" s="441">
        <v>22</v>
      </c>
      <c r="E938" s="444" t="s">
        <v>358</v>
      </c>
      <c r="F938" s="445" t="s">
        <v>372</v>
      </c>
      <c r="G938" s="446" t="s">
        <v>373</v>
      </c>
      <c r="H938" s="317" t="s">
        <v>431</v>
      </c>
      <c r="I938" s="318" t="s">
        <v>432</v>
      </c>
      <c r="J938" s="319">
        <f>SUM(J939:J960)</f>
        <v>2369</v>
      </c>
      <c r="K938" s="320">
        <f>SUM(K939:K960)</f>
        <v>236.9</v>
      </c>
    </row>
    <row r="939" spans="1:11" ht="15" customHeight="1" outlineLevel="1">
      <c r="A939" s="265"/>
      <c r="B939" s="294" t="s">
        <v>250</v>
      </c>
      <c r="C939" s="294"/>
      <c r="D939" s="265"/>
      <c r="E939" s="295" t="s">
        <v>358</v>
      </c>
      <c r="F939" s="296"/>
      <c r="G939" s="297" t="s">
        <v>251</v>
      </c>
      <c r="H939" s="298" t="s">
        <v>252</v>
      </c>
      <c r="I939" s="298" t="s">
        <v>433</v>
      </c>
      <c r="J939" s="257">
        <v>54</v>
      </c>
      <c r="K939" s="257">
        <v>5.4</v>
      </c>
    </row>
    <row r="940" spans="1:11" ht="15" customHeight="1" outlineLevel="1">
      <c r="A940" s="265"/>
      <c r="B940" s="294" t="s">
        <v>250</v>
      </c>
      <c r="C940" s="294"/>
      <c r="D940" s="265"/>
      <c r="E940" s="295" t="s">
        <v>358</v>
      </c>
      <c r="F940" s="296"/>
      <c r="G940" s="321" t="s">
        <v>248</v>
      </c>
      <c r="H940" s="363" t="s">
        <v>1217</v>
      </c>
      <c r="I940" s="298" t="s">
        <v>1218</v>
      </c>
      <c r="J940" s="299">
        <v>110</v>
      </c>
      <c r="K940" s="300">
        <v>11</v>
      </c>
    </row>
    <row r="941" spans="1:11" ht="15" customHeight="1" outlineLevel="1">
      <c r="A941" s="265"/>
      <c r="B941" s="294" t="s">
        <v>250</v>
      </c>
      <c r="C941" s="294"/>
      <c r="D941" s="265"/>
      <c r="E941" s="295" t="s">
        <v>358</v>
      </c>
      <c r="F941" s="296"/>
      <c r="G941" s="321" t="s">
        <v>248</v>
      </c>
      <c r="H941" s="363" t="s">
        <v>1219</v>
      </c>
      <c r="I941" s="298" t="s">
        <v>1220</v>
      </c>
      <c r="J941" s="299">
        <v>110</v>
      </c>
      <c r="K941" s="300">
        <v>11</v>
      </c>
    </row>
    <row r="942" spans="1:11" ht="15" customHeight="1" outlineLevel="1">
      <c r="A942" s="265"/>
      <c r="B942" s="294" t="s">
        <v>250</v>
      </c>
      <c r="C942" s="294"/>
      <c r="D942" s="265"/>
      <c r="E942" s="295" t="s">
        <v>358</v>
      </c>
      <c r="F942" s="296"/>
      <c r="G942" s="297" t="s">
        <v>253</v>
      </c>
      <c r="H942" s="298" t="s">
        <v>254</v>
      </c>
      <c r="I942" s="298" t="s">
        <v>434</v>
      </c>
      <c r="J942" s="257">
        <v>50</v>
      </c>
      <c r="K942" s="300">
        <v>5</v>
      </c>
    </row>
    <row r="943" spans="1:11" ht="15" customHeight="1" outlineLevel="1">
      <c r="A943" s="265"/>
      <c r="B943" s="294" t="s">
        <v>250</v>
      </c>
      <c r="C943" s="294"/>
      <c r="D943" s="265"/>
      <c r="E943" s="295" t="s">
        <v>358</v>
      </c>
      <c r="F943" s="296"/>
      <c r="G943" s="297" t="s">
        <v>255</v>
      </c>
      <c r="H943" s="298" t="s">
        <v>256</v>
      </c>
      <c r="I943" s="298" t="s">
        <v>435</v>
      </c>
      <c r="J943" s="257">
        <v>20</v>
      </c>
      <c r="K943" s="300">
        <v>2</v>
      </c>
    </row>
    <row r="944" spans="1:11" ht="15" customHeight="1" outlineLevel="1">
      <c r="A944" s="265"/>
      <c r="B944" s="294" t="s">
        <v>250</v>
      </c>
      <c r="C944" s="294"/>
      <c r="D944" s="265"/>
      <c r="E944" s="295" t="s">
        <v>358</v>
      </c>
      <c r="F944" s="296"/>
      <c r="G944" s="297" t="s">
        <v>255</v>
      </c>
      <c r="H944" s="298" t="s">
        <v>374</v>
      </c>
      <c r="I944" s="298" t="s">
        <v>1221</v>
      </c>
      <c r="J944" s="257">
        <v>40</v>
      </c>
      <c r="K944" s="455">
        <v>4</v>
      </c>
    </row>
    <row r="945" spans="1:11" ht="15" customHeight="1" outlineLevel="1">
      <c r="A945" s="265"/>
      <c r="B945" s="301" t="s">
        <v>257</v>
      </c>
      <c r="C945" s="301"/>
      <c r="D945" s="265"/>
      <c r="E945" s="295" t="s">
        <v>358</v>
      </c>
      <c r="F945" s="302"/>
      <c r="G945" s="303" t="s">
        <v>251</v>
      </c>
      <c r="H945" s="298" t="s">
        <v>258</v>
      </c>
      <c r="I945" s="298" t="s">
        <v>436</v>
      </c>
      <c r="J945" s="257">
        <v>60</v>
      </c>
      <c r="K945" s="300">
        <v>6</v>
      </c>
    </row>
    <row r="946" spans="1:11" ht="15" customHeight="1" outlineLevel="1">
      <c r="A946" s="265"/>
      <c r="B946" s="301" t="s">
        <v>257</v>
      </c>
      <c r="C946" s="301"/>
      <c r="D946" s="265"/>
      <c r="E946" s="295" t="s">
        <v>358</v>
      </c>
      <c r="F946" s="302"/>
      <c r="G946" s="304" t="s">
        <v>248</v>
      </c>
      <c r="H946" s="305" t="s">
        <v>1222</v>
      </c>
      <c r="I946" s="298" t="s">
        <v>1223</v>
      </c>
      <c r="J946" s="299">
        <v>190</v>
      </c>
      <c r="K946" s="300">
        <v>19</v>
      </c>
    </row>
    <row r="947" spans="1:11" ht="15" customHeight="1" outlineLevel="1">
      <c r="A947" s="265"/>
      <c r="B947" s="301" t="s">
        <v>257</v>
      </c>
      <c r="C947" s="301"/>
      <c r="D947" s="265"/>
      <c r="E947" s="295" t="s">
        <v>358</v>
      </c>
      <c r="F947" s="302"/>
      <c r="G947" s="304" t="s">
        <v>248</v>
      </c>
      <c r="H947" s="305" t="s">
        <v>1224</v>
      </c>
      <c r="I947" s="298" t="s">
        <v>1225</v>
      </c>
      <c r="J947" s="299">
        <v>190</v>
      </c>
      <c r="K947" s="300">
        <v>19</v>
      </c>
    </row>
    <row r="948" spans="1:11" ht="15" customHeight="1" outlineLevel="1">
      <c r="A948" s="265"/>
      <c r="B948" s="301" t="s">
        <v>257</v>
      </c>
      <c r="C948" s="301"/>
      <c r="D948" s="265"/>
      <c r="E948" s="295" t="s">
        <v>358</v>
      </c>
      <c r="F948" s="302"/>
      <c r="G948" s="304" t="s">
        <v>248</v>
      </c>
      <c r="H948" s="305" t="s">
        <v>1226</v>
      </c>
      <c r="I948" s="298" t="s">
        <v>1227</v>
      </c>
      <c r="J948" s="299">
        <v>190</v>
      </c>
      <c r="K948" s="300">
        <v>19</v>
      </c>
    </row>
    <row r="949" spans="1:11" ht="15" customHeight="1" outlineLevel="1">
      <c r="A949" s="265"/>
      <c r="B949" s="301" t="s">
        <v>257</v>
      </c>
      <c r="C949" s="301"/>
      <c r="D949" s="265"/>
      <c r="E949" s="295" t="s">
        <v>358</v>
      </c>
      <c r="F949" s="302"/>
      <c r="G949" s="304" t="s">
        <v>248</v>
      </c>
      <c r="H949" s="305" t="s">
        <v>1228</v>
      </c>
      <c r="I949" s="298" t="s">
        <v>1229</v>
      </c>
      <c r="J949" s="299">
        <v>190</v>
      </c>
      <c r="K949" s="300">
        <v>19</v>
      </c>
    </row>
    <row r="950" spans="1:11" ht="15" customHeight="1" outlineLevel="1">
      <c r="A950" s="265"/>
      <c r="B950" s="301" t="s">
        <v>257</v>
      </c>
      <c r="C950" s="301"/>
      <c r="D950" s="265"/>
      <c r="E950" s="295" t="s">
        <v>358</v>
      </c>
      <c r="F950" s="302"/>
      <c r="G950" s="304" t="s">
        <v>248</v>
      </c>
      <c r="H950" s="305" t="s">
        <v>1230</v>
      </c>
      <c r="I950" s="298" t="s">
        <v>1231</v>
      </c>
      <c r="J950" s="299">
        <v>130</v>
      </c>
      <c r="K950" s="300">
        <v>13</v>
      </c>
    </row>
    <row r="951" spans="1:11" ht="15" customHeight="1" outlineLevel="1">
      <c r="A951" s="265"/>
      <c r="B951" s="301" t="s">
        <v>257</v>
      </c>
      <c r="C951" s="301"/>
      <c r="D951" s="265"/>
      <c r="E951" s="295" t="s">
        <v>358</v>
      </c>
      <c r="F951" s="302"/>
      <c r="G951" s="303" t="s">
        <v>253</v>
      </c>
      <c r="H951" s="298" t="s">
        <v>259</v>
      </c>
      <c r="I951" s="298" t="s">
        <v>437</v>
      </c>
      <c r="J951" s="257">
        <v>45</v>
      </c>
      <c r="K951" s="300">
        <v>4.5</v>
      </c>
    </row>
    <row r="952" spans="1:11" ht="15" customHeight="1" outlineLevel="1">
      <c r="A952" s="265"/>
      <c r="B952" s="301" t="s">
        <v>257</v>
      </c>
      <c r="C952" s="301"/>
      <c r="D952" s="265"/>
      <c r="E952" s="295" t="s">
        <v>358</v>
      </c>
      <c r="F952" s="302"/>
      <c r="G952" s="303" t="s">
        <v>255</v>
      </c>
      <c r="H952" s="298" t="s">
        <v>260</v>
      </c>
      <c r="I952" s="298" t="s">
        <v>438</v>
      </c>
      <c r="J952" s="257">
        <v>40</v>
      </c>
      <c r="K952" s="300">
        <v>4</v>
      </c>
    </row>
    <row r="953" spans="1:11" ht="15" customHeight="1" outlineLevel="1">
      <c r="A953" s="265"/>
      <c r="B953" s="301" t="s">
        <v>257</v>
      </c>
      <c r="C953" s="301"/>
      <c r="D953" s="265"/>
      <c r="E953" s="295" t="s">
        <v>358</v>
      </c>
      <c r="F953" s="302"/>
      <c r="G953" s="303" t="s">
        <v>255</v>
      </c>
      <c r="H953" s="298" t="s">
        <v>261</v>
      </c>
      <c r="I953" s="298" t="s">
        <v>439</v>
      </c>
      <c r="J953" s="257">
        <v>40</v>
      </c>
      <c r="K953" s="300">
        <v>4</v>
      </c>
    </row>
    <row r="954" spans="1:11" ht="15" customHeight="1" outlineLevel="1">
      <c r="A954" s="265"/>
      <c r="B954" s="301" t="s">
        <v>257</v>
      </c>
      <c r="C954" s="301"/>
      <c r="D954" s="265"/>
      <c r="E954" s="295" t="s">
        <v>358</v>
      </c>
      <c r="F954" s="302"/>
      <c r="G954" s="303" t="s">
        <v>255</v>
      </c>
      <c r="H954" s="298" t="s">
        <v>262</v>
      </c>
      <c r="I954" s="298" t="s">
        <v>440</v>
      </c>
      <c r="J954" s="257">
        <v>40</v>
      </c>
      <c r="K954" s="300">
        <v>4</v>
      </c>
    </row>
    <row r="955" spans="1:11" ht="15" customHeight="1" outlineLevel="1">
      <c r="A955" s="265"/>
      <c r="B955" s="334" t="s">
        <v>263</v>
      </c>
      <c r="C955" s="334"/>
      <c r="D955" s="265"/>
      <c r="E955" s="295" t="s">
        <v>358</v>
      </c>
      <c r="F955" s="335"/>
      <c r="G955" s="336" t="s">
        <v>248</v>
      </c>
      <c r="H955" s="305" t="s">
        <v>1232</v>
      </c>
      <c r="I955" s="298" t="s">
        <v>1233</v>
      </c>
      <c r="J955" s="299">
        <v>190</v>
      </c>
      <c r="K955" s="300">
        <v>19</v>
      </c>
    </row>
    <row r="956" spans="1:11" ht="15" customHeight="1" outlineLevel="1">
      <c r="A956" s="265"/>
      <c r="B956" s="334" t="s">
        <v>263</v>
      </c>
      <c r="C956" s="334"/>
      <c r="D956" s="265"/>
      <c r="E956" s="295" t="s">
        <v>358</v>
      </c>
      <c r="F956" s="335"/>
      <c r="G956" s="336" t="s">
        <v>248</v>
      </c>
      <c r="H956" s="305" t="s">
        <v>1234</v>
      </c>
      <c r="I956" s="298" t="s">
        <v>1235</v>
      </c>
      <c r="J956" s="299">
        <v>130</v>
      </c>
      <c r="K956" s="300">
        <v>13</v>
      </c>
    </row>
    <row r="957" spans="1:11" ht="15" customHeight="1" outlineLevel="1">
      <c r="A957" s="265"/>
      <c r="B957" s="334" t="s">
        <v>263</v>
      </c>
      <c r="C957" s="334"/>
      <c r="D957" s="265"/>
      <c r="E957" s="295" t="s">
        <v>358</v>
      </c>
      <c r="F957" s="335"/>
      <c r="G957" s="336" t="s">
        <v>248</v>
      </c>
      <c r="H957" s="305" t="s">
        <v>1236</v>
      </c>
      <c r="I957" s="298" t="s">
        <v>1237</v>
      </c>
      <c r="J957" s="299">
        <v>130</v>
      </c>
      <c r="K957" s="300">
        <v>13</v>
      </c>
    </row>
    <row r="958" spans="1:11" ht="15" customHeight="1" outlineLevel="1">
      <c r="A958" s="265"/>
      <c r="B958" s="334" t="s">
        <v>263</v>
      </c>
      <c r="C958" s="334"/>
      <c r="D958" s="265"/>
      <c r="E958" s="295" t="s">
        <v>358</v>
      </c>
      <c r="F958" s="335"/>
      <c r="G958" s="336" t="s">
        <v>248</v>
      </c>
      <c r="H958" s="305" t="s">
        <v>1238</v>
      </c>
      <c r="I958" s="298" t="s">
        <v>1239</v>
      </c>
      <c r="J958" s="299">
        <v>190</v>
      </c>
      <c r="K958" s="300">
        <v>19</v>
      </c>
    </row>
    <row r="959" spans="1:11" ht="15" customHeight="1" outlineLevel="1">
      <c r="A959" s="265"/>
      <c r="B959" s="334" t="s">
        <v>263</v>
      </c>
      <c r="C959" s="334"/>
      <c r="D959" s="265"/>
      <c r="E959" s="295" t="s">
        <v>358</v>
      </c>
      <c r="F959" s="335"/>
      <c r="G959" s="336" t="s">
        <v>248</v>
      </c>
      <c r="H959" s="305" t="s">
        <v>1240</v>
      </c>
      <c r="I959" s="298" t="s">
        <v>1241</v>
      </c>
      <c r="J959" s="299">
        <v>190</v>
      </c>
      <c r="K959" s="300">
        <v>19</v>
      </c>
    </row>
    <row r="960" spans="1:11" ht="15" customHeight="1" outlineLevel="1" thickBot="1">
      <c r="A960" s="266"/>
      <c r="B960" s="306" t="s">
        <v>263</v>
      </c>
      <c r="C960" s="306"/>
      <c r="D960" s="266"/>
      <c r="E960" s="307" t="s">
        <v>358</v>
      </c>
      <c r="F960" s="308"/>
      <c r="G960" s="309" t="s">
        <v>255</v>
      </c>
      <c r="H960" s="310" t="s">
        <v>264</v>
      </c>
      <c r="I960" s="310" t="s">
        <v>445</v>
      </c>
      <c r="J960" s="448">
        <v>40</v>
      </c>
      <c r="K960" s="312">
        <v>4</v>
      </c>
    </row>
    <row r="961" spans="1:11" s="466" customFormat="1" ht="15" customHeight="1">
      <c r="A961" s="456">
        <v>16</v>
      </c>
      <c r="B961" s="457"/>
      <c r="C961" s="458">
        <v>41</v>
      </c>
      <c r="D961" s="456">
        <v>23</v>
      </c>
      <c r="E961" s="459" t="s">
        <v>375</v>
      </c>
      <c r="F961" s="460" t="s">
        <v>197</v>
      </c>
      <c r="G961" s="461" t="s">
        <v>376</v>
      </c>
      <c r="H961" s="462" t="s">
        <v>431</v>
      </c>
      <c r="I961" s="463" t="s">
        <v>432</v>
      </c>
      <c r="J961" s="464">
        <f>SUM(J962:J975)</f>
        <v>1013</v>
      </c>
      <c r="K961" s="465">
        <f>SUM(K962:K975)</f>
        <v>101.3</v>
      </c>
    </row>
    <row r="962" spans="1:11" ht="15" customHeight="1" outlineLevel="1">
      <c r="A962" s="265"/>
      <c r="B962" s="294" t="s">
        <v>250</v>
      </c>
      <c r="C962" s="294"/>
      <c r="D962" s="265"/>
      <c r="E962" s="295" t="s">
        <v>375</v>
      </c>
      <c r="F962" s="296"/>
      <c r="G962" s="297" t="s">
        <v>251</v>
      </c>
      <c r="H962" s="298" t="s">
        <v>252</v>
      </c>
      <c r="I962" s="298" t="s">
        <v>433</v>
      </c>
      <c r="J962" s="257">
        <v>54</v>
      </c>
      <c r="K962" s="257">
        <v>5.4</v>
      </c>
    </row>
    <row r="963" spans="1:11" ht="15" customHeight="1" outlineLevel="1">
      <c r="A963" s="265"/>
      <c r="B963" s="294" t="s">
        <v>250</v>
      </c>
      <c r="C963" s="294"/>
      <c r="D963" s="265"/>
      <c r="E963" s="295" t="s">
        <v>375</v>
      </c>
      <c r="F963" s="296"/>
      <c r="G963" s="321" t="s">
        <v>248</v>
      </c>
      <c r="H963" s="363" t="s">
        <v>1242</v>
      </c>
      <c r="I963" s="298" t="s">
        <v>1243</v>
      </c>
      <c r="J963" s="299">
        <v>96</v>
      </c>
      <c r="K963" s="300">
        <v>9.6</v>
      </c>
    </row>
    <row r="964" spans="1:11" ht="15" customHeight="1" outlineLevel="1">
      <c r="A964" s="265"/>
      <c r="B964" s="294" t="s">
        <v>250</v>
      </c>
      <c r="C964" s="294"/>
      <c r="D964" s="265"/>
      <c r="E964" s="295" t="s">
        <v>375</v>
      </c>
      <c r="F964" s="296"/>
      <c r="G964" s="321" t="s">
        <v>248</v>
      </c>
      <c r="H964" s="363" t="s">
        <v>1244</v>
      </c>
      <c r="I964" s="298" t="s">
        <v>1245</v>
      </c>
      <c r="J964" s="299">
        <v>96</v>
      </c>
      <c r="K964" s="300">
        <v>9.6</v>
      </c>
    </row>
    <row r="965" spans="1:11" ht="15" customHeight="1" outlineLevel="1">
      <c r="A965" s="265"/>
      <c r="B965" s="294" t="s">
        <v>250</v>
      </c>
      <c r="C965" s="294"/>
      <c r="D965" s="265"/>
      <c r="E965" s="295" t="s">
        <v>375</v>
      </c>
      <c r="F965" s="296"/>
      <c r="G965" s="297" t="s">
        <v>253</v>
      </c>
      <c r="H965" s="298" t="s">
        <v>254</v>
      </c>
      <c r="I965" s="298" t="s">
        <v>434</v>
      </c>
      <c r="J965" s="257">
        <v>50</v>
      </c>
      <c r="K965" s="300">
        <v>5</v>
      </c>
    </row>
    <row r="966" spans="1:11" ht="15" customHeight="1" outlineLevel="1">
      <c r="A966" s="265"/>
      <c r="B966" s="294" t="s">
        <v>250</v>
      </c>
      <c r="C966" s="294"/>
      <c r="D966" s="265"/>
      <c r="E966" s="295" t="s">
        <v>375</v>
      </c>
      <c r="F966" s="296"/>
      <c r="G966" s="297" t="s">
        <v>255</v>
      </c>
      <c r="H966" s="298" t="s">
        <v>256</v>
      </c>
      <c r="I966" s="298" t="s">
        <v>435</v>
      </c>
      <c r="J966" s="257">
        <v>20</v>
      </c>
      <c r="K966" s="300">
        <v>2</v>
      </c>
    </row>
    <row r="967" spans="1:11" ht="15" customHeight="1" outlineLevel="1">
      <c r="A967" s="265"/>
      <c r="B967" s="301" t="s">
        <v>257</v>
      </c>
      <c r="C967" s="301"/>
      <c r="D967" s="265"/>
      <c r="E967" s="295" t="s">
        <v>375</v>
      </c>
      <c r="F967" s="302"/>
      <c r="G967" s="303" t="s">
        <v>251</v>
      </c>
      <c r="H967" s="298" t="s">
        <v>258</v>
      </c>
      <c r="I967" s="298" t="s">
        <v>436</v>
      </c>
      <c r="J967" s="257">
        <v>60</v>
      </c>
      <c r="K967" s="300">
        <v>6</v>
      </c>
    </row>
    <row r="968" spans="1:11" ht="15" customHeight="1" outlineLevel="1">
      <c r="A968" s="265"/>
      <c r="B968" s="301" t="s">
        <v>257</v>
      </c>
      <c r="C968" s="301"/>
      <c r="D968" s="265"/>
      <c r="E968" s="295" t="s">
        <v>375</v>
      </c>
      <c r="F968" s="302"/>
      <c r="G968" s="304" t="s">
        <v>248</v>
      </c>
      <c r="H968" s="305" t="s">
        <v>1246</v>
      </c>
      <c r="I968" s="298" t="s">
        <v>1247</v>
      </c>
      <c r="J968" s="299">
        <v>144</v>
      </c>
      <c r="K968" s="300">
        <v>14.4</v>
      </c>
    </row>
    <row r="969" spans="1:11" ht="15" customHeight="1" outlineLevel="1">
      <c r="A969" s="265"/>
      <c r="B969" s="301" t="s">
        <v>257</v>
      </c>
      <c r="C969" s="301"/>
      <c r="D969" s="265"/>
      <c r="E969" s="295" t="s">
        <v>375</v>
      </c>
      <c r="F969" s="302"/>
      <c r="G969" s="304" t="s">
        <v>248</v>
      </c>
      <c r="H969" s="305" t="s">
        <v>1248</v>
      </c>
      <c r="I969" s="298" t="s">
        <v>1249</v>
      </c>
      <c r="J969" s="299">
        <v>120</v>
      </c>
      <c r="K969" s="300">
        <v>12</v>
      </c>
    </row>
    <row r="970" spans="1:11" ht="15" customHeight="1" outlineLevel="1">
      <c r="A970" s="265"/>
      <c r="B970" s="301" t="s">
        <v>257</v>
      </c>
      <c r="C970" s="301"/>
      <c r="D970" s="265"/>
      <c r="E970" s="295" t="s">
        <v>375</v>
      </c>
      <c r="F970" s="302"/>
      <c r="G970" s="303" t="s">
        <v>253</v>
      </c>
      <c r="H970" s="298" t="s">
        <v>259</v>
      </c>
      <c r="I970" s="298" t="s">
        <v>437</v>
      </c>
      <c r="J970" s="257">
        <v>45</v>
      </c>
      <c r="K970" s="300">
        <v>4.5</v>
      </c>
    </row>
    <row r="971" spans="1:11" ht="15" customHeight="1" outlineLevel="1">
      <c r="A971" s="265"/>
      <c r="B971" s="301" t="s">
        <v>257</v>
      </c>
      <c r="C971" s="301"/>
      <c r="D971" s="265"/>
      <c r="E971" s="295" t="s">
        <v>375</v>
      </c>
      <c r="F971" s="302"/>
      <c r="G971" s="303" t="s">
        <v>255</v>
      </c>
      <c r="H971" s="298" t="s">
        <v>260</v>
      </c>
      <c r="I971" s="298" t="s">
        <v>438</v>
      </c>
      <c r="J971" s="257">
        <v>40</v>
      </c>
      <c r="K971" s="300">
        <v>4</v>
      </c>
    </row>
    <row r="972" spans="1:11" ht="15" customHeight="1" outlineLevel="1">
      <c r="A972" s="265"/>
      <c r="B972" s="301" t="s">
        <v>257</v>
      </c>
      <c r="C972" s="301"/>
      <c r="D972" s="265"/>
      <c r="E972" s="295" t="s">
        <v>375</v>
      </c>
      <c r="F972" s="302"/>
      <c r="G972" s="303" t="s">
        <v>255</v>
      </c>
      <c r="H972" s="298" t="s">
        <v>261</v>
      </c>
      <c r="I972" s="298" t="s">
        <v>439</v>
      </c>
      <c r="J972" s="257">
        <v>40</v>
      </c>
      <c r="K972" s="300">
        <v>4</v>
      </c>
    </row>
    <row r="973" spans="1:11" ht="15" customHeight="1" outlineLevel="1">
      <c r="A973" s="265"/>
      <c r="B973" s="301" t="s">
        <v>257</v>
      </c>
      <c r="C973" s="301"/>
      <c r="D973" s="265"/>
      <c r="E973" s="295" t="s">
        <v>375</v>
      </c>
      <c r="F973" s="302"/>
      <c r="G973" s="303" t="s">
        <v>255</v>
      </c>
      <c r="H973" s="298" t="s">
        <v>262</v>
      </c>
      <c r="I973" s="298" t="s">
        <v>440</v>
      </c>
      <c r="J973" s="257">
        <v>40</v>
      </c>
      <c r="K973" s="300">
        <v>4</v>
      </c>
    </row>
    <row r="974" spans="1:11" ht="15" customHeight="1" outlineLevel="1">
      <c r="A974" s="265"/>
      <c r="B974" s="334" t="s">
        <v>263</v>
      </c>
      <c r="C974" s="334"/>
      <c r="D974" s="265"/>
      <c r="E974" s="295" t="s">
        <v>375</v>
      </c>
      <c r="F974" s="335"/>
      <c r="G974" s="336" t="s">
        <v>248</v>
      </c>
      <c r="H974" s="305" t="s">
        <v>1250</v>
      </c>
      <c r="I974" s="298" t="s">
        <v>1251</v>
      </c>
      <c r="J974" s="299">
        <v>168</v>
      </c>
      <c r="K974" s="300">
        <v>16.8</v>
      </c>
    </row>
    <row r="975" spans="1:11" ht="15" customHeight="1" outlineLevel="1" thickBot="1">
      <c r="A975" s="266"/>
      <c r="B975" s="306" t="s">
        <v>263</v>
      </c>
      <c r="C975" s="306"/>
      <c r="D975" s="266"/>
      <c r="E975" s="307" t="s">
        <v>375</v>
      </c>
      <c r="F975" s="308"/>
      <c r="G975" s="309" t="s">
        <v>255</v>
      </c>
      <c r="H975" s="310" t="s">
        <v>264</v>
      </c>
      <c r="I975" s="310" t="s">
        <v>445</v>
      </c>
      <c r="J975" s="448">
        <v>40</v>
      </c>
      <c r="K975" s="312">
        <v>4</v>
      </c>
    </row>
    <row r="976" spans="1:11" ht="15" customHeight="1">
      <c r="A976" s="467"/>
      <c r="B976" s="468"/>
      <c r="C976" s="469">
        <v>42</v>
      </c>
      <c r="D976" s="467">
        <v>23</v>
      </c>
      <c r="E976" s="470" t="s">
        <v>375</v>
      </c>
      <c r="F976" s="471" t="s">
        <v>1252</v>
      </c>
      <c r="G976" s="472" t="s">
        <v>1253</v>
      </c>
      <c r="H976" s="317" t="s">
        <v>431</v>
      </c>
      <c r="I976" s="318" t="s">
        <v>432</v>
      </c>
      <c r="J976" s="319">
        <f>SUM(J977:J990)</f>
        <v>909</v>
      </c>
      <c r="K976" s="320">
        <f t="shared" ref="K976" si="40">SUM(K977:K990)</f>
        <v>90.9</v>
      </c>
    </row>
    <row r="977" spans="1:11" ht="15" customHeight="1" outlineLevel="1">
      <c r="A977" s="265"/>
      <c r="B977" s="294" t="s">
        <v>250</v>
      </c>
      <c r="C977" s="294"/>
      <c r="D977" s="265"/>
      <c r="E977" s="295" t="s">
        <v>375</v>
      </c>
      <c r="F977" s="296"/>
      <c r="G977" s="297" t="s">
        <v>251</v>
      </c>
      <c r="H977" s="298" t="s">
        <v>252</v>
      </c>
      <c r="I977" s="298" t="s">
        <v>433</v>
      </c>
      <c r="J977" s="257">
        <v>54</v>
      </c>
      <c r="K977" s="257">
        <v>5.4</v>
      </c>
    </row>
    <row r="978" spans="1:11" ht="15" customHeight="1" outlineLevel="1">
      <c r="A978" s="265"/>
      <c r="B978" s="294" t="s">
        <v>250</v>
      </c>
      <c r="C978" s="294"/>
      <c r="D978" s="265"/>
      <c r="E978" s="295" t="s">
        <v>375</v>
      </c>
      <c r="F978" s="296"/>
      <c r="G978" s="321" t="s">
        <v>248</v>
      </c>
      <c r="H978" s="363" t="s">
        <v>1254</v>
      </c>
      <c r="I978" s="298" t="s">
        <v>1255</v>
      </c>
      <c r="J978" s="299">
        <v>115</v>
      </c>
      <c r="K978" s="300">
        <v>11.5</v>
      </c>
    </row>
    <row r="979" spans="1:11" ht="15" customHeight="1" outlineLevel="1">
      <c r="A979" s="265"/>
      <c r="B979" s="294" t="s">
        <v>250</v>
      </c>
      <c r="C979" s="294"/>
      <c r="D979" s="265"/>
      <c r="E979" s="295" t="s">
        <v>375</v>
      </c>
      <c r="F979" s="296"/>
      <c r="G979" s="297" t="s">
        <v>253</v>
      </c>
      <c r="H979" s="298" t="s">
        <v>254</v>
      </c>
      <c r="I979" s="298" t="s">
        <v>434</v>
      </c>
      <c r="J979" s="257">
        <v>50</v>
      </c>
      <c r="K979" s="300">
        <v>5</v>
      </c>
    </row>
    <row r="980" spans="1:11" ht="15" customHeight="1" outlineLevel="1">
      <c r="A980" s="265"/>
      <c r="B980" s="294" t="s">
        <v>250</v>
      </c>
      <c r="C980" s="294"/>
      <c r="D980" s="265"/>
      <c r="E980" s="295" t="s">
        <v>375</v>
      </c>
      <c r="F980" s="296"/>
      <c r="G980" s="297" t="s">
        <v>255</v>
      </c>
      <c r="H980" s="298" t="s">
        <v>256</v>
      </c>
      <c r="I980" s="298" t="s">
        <v>435</v>
      </c>
      <c r="J980" s="257">
        <v>20</v>
      </c>
      <c r="K980" s="300">
        <v>2</v>
      </c>
    </row>
    <row r="981" spans="1:11" ht="15" customHeight="1" outlineLevel="1">
      <c r="A981" s="265"/>
      <c r="B981" s="294" t="s">
        <v>250</v>
      </c>
      <c r="C981" s="294"/>
      <c r="D981" s="265"/>
      <c r="E981" s="295" t="s">
        <v>375</v>
      </c>
      <c r="F981" s="296"/>
      <c r="G981" s="297" t="s">
        <v>255</v>
      </c>
      <c r="H981" s="298" t="s">
        <v>1256</v>
      </c>
      <c r="I981" s="298" t="s">
        <v>1257</v>
      </c>
      <c r="J981" s="257">
        <v>40</v>
      </c>
      <c r="K981" s="300">
        <v>4</v>
      </c>
    </row>
    <row r="982" spans="1:11" ht="15" customHeight="1" outlineLevel="1">
      <c r="A982" s="265"/>
      <c r="B982" s="301" t="s">
        <v>257</v>
      </c>
      <c r="C982" s="301"/>
      <c r="D982" s="265"/>
      <c r="E982" s="295" t="s">
        <v>375</v>
      </c>
      <c r="F982" s="302"/>
      <c r="G982" s="303" t="s">
        <v>251</v>
      </c>
      <c r="H982" s="298" t="s">
        <v>258</v>
      </c>
      <c r="I982" s="298" t="s">
        <v>436</v>
      </c>
      <c r="J982" s="257">
        <v>60</v>
      </c>
      <c r="K982" s="300">
        <v>6</v>
      </c>
    </row>
    <row r="983" spans="1:11" ht="15" customHeight="1" outlineLevel="1">
      <c r="A983" s="265"/>
      <c r="B983" s="301" t="s">
        <v>257</v>
      </c>
      <c r="C983" s="301"/>
      <c r="D983" s="265"/>
      <c r="E983" s="295" t="s">
        <v>375</v>
      </c>
      <c r="F983" s="302"/>
      <c r="G983" s="304" t="s">
        <v>248</v>
      </c>
      <c r="H983" s="305" t="s">
        <v>1258</v>
      </c>
      <c r="I983" s="298" t="s">
        <v>1259</v>
      </c>
      <c r="J983" s="299">
        <v>150</v>
      </c>
      <c r="K983" s="300">
        <v>15</v>
      </c>
    </row>
    <row r="984" spans="1:11" ht="15" customHeight="1" outlineLevel="1">
      <c r="A984" s="265"/>
      <c r="B984" s="301" t="s">
        <v>257</v>
      </c>
      <c r="C984" s="301"/>
      <c r="D984" s="265"/>
      <c r="E984" s="295" t="s">
        <v>375</v>
      </c>
      <c r="F984" s="302"/>
      <c r="G984" s="304" t="s">
        <v>248</v>
      </c>
      <c r="H984" s="305" t="s">
        <v>1260</v>
      </c>
      <c r="I984" s="298" t="s">
        <v>1261</v>
      </c>
      <c r="J984" s="299">
        <v>150</v>
      </c>
      <c r="K984" s="300">
        <v>15</v>
      </c>
    </row>
    <row r="985" spans="1:11" ht="15" customHeight="1" outlineLevel="1">
      <c r="A985" s="265"/>
      <c r="B985" s="301" t="s">
        <v>257</v>
      </c>
      <c r="C985" s="301"/>
      <c r="D985" s="265"/>
      <c r="E985" s="295" t="s">
        <v>375</v>
      </c>
      <c r="F985" s="302"/>
      <c r="G985" s="303" t="s">
        <v>253</v>
      </c>
      <c r="H985" s="298" t="s">
        <v>259</v>
      </c>
      <c r="I985" s="298" t="s">
        <v>437</v>
      </c>
      <c r="J985" s="257">
        <v>45</v>
      </c>
      <c r="K985" s="300">
        <v>4.5</v>
      </c>
    </row>
    <row r="986" spans="1:11" ht="15" customHeight="1" outlineLevel="1">
      <c r="A986" s="265"/>
      <c r="B986" s="301" t="s">
        <v>257</v>
      </c>
      <c r="C986" s="301"/>
      <c r="D986" s="265"/>
      <c r="E986" s="295" t="s">
        <v>375</v>
      </c>
      <c r="F986" s="302"/>
      <c r="G986" s="303" t="s">
        <v>255</v>
      </c>
      <c r="H986" s="298" t="s">
        <v>260</v>
      </c>
      <c r="I986" s="298" t="s">
        <v>438</v>
      </c>
      <c r="J986" s="257">
        <v>40</v>
      </c>
      <c r="K986" s="300">
        <v>4</v>
      </c>
    </row>
    <row r="987" spans="1:11" ht="15" customHeight="1" outlineLevel="1">
      <c r="A987" s="265"/>
      <c r="B987" s="301" t="s">
        <v>257</v>
      </c>
      <c r="C987" s="301"/>
      <c r="D987" s="265"/>
      <c r="E987" s="295" t="s">
        <v>375</v>
      </c>
      <c r="F987" s="302"/>
      <c r="G987" s="303" t="s">
        <v>255</v>
      </c>
      <c r="H987" s="298" t="s">
        <v>261</v>
      </c>
      <c r="I987" s="298" t="s">
        <v>439</v>
      </c>
      <c r="J987" s="257">
        <v>40</v>
      </c>
      <c r="K987" s="300">
        <v>4</v>
      </c>
    </row>
    <row r="988" spans="1:11" ht="15" customHeight="1" outlineLevel="1">
      <c r="A988" s="265"/>
      <c r="B988" s="301" t="s">
        <v>257</v>
      </c>
      <c r="C988" s="301"/>
      <c r="D988" s="265"/>
      <c r="E988" s="295" t="s">
        <v>375</v>
      </c>
      <c r="F988" s="302"/>
      <c r="G988" s="303" t="s">
        <v>255</v>
      </c>
      <c r="H988" s="298" t="s">
        <v>262</v>
      </c>
      <c r="I988" s="298" t="s">
        <v>440</v>
      </c>
      <c r="J988" s="257">
        <v>40</v>
      </c>
      <c r="K988" s="300">
        <v>4</v>
      </c>
    </row>
    <row r="989" spans="1:11" ht="15" customHeight="1" outlineLevel="1">
      <c r="A989" s="265"/>
      <c r="B989" s="334" t="s">
        <v>263</v>
      </c>
      <c r="C989" s="334"/>
      <c r="D989" s="265"/>
      <c r="E989" s="295" t="s">
        <v>375</v>
      </c>
      <c r="F989" s="335"/>
      <c r="G989" s="336" t="s">
        <v>248</v>
      </c>
      <c r="H989" s="305" t="s">
        <v>1262</v>
      </c>
      <c r="I989" s="298" t="s">
        <v>1263</v>
      </c>
      <c r="J989" s="299">
        <v>65</v>
      </c>
      <c r="K989" s="300">
        <v>6.5</v>
      </c>
    </row>
    <row r="990" spans="1:11" ht="15" customHeight="1" outlineLevel="1" thickBot="1">
      <c r="A990" s="266"/>
      <c r="B990" s="306" t="s">
        <v>263</v>
      </c>
      <c r="C990" s="306"/>
      <c r="D990" s="266"/>
      <c r="E990" s="307" t="s">
        <v>375</v>
      </c>
      <c r="F990" s="308"/>
      <c r="G990" s="309" t="s">
        <v>255</v>
      </c>
      <c r="H990" s="310" t="s">
        <v>264</v>
      </c>
      <c r="I990" s="310" t="s">
        <v>445</v>
      </c>
      <c r="J990" s="448">
        <v>40</v>
      </c>
      <c r="K990" s="312">
        <v>4</v>
      </c>
    </row>
    <row r="991" spans="1:11" ht="15" customHeight="1" thickBot="1">
      <c r="A991" s="467"/>
      <c r="B991" s="468"/>
      <c r="C991" s="469">
        <v>43</v>
      </c>
      <c r="D991" s="467">
        <v>23</v>
      </c>
      <c r="E991" s="470" t="s">
        <v>375</v>
      </c>
      <c r="F991" s="471" t="s">
        <v>1264</v>
      </c>
      <c r="G991" s="472" t="s">
        <v>1265</v>
      </c>
      <c r="H991" s="317" t="s">
        <v>431</v>
      </c>
      <c r="I991" s="318" t="s">
        <v>432</v>
      </c>
      <c r="J991" s="319">
        <f>SUM(J992:J1005)</f>
        <v>1019</v>
      </c>
      <c r="K991" s="320">
        <f t="shared" ref="K991" si="41">SUM(K992:K1005)</f>
        <v>101.9</v>
      </c>
    </row>
    <row r="992" spans="1:11" ht="15" customHeight="1" outlineLevel="1">
      <c r="A992" s="265"/>
      <c r="B992" s="294" t="s">
        <v>250</v>
      </c>
      <c r="C992" s="294"/>
      <c r="D992" s="265"/>
      <c r="E992" s="295" t="s">
        <v>375</v>
      </c>
      <c r="F992" s="296"/>
      <c r="G992" s="297" t="s">
        <v>251</v>
      </c>
      <c r="H992" s="473" t="s">
        <v>252</v>
      </c>
      <c r="I992" s="231" t="s">
        <v>433</v>
      </c>
      <c r="J992" s="257">
        <v>54</v>
      </c>
      <c r="K992" s="257">
        <v>5.4</v>
      </c>
    </row>
    <row r="993" spans="1:11" ht="15" customHeight="1" outlineLevel="1">
      <c r="A993" s="265"/>
      <c r="B993" s="294" t="s">
        <v>257</v>
      </c>
      <c r="C993" s="294"/>
      <c r="D993" s="265"/>
      <c r="E993" s="295" t="s">
        <v>375</v>
      </c>
      <c r="F993" s="296"/>
      <c r="G993" s="297" t="s">
        <v>251</v>
      </c>
      <c r="H993" s="474" t="s">
        <v>1266</v>
      </c>
      <c r="I993" s="229" t="s">
        <v>436</v>
      </c>
      <c r="J993" s="299">
        <v>60</v>
      </c>
      <c r="K993" s="300">
        <v>6</v>
      </c>
    </row>
    <row r="994" spans="1:11" ht="15" customHeight="1" outlineLevel="1">
      <c r="A994" s="265"/>
      <c r="B994" s="294" t="s">
        <v>250</v>
      </c>
      <c r="C994" s="294"/>
      <c r="D994" s="265"/>
      <c r="E994" s="295" t="s">
        <v>375</v>
      </c>
      <c r="F994" s="296"/>
      <c r="G994" s="304" t="s">
        <v>248</v>
      </c>
      <c r="H994" s="474" t="s">
        <v>1267</v>
      </c>
      <c r="I994" s="229" t="s">
        <v>1268</v>
      </c>
      <c r="J994" s="257">
        <v>115</v>
      </c>
      <c r="K994" s="300">
        <v>11.5</v>
      </c>
    </row>
    <row r="995" spans="1:11" ht="15" customHeight="1" outlineLevel="1">
      <c r="A995" s="265"/>
      <c r="B995" s="294" t="s">
        <v>257</v>
      </c>
      <c r="C995" s="294"/>
      <c r="D995" s="265"/>
      <c r="E995" s="295" t="s">
        <v>375</v>
      </c>
      <c r="F995" s="296"/>
      <c r="G995" s="304" t="s">
        <v>248</v>
      </c>
      <c r="H995" s="474" t="s">
        <v>1269</v>
      </c>
      <c r="I995" s="229" t="s">
        <v>1270</v>
      </c>
      <c r="J995" s="257">
        <v>140</v>
      </c>
      <c r="K995" s="300">
        <v>14</v>
      </c>
    </row>
    <row r="996" spans="1:11" ht="15" customHeight="1" outlineLevel="1">
      <c r="A996" s="265"/>
      <c r="B996" s="294" t="s">
        <v>257</v>
      </c>
      <c r="C996" s="294"/>
      <c r="D996" s="265"/>
      <c r="E996" s="295" t="s">
        <v>375</v>
      </c>
      <c r="F996" s="296"/>
      <c r="G996" s="304" t="s">
        <v>248</v>
      </c>
      <c r="H996" s="474" t="s">
        <v>1271</v>
      </c>
      <c r="I996" s="229" t="s">
        <v>1272</v>
      </c>
      <c r="J996" s="257">
        <v>215</v>
      </c>
      <c r="K996" s="300">
        <v>21.5</v>
      </c>
    </row>
    <row r="997" spans="1:11" ht="15" customHeight="1" outlineLevel="1">
      <c r="A997" s="265"/>
      <c r="B997" s="301" t="s">
        <v>263</v>
      </c>
      <c r="C997" s="301"/>
      <c r="D997" s="265"/>
      <c r="E997" s="295" t="s">
        <v>375</v>
      </c>
      <c r="F997" s="302"/>
      <c r="G997" s="304" t="s">
        <v>248</v>
      </c>
      <c r="H997" s="474" t="s">
        <v>1273</v>
      </c>
      <c r="I997" s="229" t="s">
        <v>1274</v>
      </c>
      <c r="J997" s="257">
        <v>120</v>
      </c>
      <c r="K997" s="300">
        <v>12</v>
      </c>
    </row>
    <row r="998" spans="1:11" ht="15" customHeight="1" outlineLevel="1">
      <c r="A998" s="265"/>
      <c r="B998" s="301" t="s">
        <v>250</v>
      </c>
      <c r="C998" s="301"/>
      <c r="D998" s="265"/>
      <c r="E998" s="295" t="s">
        <v>375</v>
      </c>
      <c r="F998" s="302"/>
      <c r="G998" s="303" t="s">
        <v>253</v>
      </c>
      <c r="H998" s="474" t="s">
        <v>254</v>
      </c>
      <c r="I998" s="229" t="s">
        <v>434</v>
      </c>
      <c r="J998" s="299">
        <v>50</v>
      </c>
      <c r="K998" s="300">
        <v>5</v>
      </c>
    </row>
    <row r="999" spans="1:11" ht="15" customHeight="1" outlineLevel="1">
      <c r="A999" s="265"/>
      <c r="B999" s="301" t="s">
        <v>257</v>
      </c>
      <c r="C999" s="301"/>
      <c r="D999" s="265"/>
      <c r="E999" s="295" t="s">
        <v>375</v>
      </c>
      <c r="F999" s="302"/>
      <c r="G999" s="303" t="s">
        <v>253</v>
      </c>
      <c r="H999" s="474" t="s">
        <v>259</v>
      </c>
      <c r="I999" s="229" t="s">
        <v>437</v>
      </c>
      <c r="J999" s="299">
        <v>45</v>
      </c>
      <c r="K999" s="300">
        <v>4.5</v>
      </c>
    </row>
    <row r="1000" spans="1:11" ht="15" customHeight="1" outlineLevel="1">
      <c r="A1000" s="265"/>
      <c r="B1000" s="301" t="s">
        <v>250</v>
      </c>
      <c r="C1000" s="301"/>
      <c r="D1000" s="265"/>
      <c r="E1000" s="295" t="s">
        <v>375</v>
      </c>
      <c r="F1000" s="302"/>
      <c r="G1000" s="303" t="s">
        <v>255</v>
      </c>
      <c r="H1000" s="474" t="s">
        <v>256</v>
      </c>
      <c r="I1000" s="229" t="s">
        <v>435</v>
      </c>
      <c r="J1000" s="257">
        <v>20</v>
      </c>
      <c r="K1000" s="300">
        <v>2</v>
      </c>
    </row>
    <row r="1001" spans="1:11" ht="15" customHeight="1" outlineLevel="1">
      <c r="A1001" s="265"/>
      <c r="B1001" s="301" t="s">
        <v>250</v>
      </c>
      <c r="C1001" s="301"/>
      <c r="D1001" s="265"/>
      <c r="E1001" s="295" t="s">
        <v>375</v>
      </c>
      <c r="F1001" s="302"/>
      <c r="G1001" s="303" t="s">
        <v>255</v>
      </c>
      <c r="H1001" s="474" t="s">
        <v>1275</v>
      </c>
      <c r="I1001" s="229" t="s">
        <v>1276</v>
      </c>
      <c r="J1001" s="257">
        <v>40</v>
      </c>
      <c r="K1001" s="300">
        <v>4</v>
      </c>
    </row>
    <row r="1002" spans="1:11" ht="15" customHeight="1" outlineLevel="1">
      <c r="A1002" s="265"/>
      <c r="B1002" s="301" t="s">
        <v>257</v>
      </c>
      <c r="C1002" s="301"/>
      <c r="D1002" s="265"/>
      <c r="E1002" s="295" t="s">
        <v>375</v>
      </c>
      <c r="F1002" s="302"/>
      <c r="G1002" s="303" t="s">
        <v>255</v>
      </c>
      <c r="H1002" s="474" t="s">
        <v>260</v>
      </c>
      <c r="I1002" s="229" t="s">
        <v>438</v>
      </c>
      <c r="J1002" s="257">
        <v>40</v>
      </c>
      <c r="K1002" s="300">
        <v>4</v>
      </c>
    </row>
    <row r="1003" spans="1:11" ht="15" customHeight="1" outlineLevel="1">
      <c r="A1003" s="265"/>
      <c r="B1003" s="301" t="s">
        <v>257</v>
      </c>
      <c r="C1003" s="301"/>
      <c r="D1003" s="265"/>
      <c r="E1003" s="295" t="s">
        <v>375</v>
      </c>
      <c r="F1003" s="302"/>
      <c r="G1003" s="303" t="s">
        <v>255</v>
      </c>
      <c r="H1003" s="474" t="s">
        <v>1277</v>
      </c>
      <c r="I1003" s="229" t="s">
        <v>439</v>
      </c>
      <c r="J1003" s="257">
        <v>40</v>
      </c>
      <c r="K1003" s="300">
        <v>4</v>
      </c>
    </row>
    <row r="1004" spans="1:11" ht="15" customHeight="1" outlineLevel="1">
      <c r="A1004" s="265"/>
      <c r="B1004" s="334" t="s">
        <v>257</v>
      </c>
      <c r="C1004" s="334"/>
      <c r="D1004" s="265"/>
      <c r="E1004" s="295" t="s">
        <v>375</v>
      </c>
      <c r="F1004" s="335"/>
      <c r="G1004" s="303" t="s">
        <v>255</v>
      </c>
      <c r="H1004" s="474" t="s">
        <v>262</v>
      </c>
      <c r="I1004" s="229" t="s">
        <v>440</v>
      </c>
      <c r="J1004" s="299">
        <v>40</v>
      </c>
      <c r="K1004" s="300">
        <v>4</v>
      </c>
    </row>
    <row r="1005" spans="1:11" ht="15" customHeight="1" outlineLevel="1" thickBot="1">
      <c r="A1005" s="266"/>
      <c r="B1005" s="306" t="s">
        <v>263</v>
      </c>
      <c r="C1005" s="306"/>
      <c r="D1005" s="266"/>
      <c r="E1005" s="307" t="s">
        <v>375</v>
      </c>
      <c r="F1005" s="308"/>
      <c r="G1005" s="303" t="s">
        <v>255</v>
      </c>
      <c r="H1005" s="475" t="s">
        <v>264</v>
      </c>
      <c r="I1005" s="232" t="s">
        <v>1278</v>
      </c>
      <c r="J1005" s="448">
        <v>40</v>
      </c>
      <c r="K1005" s="312">
        <v>4</v>
      </c>
    </row>
    <row r="1006" spans="1:11" ht="15" customHeight="1">
      <c r="A1006" s="476">
        <v>17</v>
      </c>
      <c r="B1006" s="477"/>
      <c r="C1006" s="478">
        <v>44</v>
      </c>
      <c r="D1006" s="476">
        <v>24</v>
      </c>
      <c r="E1006" s="479" t="s">
        <v>377</v>
      </c>
      <c r="F1006" s="480" t="s">
        <v>378</v>
      </c>
      <c r="G1006" s="479" t="s">
        <v>379</v>
      </c>
      <c r="H1006" s="317" t="s">
        <v>431</v>
      </c>
      <c r="I1006" s="318" t="s">
        <v>432</v>
      </c>
      <c r="J1006" s="319">
        <f>SUM(J1007:J1018)</f>
        <v>1259</v>
      </c>
      <c r="K1006" s="320">
        <f>SUM(K1007:K1018)</f>
        <v>125.9</v>
      </c>
    </row>
    <row r="1007" spans="1:11" ht="15" customHeight="1" outlineLevel="1">
      <c r="A1007" s="265"/>
      <c r="B1007" s="294" t="s">
        <v>250</v>
      </c>
      <c r="C1007" s="294"/>
      <c r="D1007" s="265"/>
      <c r="E1007" s="295" t="s">
        <v>377</v>
      </c>
      <c r="F1007" s="296"/>
      <c r="G1007" s="297" t="s">
        <v>251</v>
      </c>
      <c r="H1007" s="298" t="s">
        <v>252</v>
      </c>
      <c r="I1007" s="298" t="s">
        <v>433</v>
      </c>
      <c r="J1007" s="257">
        <v>54</v>
      </c>
      <c r="K1007" s="257">
        <v>5.4</v>
      </c>
    </row>
    <row r="1008" spans="1:11" ht="15" customHeight="1" outlineLevel="1">
      <c r="A1008" s="265"/>
      <c r="B1008" s="294" t="s">
        <v>250</v>
      </c>
      <c r="C1008" s="294"/>
      <c r="D1008" s="265"/>
      <c r="E1008" s="295" t="s">
        <v>377</v>
      </c>
      <c r="F1008" s="296"/>
      <c r="G1008" s="297" t="s">
        <v>253</v>
      </c>
      <c r="H1008" s="298" t="s">
        <v>254</v>
      </c>
      <c r="I1008" s="298" t="s">
        <v>434</v>
      </c>
      <c r="J1008" s="257">
        <v>50</v>
      </c>
      <c r="K1008" s="257">
        <v>5</v>
      </c>
    </row>
    <row r="1009" spans="1:11" ht="15" customHeight="1" outlineLevel="1">
      <c r="A1009" s="265"/>
      <c r="B1009" s="294" t="s">
        <v>250</v>
      </c>
      <c r="C1009" s="294"/>
      <c r="D1009" s="265"/>
      <c r="E1009" s="295" t="s">
        <v>377</v>
      </c>
      <c r="F1009" s="296"/>
      <c r="G1009" s="297" t="s">
        <v>255</v>
      </c>
      <c r="H1009" s="298" t="s">
        <v>256</v>
      </c>
      <c r="I1009" s="298" t="s">
        <v>435</v>
      </c>
      <c r="J1009" s="257">
        <v>20</v>
      </c>
      <c r="K1009" s="257">
        <v>2</v>
      </c>
    </row>
    <row r="1010" spans="1:11" ht="15" customHeight="1" outlineLevel="1">
      <c r="A1010" s="265"/>
      <c r="B1010" s="301" t="s">
        <v>257</v>
      </c>
      <c r="C1010" s="301"/>
      <c r="D1010" s="265"/>
      <c r="E1010" s="295" t="s">
        <v>377</v>
      </c>
      <c r="F1010" s="302"/>
      <c r="G1010" s="303" t="s">
        <v>251</v>
      </c>
      <c r="H1010" s="298" t="s">
        <v>258</v>
      </c>
      <c r="I1010" s="298" t="s">
        <v>436</v>
      </c>
      <c r="J1010" s="257">
        <v>60</v>
      </c>
      <c r="K1010" s="257">
        <v>6</v>
      </c>
    </row>
    <row r="1011" spans="1:11" ht="15" customHeight="1" outlineLevel="1">
      <c r="A1011" s="265"/>
      <c r="B1011" s="301" t="s">
        <v>257</v>
      </c>
      <c r="C1011" s="301"/>
      <c r="D1011" s="265"/>
      <c r="E1011" s="295" t="s">
        <v>377</v>
      </c>
      <c r="F1011" s="302"/>
      <c r="G1011" s="304" t="s">
        <v>248</v>
      </c>
      <c r="H1011" s="305" t="s">
        <v>1279</v>
      </c>
      <c r="I1011" s="298" t="s">
        <v>1280</v>
      </c>
      <c r="J1011" s="299">
        <v>200</v>
      </c>
      <c r="K1011" s="300">
        <v>20</v>
      </c>
    </row>
    <row r="1012" spans="1:11" ht="15" customHeight="1" outlineLevel="1">
      <c r="A1012" s="265"/>
      <c r="B1012" s="301" t="s">
        <v>257</v>
      </c>
      <c r="C1012" s="301"/>
      <c r="D1012" s="265"/>
      <c r="E1012" s="295" t="s">
        <v>377</v>
      </c>
      <c r="F1012" s="302"/>
      <c r="G1012" s="304" t="s">
        <v>248</v>
      </c>
      <c r="H1012" s="305" t="s">
        <v>1281</v>
      </c>
      <c r="I1012" s="298" t="s">
        <v>1282</v>
      </c>
      <c r="J1012" s="299">
        <v>400</v>
      </c>
      <c r="K1012" s="300">
        <v>40</v>
      </c>
    </row>
    <row r="1013" spans="1:11" ht="15" customHeight="1" outlineLevel="1">
      <c r="A1013" s="265"/>
      <c r="B1013" s="301" t="s">
        <v>257</v>
      </c>
      <c r="C1013" s="301"/>
      <c r="D1013" s="265"/>
      <c r="E1013" s="295" t="s">
        <v>377</v>
      </c>
      <c r="F1013" s="302"/>
      <c r="G1013" s="304" t="s">
        <v>248</v>
      </c>
      <c r="H1013" s="305" t="s">
        <v>1283</v>
      </c>
      <c r="I1013" s="298" t="s">
        <v>1284</v>
      </c>
      <c r="J1013" s="299">
        <v>270</v>
      </c>
      <c r="K1013" s="300">
        <v>27</v>
      </c>
    </row>
    <row r="1014" spans="1:11" ht="15" customHeight="1" outlineLevel="1">
      <c r="A1014" s="265"/>
      <c r="B1014" s="301" t="s">
        <v>257</v>
      </c>
      <c r="C1014" s="301"/>
      <c r="D1014" s="265"/>
      <c r="E1014" s="295" t="s">
        <v>377</v>
      </c>
      <c r="F1014" s="302"/>
      <c r="G1014" s="303" t="s">
        <v>253</v>
      </c>
      <c r="H1014" s="298" t="s">
        <v>259</v>
      </c>
      <c r="I1014" s="298" t="s">
        <v>437</v>
      </c>
      <c r="J1014" s="257">
        <v>45</v>
      </c>
      <c r="K1014" s="257">
        <v>4.5</v>
      </c>
    </row>
    <row r="1015" spans="1:11" ht="15" customHeight="1" outlineLevel="1">
      <c r="A1015" s="265"/>
      <c r="B1015" s="301" t="s">
        <v>257</v>
      </c>
      <c r="C1015" s="301"/>
      <c r="D1015" s="265"/>
      <c r="E1015" s="295" t="s">
        <v>377</v>
      </c>
      <c r="F1015" s="302"/>
      <c r="G1015" s="303" t="s">
        <v>255</v>
      </c>
      <c r="H1015" s="298" t="s">
        <v>260</v>
      </c>
      <c r="I1015" s="298" t="s">
        <v>438</v>
      </c>
      <c r="J1015" s="257">
        <v>40</v>
      </c>
      <c r="K1015" s="257">
        <v>4</v>
      </c>
    </row>
    <row r="1016" spans="1:11" ht="15" customHeight="1" outlineLevel="1">
      <c r="A1016" s="265"/>
      <c r="B1016" s="301" t="s">
        <v>257</v>
      </c>
      <c r="C1016" s="301"/>
      <c r="D1016" s="265"/>
      <c r="E1016" s="295" t="s">
        <v>377</v>
      </c>
      <c r="F1016" s="302"/>
      <c r="G1016" s="303" t="s">
        <v>255</v>
      </c>
      <c r="H1016" s="298" t="s">
        <v>261</v>
      </c>
      <c r="I1016" s="298" t="s">
        <v>439</v>
      </c>
      <c r="J1016" s="257">
        <v>40</v>
      </c>
      <c r="K1016" s="257">
        <v>4</v>
      </c>
    </row>
    <row r="1017" spans="1:11" ht="15" customHeight="1" outlineLevel="1">
      <c r="A1017" s="265"/>
      <c r="B1017" s="301" t="s">
        <v>257</v>
      </c>
      <c r="C1017" s="301"/>
      <c r="D1017" s="265"/>
      <c r="E1017" s="295" t="s">
        <v>377</v>
      </c>
      <c r="F1017" s="302"/>
      <c r="G1017" s="303" t="s">
        <v>255</v>
      </c>
      <c r="H1017" s="298" t="s">
        <v>262</v>
      </c>
      <c r="I1017" s="298" t="s">
        <v>440</v>
      </c>
      <c r="J1017" s="257">
        <v>40</v>
      </c>
      <c r="K1017" s="257">
        <v>4</v>
      </c>
    </row>
    <row r="1018" spans="1:11" ht="15" customHeight="1" outlineLevel="1" thickBot="1">
      <c r="A1018" s="266"/>
      <c r="B1018" s="306" t="s">
        <v>263</v>
      </c>
      <c r="C1018" s="306"/>
      <c r="D1018" s="266"/>
      <c r="E1018" s="307" t="s">
        <v>377</v>
      </c>
      <c r="F1018" s="308"/>
      <c r="G1018" s="309" t="s">
        <v>255</v>
      </c>
      <c r="H1018" s="310" t="s">
        <v>264</v>
      </c>
      <c r="I1018" s="310" t="s">
        <v>445</v>
      </c>
      <c r="J1018" s="448">
        <v>40</v>
      </c>
      <c r="K1018" s="448">
        <v>4</v>
      </c>
    </row>
    <row r="1019" spans="1:11" ht="15" customHeight="1">
      <c r="A1019" s="481">
        <v>18</v>
      </c>
      <c r="B1019" s="482"/>
      <c r="C1019" s="483">
        <v>45</v>
      </c>
      <c r="D1019" s="481">
        <v>25</v>
      </c>
      <c r="E1019" s="386" t="s">
        <v>174</v>
      </c>
      <c r="F1019" s="484" t="s">
        <v>198</v>
      </c>
      <c r="G1019" s="388" t="s">
        <v>174</v>
      </c>
      <c r="H1019" s="317" t="s">
        <v>431</v>
      </c>
      <c r="I1019" s="318" t="s">
        <v>432</v>
      </c>
      <c r="J1019" s="319">
        <f>SUM(J1020:J1033)</f>
        <v>1074</v>
      </c>
      <c r="K1019" s="320">
        <f>SUM(K1020:K1033)</f>
        <v>215.4</v>
      </c>
    </row>
    <row r="1020" spans="1:11" ht="15" customHeight="1" outlineLevel="1">
      <c r="A1020" s="265"/>
      <c r="B1020" s="294" t="s">
        <v>250</v>
      </c>
      <c r="C1020" s="294"/>
      <c r="D1020" s="265"/>
      <c r="E1020" s="295" t="s">
        <v>174</v>
      </c>
      <c r="F1020" s="296"/>
      <c r="G1020" s="297" t="s">
        <v>251</v>
      </c>
      <c r="H1020" s="298" t="s">
        <v>252</v>
      </c>
      <c r="I1020" s="298" t="s">
        <v>433</v>
      </c>
      <c r="J1020" s="257">
        <v>54</v>
      </c>
      <c r="K1020" s="257">
        <v>5.4</v>
      </c>
    </row>
    <row r="1021" spans="1:11" ht="15" customHeight="1" outlineLevel="1">
      <c r="A1021" s="265"/>
      <c r="B1021" s="294" t="s">
        <v>250</v>
      </c>
      <c r="C1021" s="294"/>
      <c r="D1021" s="265"/>
      <c r="E1021" s="295" t="s">
        <v>174</v>
      </c>
      <c r="F1021" s="296"/>
      <c r="G1021" s="297" t="s">
        <v>253</v>
      </c>
      <c r="H1021" s="298" t="s">
        <v>254</v>
      </c>
      <c r="I1021" s="298" t="s">
        <v>434</v>
      </c>
      <c r="J1021" s="257">
        <v>50</v>
      </c>
      <c r="K1021" s="257">
        <v>5</v>
      </c>
    </row>
    <row r="1022" spans="1:11" ht="15" customHeight="1" outlineLevel="1">
      <c r="A1022" s="265"/>
      <c r="B1022" s="294" t="s">
        <v>250</v>
      </c>
      <c r="C1022" s="294"/>
      <c r="D1022" s="265"/>
      <c r="E1022" s="295" t="s">
        <v>174</v>
      </c>
      <c r="F1022" s="296"/>
      <c r="G1022" s="297" t="s">
        <v>255</v>
      </c>
      <c r="H1022" s="298" t="s">
        <v>256</v>
      </c>
      <c r="I1022" s="298" t="s">
        <v>435</v>
      </c>
      <c r="J1022" s="257">
        <v>20</v>
      </c>
      <c r="K1022" s="257">
        <v>2</v>
      </c>
    </row>
    <row r="1023" spans="1:11" ht="15" customHeight="1" outlineLevel="1">
      <c r="A1023" s="265"/>
      <c r="B1023" s="301" t="s">
        <v>257</v>
      </c>
      <c r="C1023" s="301"/>
      <c r="D1023" s="265"/>
      <c r="E1023" s="295" t="s">
        <v>174</v>
      </c>
      <c r="F1023" s="302"/>
      <c r="G1023" s="303" t="s">
        <v>251</v>
      </c>
      <c r="H1023" s="298" t="s">
        <v>258</v>
      </c>
      <c r="I1023" s="298" t="s">
        <v>436</v>
      </c>
      <c r="J1023" s="257">
        <v>60</v>
      </c>
      <c r="K1023" s="257">
        <v>6</v>
      </c>
    </row>
    <row r="1024" spans="1:11" ht="15" customHeight="1" outlineLevel="1">
      <c r="A1024" s="265"/>
      <c r="B1024" s="301" t="s">
        <v>257</v>
      </c>
      <c r="C1024" s="301"/>
      <c r="D1024" s="265"/>
      <c r="E1024" s="295" t="s">
        <v>174</v>
      </c>
      <c r="F1024" s="302"/>
      <c r="G1024" s="304" t="s">
        <v>248</v>
      </c>
      <c r="H1024" s="305" t="s">
        <v>1285</v>
      </c>
      <c r="I1024" s="298" t="s">
        <v>1286</v>
      </c>
      <c r="J1024" s="299">
        <v>60</v>
      </c>
      <c r="K1024" s="300">
        <v>6</v>
      </c>
    </row>
    <row r="1025" spans="1:11" ht="15" customHeight="1" outlineLevel="1">
      <c r="A1025" s="265"/>
      <c r="B1025" s="301" t="s">
        <v>257</v>
      </c>
      <c r="C1025" s="301"/>
      <c r="D1025" s="265"/>
      <c r="E1025" s="295" t="s">
        <v>174</v>
      </c>
      <c r="F1025" s="302"/>
      <c r="G1025" s="304" t="s">
        <v>248</v>
      </c>
      <c r="H1025" s="305" t="s">
        <v>1287</v>
      </c>
      <c r="I1025" s="298" t="s">
        <v>1288</v>
      </c>
      <c r="J1025" s="299">
        <v>120</v>
      </c>
      <c r="K1025" s="300">
        <v>120</v>
      </c>
    </row>
    <row r="1026" spans="1:11" ht="15" customHeight="1" outlineLevel="1">
      <c r="A1026" s="265"/>
      <c r="B1026" s="301" t="s">
        <v>257</v>
      </c>
      <c r="C1026" s="301"/>
      <c r="D1026" s="265"/>
      <c r="E1026" s="295" t="s">
        <v>174</v>
      </c>
      <c r="F1026" s="302"/>
      <c r="G1026" s="304" t="s">
        <v>248</v>
      </c>
      <c r="H1026" s="305" t="s">
        <v>1289</v>
      </c>
      <c r="I1026" s="298" t="s">
        <v>1290</v>
      </c>
      <c r="J1026" s="299">
        <v>165</v>
      </c>
      <c r="K1026" s="300">
        <v>16.5</v>
      </c>
    </row>
    <row r="1027" spans="1:11" ht="15" customHeight="1" outlineLevel="1">
      <c r="A1027" s="265"/>
      <c r="B1027" s="301" t="s">
        <v>257</v>
      </c>
      <c r="C1027" s="301"/>
      <c r="D1027" s="265"/>
      <c r="E1027" s="295" t="s">
        <v>174</v>
      </c>
      <c r="F1027" s="302"/>
      <c r="G1027" s="304" t="s">
        <v>248</v>
      </c>
      <c r="H1027" s="305" t="s">
        <v>1291</v>
      </c>
      <c r="I1027" s="298" t="s">
        <v>1292</v>
      </c>
      <c r="J1027" s="299">
        <v>100</v>
      </c>
      <c r="K1027" s="300">
        <v>10</v>
      </c>
    </row>
    <row r="1028" spans="1:11" ht="15" customHeight="1" outlineLevel="1">
      <c r="A1028" s="265"/>
      <c r="B1028" s="301" t="s">
        <v>257</v>
      </c>
      <c r="C1028" s="301"/>
      <c r="D1028" s="265"/>
      <c r="E1028" s="295" t="s">
        <v>174</v>
      </c>
      <c r="F1028" s="302"/>
      <c r="G1028" s="304" t="s">
        <v>248</v>
      </c>
      <c r="H1028" s="305" t="s">
        <v>1293</v>
      </c>
      <c r="I1028" s="298" t="s">
        <v>1294</v>
      </c>
      <c r="J1028" s="299">
        <v>240</v>
      </c>
      <c r="K1028" s="300">
        <v>24</v>
      </c>
    </row>
    <row r="1029" spans="1:11" ht="15" customHeight="1" outlineLevel="1">
      <c r="A1029" s="265"/>
      <c r="B1029" s="301" t="s">
        <v>257</v>
      </c>
      <c r="C1029" s="301"/>
      <c r="D1029" s="265"/>
      <c r="E1029" s="295" t="s">
        <v>174</v>
      </c>
      <c r="F1029" s="302"/>
      <c r="G1029" s="303" t="s">
        <v>253</v>
      </c>
      <c r="H1029" s="298" t="s">
        <v>259</v>
      </c>
      <c r="I1029" s="298" t="s">
        <v>437</v>
      </c>
      <c r="J1029" s="257">
        <v>45</v>
      </c>
      <c r="K1029" s="257">
        <v>4.5</v>
      </c>
    </row>
    <row r="1030" spans="1:11" ht="15" customHeight="1" outlineLevel="1">
      <c r="A1030" s="265"/>
      <c r="B1030" s="301" t="s">
        <v>257</v>
      </c>
      <c r="C1030" s="301"/>
      <c r="D1030" s="265"/>
      <c r="E1030" s="295" t="s">
        <v>174</v>
      </c>
      <c r="F1030" s="302"/>
      <c r="G1030" s="303" t="s">
        <v>255</v>
      </c>
      <c r="H1030" s="298" t="s">
        <v>260</v>
      </c>
      <c r="I1030" s="298" t="s">
        <v>438</v>
      </c>
      <c r="J1030" s="257">
        <v>40</v>
      </c>
      <c r="K1030" s="257">
        <v>4</v>
      </c>
    </row>
    <row r="1031" spans="1:11" ht="15" customHeight="1" outlineLevel="1">
      <c r="A1031" s="265"/>
      <c r="B1031" s="301" t="s">
        <v>257</v>
      </c>
      <c r="C1031" s="301"/>
      <c r="D1031" s="265"/>
      <c r="E1031" s="295" t="s">
        <v>174</v>
      </c>
      <c r="F1031" s="302"/>
      <c r="G1031" s="303" t="s">
        <v>255</v>
      </c>
      <c r="H1031" s="298" t="s">
        <v>261</v>
      </c>
      <c r="I1031" s="298" t="s">
        <v>439</v>
      </c>
      <c r="J1031" s="257">
        <v>40</v>
      </c>
      <c r="K1031" s="257">
        <v>4</v>
      </c>
    </row>
    <row r="1032" spans="1:11" ht="15" customHeight="1" outlineLevel="1">
      <c r="A1032" s="265"/>
      <c r="B1032" s="301" t="s">
        <v>257</v>
      </c>
      <c r="C1032" s="301"/>
      <c r="D1032" s="265"/>
      <c r="E1032" s="295" t="s">
        <v>174</v>
      </c>
      <c r="F1032" s="302"/>
      <c r="G1032" s="303" t="s">
        <v>255</v>
      </c>
      <c r="H1032" s="298" t="s">
        <v>262</v>
      </c>
      <c r="I1032" s="298" t="s">
        <v>440</v>
      </c>
      <c r="J1032" s="257">
        <v>40</v>
      </c>
      <c r="K1032" s="257">
        <v>4</v>
      </c>
    </row>
    <row r="1033" spans="1:11" ht="15" customHeight="1" outlineLevel="1" thickBot="1">
      <c r="A1033" s="266"/>
      <c r="B1033" s="306" t="s">
        <v>263</v>
      </c>
      <c r="C1033" s="306"/>
      <c r="D1033" s="266"/>
      <c r="E1033" s="307" t="s">
        <v>174</v>
      </c>
      <c r="F1033" s="308"/>
      <c r="G1033" s="309" t="s">
        <v>255</v>
      </c>
      <c r="H1033" s="310" t="s">
        <v>264</v>
      </c>
      <c r="I1033" s="310" t="s">
        <v>445</v>
      </c>
      <c r="J1033" s="448">
        <v>40</v>
      </c>
      <c r="K1033" s="448">
        <v>4</v>
      </c>
    </row>
    <row r="1034" spans="1:11" ht="15" customHeight="1">
      <c r="A1034" s="481"/>
      <c r="B1034" s="485"/>
      <c r="C1034" s="486">
        <v>44</v>
      </c>
      <c r="D1034" s="481">
        <v>25</v>
      </c>
      <c r="E1034" s="487" t="s">
        <v>174</v>
      </c>
      <c r="F1034" s="488" t="s">
        <v>206</v>
      </c>
      <c r="G1034" s="489" t="s">
        <v>183</v>
      </c>
      <c r="H1034" s="317" t="s">
        <v>431</v>
      </c>
      <c r="I1034" s="318" t="s">
        <v>432</v>
      </c>
      <c r="J1034" s="319">
        <f>SUM(J1035:J1046)</f>
        <v>1349</v>
      </c>
      <c r="K1034" s="320">
        <f>SUM(K1035:K1046)</f>
        <v>134.9</v>
      </c>
    </row>
    <row r="1035" spans="1:11" ht="15" customHeight="1" outlineLevel="1">
      <c r="A1035" s="265"/>
      <c r="B1035" s="294" t="s">
        <v>250</v>
      </c>
      <c r="C1035" s="294"/>
      <c r="D1035" s="265"/>
      <c r="E1035" s="295" t="s">
        <v>174</v>
      </c>
      <c r="F1035" s="296"/>
      <c r="G1035" s="297" t="s">
        <v>251</v>
      </c>
      <c r="H1035" s="298" t="s">
        <v>252</v>
      </c>
      <c r="I1035" s="450" t="s">
        <v>433</v>
      </c>
      <c r="J1035" s="257">
        <v>54</v>
      </c>
      <c r="K1035" s="257">
        <v>5.4</v>
      </c>
    </row>
    <row r="1036" spans="1:11" ht="15" customHeight="1" outlineLevel="1">
      <c r="A1036" s="265"/>
      <c r="B1036" s="294" t="s">
        <v>250</v>
      </c>
      <c r="C1036" s="294"/>
      <c r="D1036" s="265"/>
      <c r="E1036" s="295" t="s">
        <v>174</v>
      </c>
      <c r="F1036" s="296"/>
      <c r="G1036" s="297" t="s">
        <v>253</v>
      </c>
      <c r="H1036" s="298" t="s">
        <v>254</v>
      </c>
      <c r="I1036" s="450" t="s">
        <v>434</v>
      </c>
      <c r="J1036" s="257">
        <v>50</v>
      </c>
      <c r="K1036" s="257">
        <v>5</v>
      </c>
    </row>
    <row r="1037" spans="1:11" ht="15" customHeight="1" outlineLevel="1">
      <c r="A1037" s="265"/>
      <c r="B1037" s="294" t="s">
        <v>250</v>
      </c>
      <c r="C1037" s="294"/>
      <c r="D1037" s="265"/>
      <c r="E1037" s="295" t="s">
        <v>174</v>
      </c>
      <c r="F1037" s="296"/>
      <c r="G1037" s="297" t="s">
        <v>255</v>
      </c>
      <c r="H1037" s="298" t="s">
        <v>256</v>
      </c>
      <c r="I1037" s="450" t="s">
        <v>435</v>
      </c>
      <c r="J1037" s="257">
        <v>20</v>
      </c>
      <c r="K1037" s="257">
        <v>2</v>
      </c>
    </row>
    <row r="1038" spans="1:11" ht="15" customHeight="1" outlineLevel="1">
      <c r="A1038" s="265"/>
      <c r="B1038" s="301" t="s">
        <v>257</v>
      </c>
      <c r="C1038" s="301"/>
      <c r="D1038" s="265"/>
      <c r="E1038" s="295" t="s">
        <v>174</v>
      </c>
      <c r="F1038" s="302"/>
      <c r="G1038" s="303" t="s">
        <v>251</v>
      </c>
      <c r="H1038" s="298" t="s">
        <v>258</v>
      </c>
      <c r="I1038" s="450" t="s">
        <v>436</v>
      </c>
      <c r="J1038" s="257">
        <v>60</v>
      </c>
      <c r="K1038" s="257">
        <v>6</v>
      </c>
    </row>
    <row r="1039" spans="1:11" ht="15" customHeight="1" outlineLevel="1">
      <c r="A1039" s="265"/>
      <c r="B1039" s="301" t="s">
        <v>257</v>
      </c>
      <c r="C1039" s="301"/>
      <c r="D1039" s="265"/>
      <c r="E1039" s="295" t="s">
        <v>174</v>
      </c>
      <c r="F1039" s="302"/>
      <c r="G1039" s="304" t="s">
        <v>248</v>
      </c>
      <c r="H1039" s="305" t="s">
        <v>1295</v>
      </c>
      <c r="I1039" s="298" t="s">
        <v>1296</v>
      </c>
      <c r="J1039" s="299">
        <v>340</v>
      </c>
      <c r="K1039" s="300">
        <v>34</v>
      </c>
    </row>
    <row r="1040" spans="1:11" ht="15" customHeight="1" outlineLevel="1">
      <c r="A1040" s="265"/>
      <c r="B1040" s="301" t="s">
        <v>257</v>
      </c>
      <c r="C1040" s="301"/>
      <c r="D1040" s="265"/>
      <c r="E1040" s="295" t="s">
        <v>174</v>
      </c>
      <c r="F1040" s="302"/>
      <c r="G1040" s="304" t="s">
        <v>248</v>
      </c>
      <c r="H1040" s="305" t="s">
        <v>1297</v>
      </c>
      <c r="I1040" s="298" t="s">
        <v>1298</v>
      </c>
      <c r="J1040" s="299">
        <v>320</v>
      </c>
      <c r="K1040" s="300">
        <v>32</v>
      </c>
    </row>
    <row r="1041" spans="1:11" ht="15" customHeight="1" outlineLevel="1">
      <c r="A1041" s="265"/>
      <c r="B1041" s="301" t="s">
        <v>257</v>
      </c>
      <c r="C1041" s="301"/>
      <c r="D1041" s="265"/>
      <c r="E1041" s="295" t="s">
        <v>174</v>
      </c>
      <c r="F1041" s="302"/>
      <c r="G1041" s="304" t="s">
        <v>248</v>
      </c>
      <c r="H1041" s="305" t="s">
        <v>1299</v>
      </c>
      <c r="I1041" s="298" t="s">
        <v>1300</v>
      </c>
      <c r="J1041" s="299">
        <v>300</v>
      </c>
      <c r="K1041" s="300">
        <v>30</v>
      </c>
    </row>
    <row r="1042" spans="1:11" ht="15" customHeight="1" outlineLevel="1">
      <c r="A1042" s="265"/>
      <c r="B1042" s="301" t="s">
        <v>257</v>
      </c>
      <c r="C1042" s="301"/>
      <c r="D1042" s="265"/>
      <c r="E1042" s="295" t="s">
        <v>174</v>
      </c>
      <c r="F1042" s="302"/>
      <c r="G1042" s="303" t="s">
        <v>253</v>
      </c>
      <c r="H1042" s="298" t="s">
        <v>259</v>
      </c>
      <c r="I1042" s="450" t="s">
        <v>437</v>
      </c>
      <c r="J1042" s="257">
        <v>45</v>
      </c>
      <c r="K1042" s="257">
        <v>4.5</v>
      </c>
    </row>
    <row r="1043" spans="1:11" ht="15" customHeight="1" outlineLevel="1">
      <c r="A1043" s="265"/>
      <c r="B1043" s="301" t="s">
        <v>257</v>
      </c>
      <c r="C1043" s="301"/>
      <c r="D1043" s="265"/>
      <c r="E1043" s="295" t="s">
        <v>174</v>
      </c>
      <c r="F1043" s="302"/>
      <c r="G1043" s="303" t="s">
        <v>255</v>
      </c>
      <c r="H1043" s="298" t="s">
        <v>260</v>
      </c>
      <c r="I1043" s="450" t="s">
        <v>438</v>
      </c>
      <c r="J1043" s="257">
        <v>40</v>
      </c>
      <c r="K1043" s="257">
        <v>4</v>
      </c>
    </row>
    <row r="1044" spans="1:11" ht="15" customHeight="1" outlineLevel="1">
      <c r="A1044" s="265"/>
      <c r="B1044" s="301" t="s">
        <v>257</v>
      </c>
      <c r="C1044" s="301"/>
      <c r="D1044" s="265"/>
      <c r="E1044" s="295" t="s">
        <v>174</v>
      </c>
      <c r="F1044" s="302"/>
      <c r="G1044" s="303" t="s">
        <v>255</v>
      </c>
      <c r="H1044" s="298" t="s">
        <v>261</v>
      </c>
      <c r="I1044" s="450" t="s">
        <v>439</v>
      </c>
      <c r="J1044" s="257">
        <v>40</v>
      </c>
      <c r="K1044" s="257">
        <v>4</v>
      </c>
    </row>
    <row r="1045" spans="1:11" ht="15" customHeight="1" outlineLevel="1">
      <c r="A1045" s="265"/>
      <c r="B1045" s="301" t="s">
        <v>257</v>
      </c>
      <c r="C1045" s="301"/>
      <c r="D1045" s="265"/>
      <c r="E1045" s="295" t="s">
        <v>174</v>
      </c>
      <c r="F1045" s="302"/>
      <c r="G1045" s="303" t="s">
        <v>255</v>
      </c>
      <c r="H1045" s="298" t="s">
        <v>262</v>
      </c>
      <c r="I1045" s="450" t="s">
        <v>440</v>
      </c>
      <c r="J1045" s="257">
        <v>40</v>
      </c>
      <c r="K1045" s="257">
        <v>4</v>
      </c>
    </row>
    <row r="1046" spans="1:11" ht="15" customHeight="1" outlineLevel="1" thickBot="1">
      <c r="A1046" s="322"/>
      <c r="B1046" s="323" t="s">
        <v>263</v>
      </c>
      <c r="C1046" s="323"/>
      <c r="D1046" s="322"/>
      <c r="E1046" s="325" t="s">
        <v>174</v>
      </c>
      <c r="F1046" s="377"/>
      <c r="G1046" s="378" t="s">
        <v>255</v>
      </c>
      <c r="H1046" s="327" t="s">
        <v>264</v>
      </c>
      <c r="I1046" s="453" t="s">
        <v>445</v>
      </c>
      <c r="J1046" s="454">
        <v>40</v>
      </c>
      <c r="K1046" s="454">
        <v>4</v>
      </c>
    </row>
    <row r="1047" spans="1:11" ht="15" customHeight="1">
      <c r="A1047" s="481"/>
      <c r="B1047" s="490"/>
      <c r="C1047" s="491">
        <v>45</v>
      </c>
      <c r="D1047" s="481">
        <v>25</v>
      </c>
      <c r="E1047" s="386" t="s">
        <v>174</v>
      </c>
      <c r="F1047" s="492" t="s">
        <v>380</v>
      </c>
      <c r="G1047" s="388" t="s">
        <v>381</v>
      </c>
      <c r="H1047" s="317" t="s">
        <v>431</v>
      </c>
      <c r="I1047" s="318" t="s">
        <v>432</v>
      </c>
      <c r="J1047" s="319">
        <f>SUM(J1048:J1059)</f>
        <v>629</v>
      </c>
      <c r="K1047" s="320">
        <f>SUM(K1048:K1059)</f>
        <v>62.9</v>
      </c>
    </row>
    <row r="1048" spans="1:11" ht="15" customHeight="1" outlineLevel="1">
      <c r="A1048" s="265"/>
      <c r="B1048" s="294" t="s">
        <v>250</v>
      </c>
      <c r="C1048" s="294"/>
      <c r="D1048" s="265"/>
      <c r="E1048" s="295" t="s">
        <v>174</v>
      </c>
      <c r="F1048" s="296"/>
      <c r="G1048" s="297" t="s">
        <v>251</v>
      </c>
      <c r="H1048" s="298" t="s">
        <v>252</v>
      </c>
      <c r="I1048" s="450" t="s">
        <v>433</v>
      </c>
      <c r="J1048" s="257">
        <v>54</v>
      </c>
      <c r="K1048" s="257">
        <v>5.4</v>
      </c>
    </row>
    <row r="1049" spans="1:11" ht="15" customHeight="1" outlineLevel="1">
      <c r="A1049" s="265"/>
      <c r="B1049" s="294" t="s">
        <v>250</v>
      </c>
      <c r="C1049" s="294"/>
      <c r="D1049" s="265"/>
      <c r="E1049" s="295" t="s">
        <v>174</v>
      </c>
      <c r="F1049" s="296"/>
      <c r="G1049" s="297" t="s">
        <v>253</v>
      </c>
      <c r="H1049" s="298" t="s">
        <v>254</v>
      </c>
      <c r="I1049" s="298" t="s">
        <v>434</v>
      </c>
      <c r="J1049" s="257">
        <v>50</v>
      </c>
      <c r="K1049" s="257">
        <v>5</v>
      </c>
    </row>
    <row r="1050" spans="1:11" ht="15" customHeight="1" outlineLevel="1">
      <c r="A1050" s="265"/>
      <c r="B1050" s="294" t="s">
        <v>250</v>
      </c>
      <c r="C1050" s="294"/>
      <c r="D1050" s="265"/>
      <c r="E1050" s="295" t="s">
        <v>174</v>
      </c>
      <c r="F1050" s="296"/>
      <c r="G1050" s="297" t="s">
        <v>255</v>
      </c>
      <c r="H1050" s="298" t="s">
        <v>256</v>
      </c>
      <c r="I1050" s="298" t="s">
        <v>435</v>
      </c>
      <c r="J1050" s="257">
        <v>20</v>
      </c>
      <c r="K1050" s="257">
        <v>2</v>
      </c>
    </row>
    <row r="1051" spans="1:11" ht="15" customHeight="1" outlineLevel="1">
      <c r="A1051" s="265"/>
      <c r="B1051" s="301" t="s">
        <v>257</v>
      </c>
      <c r="C1051" s="301"/>
      <c r="D1051" s="265"/>
      <c r="E1051" s="295" t="s">
        <v>174</v>
      </c>
      <c r="F1051" s="302"/>
      <c r="G1051" s="303" t="s">
        <v>251</v>
      </c>
      <c r="H1051" s="298" t="s">
        <v>258</v>
      </c>
      <c r="I1051" s="298" t="s">
        <v>436</v>
      </c>
      <c r="J1051" s="257">
        <v>60</v>
      </c>
      <c r="K1051" s="257">
        <v>6</v>
      </c>
    </row>
    <row r="1052" spans="1:11" ht="15" customHeight="1" outlineLevel="1">
      <c r="A1052" s="265"/>
      <c r="B1052" s="301" t="s">
        <v>257</v>
      </c>
      <c r="C1052" s="301"/>
      <c r="D1052" s="265"/>
      <c r="E1052" s="295" t="s">
        <v>174</v>
      </c>
      <c r="F1052" s="302"/>
      <c r="G1052" s="304" t="s">
        <v>248</v>
      </c>
      <c r="H1052" s="305" t="s">
        <v>1301</v>
      </c>
      <c r="I1052" s="298" t="s">
        <v>1302</v>
      </c>
      <c r="J1052" s="299">
        <v>80</v>
      </c>
      <c r="K1052" s="300">
        <v>8</v>
      </c>
    </row>
    <row r="1053" spans="1:11" ht="15" customHeight="1" outlineLevel="1">
      <c r="A1053" s="265"/>
      <c r="B1053" s="301" t="s">
        <v>257</v>
      </c>
      <c r="C1053" s="301"/>
      <c r="D1053" s="265"/>
      <c r="E1053" s="295" t="s">
        <v>174</v>
      </c>
      <c r="F1053" s="302"/>
      <c r="G1053" s="304" t="s">
        <v>248</v>
      </c>
      <c r="H1053" s="305" t="s">
        <v>1303</v>
      </c>
      <c r="I1053" s="298" t="s">
        <v>1304</v>
      </c>
      <c r="J1053" s="299">
        <v>80</v>
      </c>
      <c r="K1053" s="300">
        <v>8</v>
      </c>
    </row>
    <row r="1054" spans="1:11" ht="15" customHeight="1" outlineLevel="1">
      <c r="A1054" s="265"/>
      <c r="B1054" s="301" t="s">
        <v>257</v>
      </c>
      <c r="C1054" s="301"/>
      <c r="D1054" s="265"/>
      <c r="E1054" s="295" t="s">
        <v>174</v>
      </c>
      <c r="F1054" s="302"/>
      <c r="G1054" s="304" t="s">
        <v>248</v>
      </c>
      <c r="H1054" s="305" t="s">
        <v>1305</v>
      </c>
      <c r="I1054" s="298" t="s">
        <v>1306</v>
      </c>
      <c r="J1054" s="299">
        <v>80</v>
      </c>
      <c r="K1054" s="300">
        <v>8</v>
      </c>
    </row>
    <row r="1055" spans="1:11" ht="15" customHeight="1" outlineLevel="1">
      <c r="A1055" s="265"/>
      <c r="B1055" s="301" t="s">
        <v>257</v>
      </c>
      <c r="C1055" s="301"/>
      <c r="D1055" s="265"/>
      <c r="E1055" s="295" t="s">
        <v>174</v>
      </c>
      <c r="F1055" s="302"/>
      <c r="G1055" s="303" t="s">
        <v>253</v>
      </c>
      <c r="H1055" s="298" t="s">
        <v>259</v>
      </c>
      <c r="I1055" s="298" t="s">
        <v>437</v>
      </c>
      <c r="J1055" s="257">
        <v>45</v>
      </c>
      <c r="K1055" s="257">
        <v>4.5</v>
      </c>
    </row>
    <row r="1056" spans="1:11" ht="15" customHeight="1" outlineLevel="1">
      <c r="A1056" s="265"/>
      <c r="B1056" s="301" t="s">
        <v>257</v>
      </c>
      <c r="C1056" s="301"/>
      <c r="D1056" s="265"/>
      <c r="E1056" s="295" t="s">
        <v>174</v>
      </c>
      <c r="F1056" s="302"/>
      <c r="G1056" s="303" t="s">
        <v>255</v>
      </c>
      <c r="H1056" s="298" t="s">
        <v>260</v>
      </c>
      <c r="I1056" s="298" t="s">
        <v>438</v>
      </c>
      <c r="J1056" s="257">
        <v>40</v>
      </c>
      <c r="K1056" s="257">
        <v>4</v>
      </c>
    </row>
    <row r="1057" spans="1:11" ht="15" customHeight="1" outlineLevel="1">
      <c r="A1057" s="265"/>
      <c r="B1057" s="301" t="s">
        <v>257</v>
      </c>
      <c r="C1057" s="301"/>
      <c r="D1057" s="265"/>
      <c r="E1057" s="295" t="s">
        <v>174</v>
      </c>
      <c r="F1057" s="302"/>
      <c r="G1057" s="303" t="s">
        <v>255</v>
      </c>
      <c r="H1057" s="298" t="s">
        <v>261</v>
      </c>
      <c r="I1057" s="298" t="s">
        <v>439</v>
      </c>
      <c r="J1057" s="257">
        <v>40</v>
      </c>
      <c r="K1057" s="257">
        <v>4</v>
      </c>
    </row>
    <row r="1058" spans="1:11" ht="15" customHeight="1" outlineLevel="1">
      <c r="A1058" s="265"/>
      <c r="B1058" s="301" t="s">
        <v>257</v>
      </c>
      <c r="C1058" s="301"/>
      <c r="D1058" s="265"/>
      <c r="E1058" s="295" t="s">
        <v>174</v>
      </c>
      <c r="F1058" s="302"/>
      <c r="G1058" s="303" t="s">
        <v>255</v>
      </c>
      <c r="H1058" s="298" t="s">
        <v>262</v>
      </c>
      <c r="I1058" s="298" t="s">
        <v>440</v>
      </c>
      <c r="J1058" s="257">
        <v>40</v>
      </c>
      <c r="K1058" s="257">
        <v>4</v>
      </c>
    </row>
    <row r="1059" spans="1:11" ht="15" customHeight="1" outlineLevel="1" thickBot="1">
      <c r="A1059" s="266"/>
      <c r="B1059" s="306" t="s">
        <v>263</v>
      </c>
      <c r="C1059" s="306"/>
      <c r="D1059" s="266"/>
      <c r="E1059" s="307" t="s">
        <v>174</v>
      </c>
      <c r="F1059" s="308"/>
      <c r="G1059" s="309" t="s">
        <v>255</v>
      </c>
      <c r="H1059" s="310" t="s">
        <v>264</v>
      </c>
      <c r="I1059" s="310" t="s">
        <v>445</v>
      </c>
      <c r="J1059" s="448">
        <v>40</v>
      </c>
      <c r="K1059" s="448">
        <v>4</v>
      </c>
    </row>
    <row r="1060" spans="1:11" ht="15" customHeight="1">
      <c r="A1060" s="439"/>
      <c r="B1060" s="417"/>
      <c r="C1060" s="417">
        <v>16</v>
      </c>
      <c r="D1060" s="439">
        <v>25</v>
      </c>
      <c r="E1060" s="440" t="s">
        <v>174</v>
      </c>
      <c r="F1060" s="419" t="s">
        <v>1307</v>
      </c>
      <c r="G1060" s="493" t="s">
        <v>125</v>
      </c>
      <c r="H1060" s="494" t="s">
        <v>431</v>
      </c>
      <c r="I1060" s="318" t="s">
        <v>432</v>
      </c>
      <c r="J1060" s="319">
        <f>SUM(J1061:J1072)</f>
        <v>1439</v>
      </c>
      <c r="K1060" s="320">
        <f>SUM(K1061:K1072)</f>
        <v>143.9</v>
      </c>
    </row>
    <row r="1061" spans="1:11" ht="15" customHeight="1" outlineLevel="1">
      <c r="A1061" s="265"/>
      <c r="B1061" s="294" t="s">
        <v>250</v>
      </c>
      <c r="C1061" s="294"/>
      <c r="D1061" s="265"/>
      <c r="E1061" s="295" t="s">
        <v>174</v>
      </c>
      <c r="F1061" s="296"/>
      <c r="G1061" s="297" t="s">
        <v>251</v>
      </c>
      <c r="H1061" s="298" t="s">
        <v>252</v>
      </c>
      <c r="I1061" s="298" t="s">
        <v>433</v>
      </c>
      <c r="J1061" s="257">
        <v>54</v>
      </c>
      <c r="K1061" s="300">
        <v>5.4</v>
      </c>
    </row>
    <row r="1062" spans="1:11" ht="15" customHeight="1" outlineLevel="1">
      <c r="A1062" s="265"/>
      <c r="B1062" s="294" t="s">
        <v>250</v>
      </c>
      <c r="C1062" s="294"/>
      <c r="D1062" s="265"/>
      <c r="E1062" s="295" t="s">
        <v>174</v>
      </c>
      <c r="F1062" s="296"/>
      <c r="G1062" s="297" t="s">
        <v>253</v>
      </c>
      <c r="H1062" s="298" t="s">
        <v>254</v>
      </c>
      <c r="I1062" s="298" t="s">
        <v>434</v>
      </c>
      <c r="J1062" s="257">
        <v>50</v>
      </c>
      <c r="K1062" s="300">
        <v>5</v>
      </c>
    </row>
    <row r="1063" spans="1:11" ht="15" customHeight="1" outlineLevel="1">
      <c r="A1063" s="265"/>
      <c r="B1063" s="294" t="s">
        <v>250</v>
      </c>
      <c r="C1063" s="294"/>
      <c r="D1063" s="265"/>
      <c r="E1063" s="295" t="s">
        <v>174</v>
      </c>
      <c r="F1063" s="296"/>
      <c r="G1063" s="297" t="s">
        <v>255</v>
      </c>
      <c r="H1063" s="298" t="s">
        <v>256</v>
      </c>
      <c r="I1063" s="298" t="s">
        <v>435</v>
      </c>
      <c r="J1063" s="257">
        <v>20</v>
      </c>
      <c r="K1063" s="300">
        <v>2</v>
      </c>
    </row>
    <row r="1064" spans="1:11" ht="15" customHeight="1" outlineLevel="1">
      <c r="A1064" s="265"/>
      <c r="B1064" s="301" t="s">
        <v>257</v>
      </c>
      <c r="C1064" s="301"/>
      <c r="D1064" s="265"/>
      <c r="E1064" s="295" t="s">
        <v>174</v>
      </c>
      <c r="F1064" s="302"/>
      <c r="G1064" s="303" t="s">
        <v>251</v>
      </c>
      <c r="H1064" s="298" t="s">
        <v>258</v>
      </c>
      <c r="I1064" s="298" t="s">
        <v>436</v>
      </c>
      <c r="J1064" s="257">
        <v>60</v>
      </c>
      <c r="K1064" s="300">
        <v>6</v>
      </c>
    </row>
    <row r="1065" spans="1:11" ht="15" customHeight="1" outlineLevel="1">
      <c r="A1065" s="265"/>
      <c r="B1065" s="301" t="s">
        <v>257</v>
      </c>
      <c r="C1065" s="301"/>
      <c r="D1065" s="265"/>
      <c r="E1065" s="295" t="s">
        <v>174</v>
      </c>
      <c r="F1065" s="302"/>
      <c r="G1065" s="304" t="s">
        <v>248</v>
      </c>
      <c r="H1065" s="305" t="s">
        <v>1308</v>
      </c>
      <c r="I1065" s="298" t="s">
        <v>1309</v>
      </c>
      <c r="J1065" s="299">
        <v>300</v>
      </c>
      <c r="K1065" s="300">
        <v>30</v>
      </c>
    </row>
    <row r="1066" spans="1:11" ht="15" customHeight="1" outlineLevel="1">
      <c r="A1066" s="265"/>
      <c r="B1066" s="301" t="s">
        <v>257</v>
      </c>
      <c r="C1066" s="301"/>
      <c r="D1066" s="265"/>
      <c r="E1066" s="295" t="s">
        <v>174</v>
      </c>
      <c r="F1066" s="302"/>
      <c r="G1066" s="304" t="s">
        <v>248</v>
      </c>
      <c r="H1066" s="305" t="s">
        <v>1310</v>
      </c>
      <c r="I1066" s="298" t="s">
        <v>1311</v>
      </c>
      <c r="J1066" s="299">
        <v>400</v>
      </c>
      <c r="K1066" s="300">
        <v>40</v>
      </c>
    </row>
    <row r="1067" spans="1:11" ht="15" customHeight="1" outlineLevel="1">
      <c r="A1067" s="265"/>
      <c r="B1067" s="301" t="s">
        <v>257</v>
      </c>
      <c r="C1067" s="301"/>
      <c r="D1067" s="265"/>
      <c r="E1067" s="295" t="s">
        <v>174</v>
      </c>
      <c r="F1067" s="302"/>
      <c r="G1067" s="304" t="s">
        <v>248</v>
      </c>
      <c r="H1067" s="305" t="s">
        <v>1312</v>
      </c>
      <c r="I1067" s="298" t="s">
        <v>1313</v>
      </c>
      <c r="J1067" s="299">
        <v>350</v>
      </c>
      <c r="K1067" s="300">
        <v>35</v>
      </c>
    </row>
    <row r="1068" spans="1:11" ht="15" customHeight="1" outlineLevel="1">
      <c r="A1068" s="265"/>
      <c r="B1068" s="301" t="s">
        <v>257</v>
      </c>
      <c r="C1068" s="301"/>
      <c r="D1068" s="265"/>
      <c r="E1068" s="295" t="s">
        <v>174</v>
      </c>
      <c r="F1068" s="302"/>
      <c r="G1068" s="303" t="s">
        <v>253</v>
      </c>
      <c r="H1068" s="298" t="s">
        <v>259</v>
      </c>
      <c r="I1068" s="298" t="s">
        <v>437</v>
      </c>
      <c r="J1068" s="257">
        <v>45</v>
      </c>
      <c r="K1068" s="300">
        <v>4.5</v>
      </c>
    </row>
    <row r="1069" spans="1:11" ht="15" customHeight="1" outlineLevel="1">
      <c r="A1069" s="265"/>
      <c r="B1069" s="301" t="s">
        <v>257</v>
      </c>
      <c r="C1069" s="301"/>
      <c r="D1069" s="265"/>
      <c r="E1069" s="295" t="s">
        <v>174</v>
      </c>
      <c r="F1069" s="302"/>
      <c r="G1069" s="303" t="s">
        <v>255</v>
      </c>
      <c r="H1069" s="298" t="s">
        <v>260</v>
      </c>
      <c r="I1069" s="298" t="s">
        <v>438</v>
      </c>
      <c r="J1069" s="257">
        <v>40</v>
      </c>
      <c r="K1069" s="300">
        <v>4</v>
      </c>
    </row>
    <row r="1070" spans="1:11" ht="15" customHeight="1" outlineLevel="1">
      <c r="A1070" s="265"/>
      <c r="B1070" s="301" t="s">
        <v>257</v>
      </c>
      <c r="C1070" s="301"/>
      <c r="D1070" s="265"/>
      <c r="E1070" s="295" t="s">
        <v>174</v>
      </c>
      <c r="F1070" s="302"/>
      <c r="G1070" s="303" t="s">
        <v>255</v>
      </c>
      <c r="H1070" s="298" t="s">
        <v>261</v>
      </c>
      <c r="I1070" s="298" t="s">
        <v>439</v>
      </c>
      <c r="J1070" s="257">
        <v>40</v>
      </c>
      <c r="K1070" s="300">
        <v>4</v>
      </c>
    </row>
    <row r="1071" spans="1:11" ht="15" customHeight="1" outlineLevel="1">
      <c r="A1071" s="265"/>
      <c r="B1071" s="301" t="s">
        <v>257</v>
      </c>
      <c r="C1071" s="301"/>
      <c r="D1071" s="265"/>
      <c r="E1071" s="295" t="s">
        <v>174</v>
      </c>
      <c r="F1071" s="302"/>
      <c r="G1071" s="303" t="s">
        <v>255</v>
      </c>
      <c r="H1071" s="298" t="s">
        <v>262</v>
      </c>
      <c r="I1071" s="298" t="s">
        <v>440</v>
      </c>
      <c r="J1071" s="257">
        <v>40</v>
      </c>
      <c r="K1071" s="300">
        <v>4</v>
      </c>
    </row>
    <row r="1072" spans="1:11" ht="15" customHeight="1" outlineLevel="1" thickBot="1">
      <c r="A1072" s="266"/>
      <c r="B1072" s="306" t="s">
        <v>263</v>
      </c>
      <c r="C1072" s="306"/>
      <c r="D1072" s="266"/>
      <c r="E1072" s="307" t="s">
        <v>174</v>
      </c>
      <c r="F1072" s="308"/>
      <c r="G1072" s="309" t="s">
        <v>255</v>
      </c>
      <c r="H1072" s="310" t="s">
        <v>264</v>
      </c>
      <c r="I1072" s="310" t="s">
        <v>445</v>
      </c>
      <c r="J1072" s="448">
        <v>40</v>
      </c>
      <c r="K1072" s="312">
        <v>4</v>
      </c>
    </row>
    <row r="1073" spans="1:11" ht="15" customHeight="1">
      <c r="A1073" s="495">
        <v>19</v>
      </c>
      <c r="B1073" s="496"/>
      <c r="C1073" s="497">
        <v>48</v>
      </c>
      <c r="D1073" s="495">
        <v>26</v>
      </c>
      <c r="E1073" s="498" t="s">
        <v>382</v>
      </c>
      <c r="F1073" s="499" t="s">
        <v>383</v>
      </c>
      <c r="G1073" s="498" t="s">
        <v>384</v>
      </c>
      <c r="H1073" s="317" t="s">
        <v>431</v>
      </c>
      <c r="I1073" s="318" t="s">
        <v>432</v>
      </c>
      <c r="J1073" s="319">
        <f>SUM(J1074:J1092)</f>
        <v>1489</v>
      </c>
      <c r="K1073" s="320">
        <f>SUM(K1074:K1092)</f>
        <v>166.1</v>
      </c>
    </row>
    <row r="1074" spans="1:11" ht="15" customHeight="1" outlineLevel="1">
      <c r="A1074" s="265"/>
      <c r="B1074" s="294" t="s">
        <v>250</v>
      </c>
      <c r="C1074" s="294"/>
      <c r="D1074" s="265"/>
      <c r="E1074" s="295" t="s">
        <v>382</v>
      </c>
      <c r="F1074" s="296"/>
      <c r="G1074" s="297" t="s">
        <v>251</v>
      </c>
      <c r="H1074" s="298" t="s">
        <v>252</v>
      </c>
      <c r="I1074" s="298" t="s">
        <v>433</v>
      </c>
      <c r="J1074" s="257">
        <v>54</v>
      </c>
      <c r="K1074" s="300">
        <v>5.4</v>
      </c>
    </row>
    <row r="1075" spans="1:11" ht="15" customHeight="1" outlineLevel="1">
      <c r="A1075" s="265"/>
      <c r="B1075" s="294" t="s">
        <v>250</v>
      </c>
      <c r="C1075" s="294"/>
      <c r="D1075" s="265"/>
      <c r="E1075" s="295" t="s">
        <v>382</v>
      </c>
      <c r="F1075" s="296"/>
      <c r="G1075" s="321" t="s">
        <v>248</v>
      </c>
      <c r="H1075" s="363" t="s">
        <v>1314</v>
      </c>
      <c r="I1075" s="298" t="s">
        <v>1315</v>
      </c>
      <c r="J1075" s="299">
        <v>50</v>
      </c>
      <c r="K1075" s="300">
        <v>6</v>
      </c>
    </row>
    <row r="1076" spans="1:11" ht="15" customHeight="1" outlineLevel="1">
      <c r="A1076" s="265"/>
      <c r="B1076" s="294" t="s">
        <v>250</v>
      </c>
      <c r="C1076" s="294"/>
      <c r="D1076" s="265"/>
      <c r="E1076" s="295" t="s">
        <v>382</v>
      </c>
      <c r="F1076" s="296"/>
      <c r="G1076" s="321" t="s">
        <v>248</v>
      </c>
      <c r="H1076" s="363" t="s">
        <v>1316</v>
      </c>
      <c r="I1076" s="298" t="s">
        <v>1317</v>
      </c>
      <c r="J1076" s="299">
        <v>70</v>
      </c>
      <c r="K1076" s="300">
        <v>8</v>
      </c>
    </row>
    <row r="1077" spans="1:11" ht="15" customHeight="1" outlineLevel="1">
      <c r="A1077" s="265"/>
      <c r="B1077" s="294" t="s">
        <v>250</v>
      </c>
      <c r="C1077" s="294"/>
      <c r="D1077" s="265"/>
      <c r="E1077" s="295" t="s">
        <v>382</v>
      </c>
      <c r="F1077" s="296"/>
      <c r="G1077" s="321" t="s">
        <v>248</v>
      </c>
      <c r="H1077" s="363" t="s">
        <v>1318</v>
      </c>
      <c r="I1077" s="298" t="s">
        <v>1319</v>
      </c>
      <c r="J1077" s="299">
        <v>70</v>
      </c>
      <c r="K1077" s="300">
        <v>8.4</v>
      </c>
    </row>
    <row r="1078" spans="1:11" ht="15" customHeight="1" outlineLevel="1">
      <c r="A1078" s="265"/>
      <c r="B1078" s="294" t="s">
        <v>250</v>
      </c>
      <c r="C1078" s="294"/>
      <c r="D1078" s="265"/>
      <c r="E1078" s="295" t="s">
        <v>382</v>
      </c>
      <c r="F1078" s="296"/>
      <c r="G1078" s="297" t="s">
        <v>253</v>
      </c>
      <c r="H1078" s="298" t="s">
        <v>254</v>
      </c>
      <c r="I1078" s="298" t="s">
        <v>434</v>
      </c>
      <c r="J1078" s="257">
        <v>50</v>
      </c>
      <c r="K1078" s="300">
        <v>5</v>
      </c>
    </row>
    <row r="1079" spans="1:11" ht="15" customHeight="1" outlineLevel="1">
      <c r="A1079" s="265"/>
      <c r="B1079" s="294" t="s">
        <v>250</v>
      </c>
      <c r="C1079" s="294"/>
      <c r="D1079" s="265"/>
      <c r="E1079" s="295" t="s">
        <v>382</v>
      </c>
      <c r="F1079" s="296"/>
      <c r="G1079" s="297" t="s">
        <v>255</v>
      </c>
      <c r="H1079" s="298" t="s">
        <v>256</v>
      </c>
      <c r="I1079" s="298" t="s">
        <v>435</v>
      </c>
      <c r="J1079" s="257">
        <v>20</v>
      </c>
      <c r="K1079" s="300">
        <v>2</v>
      </c>
    </row>
    <row r="1080" spans="1:11" ht="15" customHeight="1" outlineLevel="1">
      <c r="A1080" s="265"/>
      <c r="B1080" s="294" t="s">
        <v>250</v>
      </c>
      <c r="C1080" s="294"/>
      <c r="D1080" s="265"/>
      <c r="E1080" s="295" t="s">
        <v>382</v>
      </c>
      <c r="F1080" s="296"/>
      <c r="G1080" s="297" t="s">
        <v>255</v>
      </c>
      <c r="H1080" s="298" t="s">
        <v>385</v>
      </c>
      <c r="I1080" s="298" t="s">
        <v>1320</v>
      </c>
      <c r="J1080" s="257">
        <v>40</v>
      </c>
      <c r="K1080" s="455">
        <v>4</v>
      </c>
    </row>
    <row r="1081" spans="1:11" ht="15" customHeight="1" outlineLevel="1">
      <c r="A1081" s="265"/>
      <c r="B1081" s="301" t="s">
        <v>257</v>
      </c>
      <c r="C1081" s="301"/>
      <c r="D1081" s="265"/>
      <c r="E1081" s="295" t="s">
        <v>382</v>
      </c>
      <c r="F1081" s="302"/>
      <c r="G1081" s="303" t="s">
        <v>251</v>
      </c>
      <c r="H1081" s="298" t="s">
        <v>258</v>
      </c>
      <c r="I1081" s="298" t="s">
        <v>436</v>
      </c>
      <c r="J1081" s="257">
        <v>60</v>
      </c>
      <c r="K1081" s="300">
        <v>6</v>
      </c>
    </row>
    <row r="1082" spans="1:11" ht="15" customHeight="1" outlineLevel="1">
      <c r="A1082" s="265"/>
      <c r="B1082" s="301" t="s">
        <v>257</v>
      </c>
      <c r="C1082" s="301"/>
      <c r="D1082" s="265"/>
      <c r="E1082" s="295" t="s">
        <v>382</v>
      </c>
      <c r="F1082" s="302"/>
      <c r="G1082" s="304" t="s">
        <v>248</v>
      </c>
      <c r="H1082" s="305" t="s">
        <v>1321</v>
      </c>
      <c r="I1082" s="298" t="s">
        <v>1322</v>
      </c>
      <c r="J1082" s="299">
        <v>180</v>
      </c>
      <c r="K1082" s="300">
        <v>21.6</v>
      </c>
    </row>
    <row r="1083" spans="1:11" ht="15" customHeight="1" outlineLevel="1">
      <c r="A1083" s="265"/>
      <c r="B1083" s="301" t="s">
        <v>257</v>
      </c>
      <c r="C1083" s="301"/>
      <c r="D1083" s="265"/>
      <c r="E1083" s="295" t="s">
        <v>382</v>
      </c>
      <c r="F1083" s="302"/>
      <c r="G1083" s="304" t="s">
        <v>248</v>
      </c>
      <c r="H1083" s="305" t="s">
        <v>1323</v>
      </c>
      <c r="I1083" s="298" t="s">
        <v>1324</v>
      </c>
      <c r="J1083" s="299">
        <v>180</v>
      </c>
      <c r="K1083" s="300">
        <v>21</v>
      </c>
    </row>
    <row r="1084" spans="1:11" ht="15" customHeight="1" outlineLevel="1">
      <c r="A1084" s="265"/>
      <c r="B1084" s="301" t="s">
        <v>257</v>
      </c>
      <c r="C1084" s="301"/>
      <c r="D1084" s="265"/>
      <c r="E1084" s="295" t="s">
        <v>382</v>
      </c>
      <c r="F1084" s="302"/>
      <c r="G1084" s="304" t="s">
        <v>248</v>
      </c>
      <c r="H1084" s="305" t="s">
        <v>1325</v>
      </c>
      <c r="I1084" s="298" t="s">
        <v>1326</v>
      </c>
      <c r="J1084" s="299">
        <v>250</v>
      </c>
      <c r="K1084" s="300">
        <v>27</v>
      </c>
    </row>
    <row r="1085" spans="1:11" ht="15" customHeight="1" outlineLevel="1">
      <c r="A1085" s="265"/>
      <c r="B1085" s="301" t="s">
        <v>257</v>
      </c>
      <c r="C1085" s="301"/>
      <c r="D1085" s="265"/>
      <c r="E1085" s="295" t="s">
        <v>382</v>
      </c>
      <c r="F1085" s="302"/>
      <c r="G1085" s="304" t="s">
        <v>248</v>
      </c>
      <c r="H1085" s="305" t="s">
        <v>1327</v>
      </c>
      <c r="I1085" s="298" t="s">
        <v>1328</v>
      </c>
      <c r="J1085" s="299">
        <v>80</v>
      </c>
      <c r="K1085" s="300">
        <v>9.6</v>
      </c>
    </row>
    <row r="1086" spans="1:11" ht="15" customHeight="1" outlineLevel="1">
      <c r="A1086" s="265"/>
      <c r="B1086" s="301" t="s">
        <v>257</v>
      </c>
      <c r="C1086" s="301"/>
      <c r="D1086" s="265"/>
      <c r="E1086" s="295" t="s">
        <v>382</v>
      </c>
      <c r="F1086" s="302"/>
      <c r="G1086" s="304" t="s">
        <v>248</v>
      </c>
      <c r="H1086" s="305" t="s">
        <v>1329</v>
      </c>
      <c r="I1086" s="298" t="s">
        <v>1330</v>
      </c>
      <c r="J1086" s="299">
        <v>80</v>
      </c>
      <c r="K1086" s="300">
        <v>9.6</v>
      </c>
    </row>
    <row r="1087" spans="1:11" ht="15" customHeight="1" outlineLevel="1">
      <c r="A1087" s="265"/>
      <c r="B1087" s="301" t="s">
        <v>257</v>
      </c>
      <c r="C1087" s="301"/>
      <c r="D1087" s="265"/>
      <c r="E1087" s="295" t="s">
        <v>382</v>
      </c>
      <c r="F1087" s="302"/>
      <c r="G1087" s="303" t="s">
        <v>253</v>
      </c>
      <c r="H1087" s="298" t="s">
        <v>259</v>
      </c>
      <c r="I1087" s="298" t="s">
        <v>437</v>
      </c>
      <c r="J1087" s="257">
        <v>45</v>
      </c>
      <c r="K1087" s="300">
        <v>4.5</v>
      </c>
    </row>
    <row r="1088" spans="1:11" ht="15" customHeight="1" outlineLevel="1">
      <c r="A1088" s="265"/>
      <c r="B1088" s="301" t="s">
        <v>257</v>
      </c>
      <c r="C1088" s="301"/>
      <c r="D1088" s="265"/>
      <c r="E1088" s="295" t="s">
        <v>382</v>
      </c>
      <c r="F1088" s="302"/>
      <c r="G1088" s="303" t="s">
        <v>255</v>
      </c>
      <c r="H1088" s="298" t="s">
        <v>260</v>
      </c>
      <c r="I1088" s="298" t="s">
        <v>438</v>
      </c>
      <c r="J1088" s="257">
        <v>40</v>
      </c>
      <c r="K1088" s="300">
        <v>4</v>
      </c>
    </row>
    <row r="1089" spans="1:11" ht="15" customHeight="1" outlineLevel="1">
      <c r="A1089" s="265"/>
      <c r="B1089" s="301" t="s">
        <v>257</v>
      </c>
      <c r="C1089" s="301"/>
      <c r="D1089" s="265"/>
      <c r="E1089" s="295" t="s">
        <v>382</v>
      </c>
      <c r="F1089" s="302"/>
      <c r="G1089" s="303" t="s">
        <v>255</v>
      </c>
      <c r="H1089" s="298" t="s">
        <v>261</v>
      </c>
      <c r="I1089" s="298" t="s">
        <v>439</v>
      </c>
      <c r="J1089" s="257">
        <v>40</v>
      </c>
      <c r="K1089" s="300">
        <v>4</v>
      </c>
    </row>
    <row r="1090" spans="1:11" ht="15" customHeight="1" outlineLevel="1">
      <c r="A1090" s="265"/>
      <c r="B1090" s="301" t="s">
        <v>257</v>
      </c>
      <c r="C1090" s="301"/>
      <c r="D1090" s="265"/>
      <c r="E1090" s="295" t="s">
        <v>382</v>
      </c>
      <c r="F1090" s="302"/>
      <c r="G1090" s="303" t="s">
        <v>255</v>
      </c>
      <c r="H1090" s="298" t="s">
        <v>262</v>
      </c>
      <c r="I1090" s="298" t="s">
        <v>440</v>
      </c>
      <c r="J1090" s="257">
        <v>40</v>
      </c>
      <c r="K1090" s="300">
        <v>4</v>
      </c>
    </row>
    <row r="1091" spans="1:11" ht="15" customHeight="1" outlineLevel="1">
      <c r="A1091" s="265"/>
      <c r="B1091" s="334" t="s">
        <v>263</v>
      </c>
      <c r="C1091" s="334"/>
      <c r="D1091" s="265"/>
      <c r="E1091" s="295" t="s">
        <v>382</v>
      </c>
      <c r="F1091" s="335"/>
      <c r="G1091" s="336" t="s">
        <v>248</v>
      </c>
      <c r="H1091" s="305" t="s">
        <v>1331</v>
      </c>
      <c r="I1091" s="298" t="s">
        <v>1332</v>
      </c>
      <c r="J1091" s="299">
        <v>100</v>
      </c>
      <c r="K1091" s="300">
        <v>12</v>
      </c>
    </row>
    <row r="1092" spans="1:11" ht="15" customHeight="1" outlineLevel="1" thickBot="1">
      <c r="A1092" s="266"/>
      <c r="B1092" s="306" t="s">
        <v>263</v>
      </c>
      <c r="C1092" s="306"/>
      <c r="D1092" s="266"/>
      <c r="E1092" s="307" t="s">
        <v>382</v>
      </c>
      <c r="F1092" s="308"/>
      <c r="G1092" s="309" t="s">
        <v>255</v>
      </c>
      <c r="H1092" s="310" t="s">
        <v>264</v>
      </c>
      <c r="I1092" s="310" t="s">
        <v>445</v>
      </c>
      <c r="J1092" s="448">
        <v>40</v>
      </c>
      <c r="K1092" s="312">
        <v>4</v>
      </c>
    </row>
    <row r="1093" spans="1:11" ht="15.75" customHeight="1">
      <c r="A1093" s="500">
        <v>20</v>
      </c>
      <c r="B1093" s="501" t="s">
        <v>248</v>
      </c>
      <c r="C1093" s="502">
        <v>49</v>
      </c>
      <c r="D1093" s="500">
        <v>27</v>
      </c>
      <c r="E1093" s="503" t="s">
        <v>386</v>
      </c>
      <c r="F1093" s="504" t="s">
        <v>387</v>
      </c>
      <c r="G1093" s="505" t="s">
        <v>388</v>
      </c>
      <c r="H1093" s="317" t="s">
        <v>431</v>
      </c>
      <c r="I1093" s="318" t="s">
        <v>432</v>
      </c>
      <c r="J1093" s="319">
        <f>SUM(J1094:J1109)</f>
        <v>1379</v>
      </c>
      <c r="K1093" s="320">
        <f>SUM(K1094:K1109)</f>
        <v>137.9</v>
      </c>
    </row>
    <row r="1094" spans="1:11" ht="15" customHeight="1" outlineLevel="1">
      <c r="A1094" s="265"/>
      <c r="B1094" s="294" t="s">
        <v>250</v>
      </c>
      <c r="C1094" s="294"/>
      <c r="D1094" s="265"/>
      <c r="E1094" s="295" t="s">
        <v>386</v>
      </c>
      <c r="F1094" s="296"/>
      <c r="G1094" s="297" t="s">
        <v>251</v>
      </c>
      <c r="H1094" s="298" t="s">
        <v>252</v>
      </c>
      <c r="I1094" s="298" t="s">
        <v>433</v>
      </c>
      <c r="J1094" s="257">
        <v>54</v>
      </c>
      <c r="K1094" s="300">
        <v>5.4</v>
      </c>
    </row>
    <row r="1095" spans="1:11" ht="15" customHeight="1" outlineLevel="1">
      <c r="A1095" s="265"/>
      <c r="B1095" s="294" t="s">
        <v>250</v>
      </c>
      <c r="C1095" s="294"/>
      <c r="D1095" s="265"/>
      <c r="E1095" s="295" t="s">
        <v>386</v>
      </c>
      <c r="F1095" s="296"/>
      <c r="G1095" s="321" t="s">
        <v>248</v>
      </c>
      <c r="H1095" s="363" t="s">
        <v>1333</v>
      </c>
      <c r="I1095" s="298" t="s">
        <v>1334</v>
      </c>
      <c r="J1095" s="299">
        <v>60</v>
      </c>
      <c r="K1095" s="300">
        <v>6</v>
      </c>
    </row>
    <row r="1096" spans="1:11" ht="15" customHeight="1" outlineLevel="1">
      <c r="A1096" s="265"/>
      <c r="B1096" s="294" t="s">
        <v>250</v>
      </c>
      <c r="C1096" s="294"/>
      <c r="D1096" s="265"/>
      <c r="E1096" s="295" t="s">
        <v>386</v>
      </c>
      <c r="F1096" s="296"/>
      <c r="G1096" s="321" t="s">
        <v>248</v>
      </c>
      <c r="H1096" s="363" t="s">
        <v>1335</v>
      </c>
      <c r="I1096" s="298" t="s">
        <v>1336</v>
      </c>
      <c r="J1096" s="299">
        <v>45</v>
      </c>
      <c r="K1096" s="300">
        <v>4.5</v>
      </c>
    </row>
    <row r="1097" spans="1:11" ht="15" customHeight="1" outlineLevel="1">
      <c r="A1097" s="265"/>
      <c r="B1097" s="294" t="s">
        <v>250</v>
      </c>
      <c r="C1097" s="294"/>
      <c r="D1097" s="265"/>
      <c r="E1097" s="295" t="s">
        <v>386</v>
      </c>
      <c r="F1097" s="296"/>
      <c r="G1097" s="297" t="s">
        <v>253</v>
      </c>
      <c r="H1097" s="298" t="s">
        <v>254</v>
      </c>
      <c r="I1097" s="298" t="s">
        <v>434</v>
      </c>
      <c r="J1097" s="257">
        <v>50</v>
      </c>
      <c r="K1097" s="300">
        <v>5</v>
      </c>
    </row>
    <row r="1098" spans="1:11" ht="15" customHeight="1" outlineLevel="1">
      <c r="A1098" s="265"/>
      <c r="B1098" s="294" t="s">
        <v>250</v>
      </c>
      <c r="C1098" s="294"/>
      <c r="D1098" s="265"/>
      <c r="E1098" s="295" t="s">
        <v>386</v>
      </c>
      <c r="F1098" s="296"/>
      <c r="G1098" s="297" t="s">
        <v>255</v>
      </c>
      <c r="H1098" s="298" t="s">
        <v>256</v>
      </c>
      <c r="I1098" s="298" t="s">
        <v>435</v>
      </c>
      <c r="J1098" s="257">
        <v>20</v>
      </c>
      <c r="K1098" s="300">
        <v>2</v>
      </c>
    </row>
    <row r="1099" spans="1:11" ht="15" customHeight="1" outlineLevel="1">
      <c r="A1099" s="265"/>
      <c r="B1099" s="294" t="s">
        <v>250</v>
      </c>
      <c r="C1099" s="294"/>
      <c r="D1099" s="265"/>
      <c r="E1099" s="295" t="s">
        <v>386</v>
      </c>
      <c r="F1099" s="296"/>
      <c r="G1099" s="297" t="s">
        <v>255</v>
      </c>
      <c r="H1099" s="298" t="s">
        <v>389</v>
      </c>
      <c r="I1099" s="298" t="s">
        <v>1337</v>
      </c>
      <c r="J1099" s="257">
        <v>40</v>
      </c>
      <c r="K1099" s="300">
        <v>4</v>
      </c>
    </row>
    <row r="1100" spans="1:11" ht="15" customHeight="1" outlineLevel="1">
      <c r="A1100" s="265"/>
      <c r="B1100" s="301" t="s">
        <v>257</v>
      </c>
      <c r="C1100" s="301"/>
      <c r="D1100" s="265"/>
      <c r="E1100" s="295" t="s">
        <v>386</v>
      </c>
      <c r="F1100" s="302"/>
      <c r="G1100" s="303" t="s">
        <v>251</v>
      </c>
      <c r="H1100" s="298" t="s">
        <v>258</v>
      </c>
      <c r="I1100" s="298" t="s">
        <v>436</v>
      </c>
      <c r="J1100" s="257">
        <v>60</v>
      </c>
      <c r="K1100" s="300">
        <v>6</v>
      </c>
    </row>
    <row r="1101" spans="1:11" ht="15" customHeight="1" outlineLevel="1">
      <c r="A1101" s="265"/>
      <c r="B1101" s="301" t="s">
        <v>257</v>
      </c>
      <c r="C1101" s="301"/>
      <c r="D1101" s="265"/>
      <c r="E1101" s="295" t="s">
        <v>386</v>
      </c>
      <c r="F1101" s="302"/>
      <c r="G1101" s="304" t="s">
        <v>248</v>
      </c>
      <c r="H1101" s="305" t="s">
        <v>1338</v>
      </c>
      <c r="I1101" s="298" t="s">
        <v>1339</v>
      </c>
      <c r="J1101" s="299">
        <v>275</v>
      </c>
      <c r="K1101" s="300">
        <v>27.5</v>
      </c>
    </row>
    <row r="1102" spans="1:11" ht="15" customHeight="1" outlineLevel="1">
      <c r="A1102" s="265"/>
      <c r="B1102" s="301" t="s">
        <v>257</v>
      </c>
      <c r="C1102" s="301"/>
      <c r="D1102" s="265"/>
      <c r="E1102" s="295" t="s">
        <v>386</v>
      </c>
      <c r="F1102" s="302"/>
      <c r="G1102" s="304" t="s">
        <v>248</v>
      </c>
      <c r="H1102" s="305" t="s">
        <v>1340</v>
      </c>
      <c r="I1102" s="298" t="s">
        <v>1341</v>
      </c>
      <c r="J1102" s="299">
        <v>160</v>
      </c>
      <c r="K1102" s="300">
        <v>16</v>
      </c>
    </row>
    <row r="1103" spans="1:11" ht="15" customHeight="1" outlineLevel="1">
      <c r="A1103" s="265"/>
      <c r="B1103" s="301" t="s">
        <v>257</v>
      </c>
      <c r="C1103" s="301"/>
      <c r="D1103" s="265"/>
      <c r="E1103" s="295" t="s">
        <v>386</v>
      </c>
      <c r="F1103" s="302"/>
      <c r="G1103" s="304" t="s">
        <v>248</v>
      </c>
      <c r="H1103" s="305" t="s">
        <v>1342</v>
      </c>
      <c r="I1103" s="298" t="s">
        <v>1343</v>
      </c>
      <c r="J1103" s="299">
        <v>160</v>
      </c>
      <c r="K1103" s="300">
        <v>16</v>
      </c>
    </row>
    <row r="1104" spans="1:11" ht="15" customHeight="1" outlineLevel="1">
      <c r="A1104" s="265"/>
      <c r="B1104" s="301" t="s">
        <v>257</v>
      </c>
      <c r="C1104" s="301"/>
      <c r="D1104" s="265"/>
      <c r="E1104" s="295" t="s">
        <v>386</v>
      </c>
      <c r="F1104" s="302"/>
      <c r="G1104" s="304" t="s">
        <v>248</v>
      </c>
      <c r="H1104" s="305" t="s">
        <v>1344</v>
      </c>
      <c r="I1104" s="298" t="s">
        <v>1345</v>
      </c>
      <c r="J1104" s="299">
        <v>250</v>
      </c>
      <c r="K1104" s="300">
        <v>25</v>
      </c>
    </row>
    <row r="1105" spans="1:11" ht="15" customHeight="1" outlineLevel="1">
      <c r="A1105" s="265"/>
      <c r="B1105" s="301" t="s">
        <v>257</v>
      </c>
      <c r="C1105" s="301"/>
      <c r="D1105" s="265"/>
      <c r="E1105" s="295" t="s">
        <v>386</v>
      </c>
      <c r="F1105" s="302"/>
      <c r="G1105" s="303" t="s">
        <v>253</v>
      </c>
      <c r="H1105" s="298" t="s">
        <v>259</v>
      </c>
      <c r="I1105" s="298" t="s">
        <v>437</v>
      </c>
      <c r="J1105" s="257">
        <v>45</v>
      </c>
      <c r="K1105" s="300">
        <v>4.5</v>
      </c>
    </row>
    <row r="1106" spans="1:11" ht="15" customHeight="1" outlineLevel="1">
      <c r="A1106" s="265"/>
      <c r="B1106" s="301" t="s">
        <v>257</v>
      </c>
      <c r="C1106" s="301"/>
      <c r="D1106" s="265"/>
      <c r="E1106" s="295" t="s">
        <v>386</v>
      </c>
      <c r="F1106" s="302"/>
      <c r="G1106" s="303" t="s">
        <v>255</v>
      </c>
      <c r="H1106" s="298" t="s">
        <v>260</v>
      </c>
      <c r="I1106" s="298" t="s">
        <v>438</v>
      </c>
      <c r="J1106" s="257">
        <v>40</v>
      </c>
      <c r="K1106" s="300">
        <v>4</v>
      </c>
    </row>
    <row r="1107" spans="1:11" ht="15" customHeight="1" outlineLevel="1">
      <c r="A1107" s="265"/>
      <c r="B1107" s="301" t="s">
        <v>257</v>
      </c>
      <c r="C1107" s="301"/>
      <c r="D1107" s="265"/>
      <c r="E1107" s="295" t="s">
        <v>386</v>
      </c>
      <c r="F1107" s="302"/>
      <c r="G1107" s="303" t="s">
        <v>255</v>
      </c>
      <c r="H1107" s="298" t="s">
        <v>261</v>
      </c>
      <c r="I1107" s="298" t="s">
        <v>439</v>
      </c>
      <c r="J1107" s="257">
        <v>40</v>
      </c>
      <c r="K1107" s="300">
        <v>4</v>
      </c>
    </row>
    <row r="1108" spans="1:11" ht="15" customHeight="1" outlineLevel="1">
      <c r="A1108" s="265"/>
      <c r="B1108" s="301" t="s">
        <v>257</v>
      </c>
      <c r="C1108" s="301"/>
      <c r="D1108" s="265"/>
      <c r="E1108" s="295" t="s">
        <v>386</v>
      </c>
      <c r="F1108" s="302"/>
      <c r="G1108" s="303" t="s">
        <v>255</v>
      </c>
      <c r="H1108" s="298" t="s">
        <v>262</v>
      </c>
      <c r="I1108" s="298" t="s">
        <v>440</v>
      </c>
      <c r="J1108" s="257">
        <v>40</v>
      </c>
      <c r="K1108" s="300">
        <v>4</v>
      </c>
    </row>
    <row r="1109" spans="1:11" ht="15" customHeight="1" outlineLevel="1" thickBot="1">
      <c r="A1109" s="266"/>
      <c r="B1109" s="306" t="s">
        <v>263</v>
      </c>
      <c r="C1109" s="306"/>
      <c r="D1109" s="266"/>
      <c r="E1109" s="307" t="s">
        <v>386</v>
      </c>
      <c r="F1109" s="308"/>
      <c r="G1109" s="309" t="s">
        <v>255</v>
      </c>
      <c r="H1109" s="310" t="s">
        <v>264</v>
      </c>
      <c r="I1109" s="310" t="s">
        <v>445</v>
      </c>
      <c r="J1109" s="448">
        <v>40</v>
      </c>
      <c r="K1109" s="312">
        <v>4</v>
      </c>
    </row>
    <row r="1110" spans="1:11" ht="15" customHeight="1">
      <c r="A1110" s="500"/>
      <c r="B1110" s="501"/>
      <c r="C1110" s="502">
        <v>50</v>
      </c>
      <c r="D1110" s="500">
        <v>27</v>
      </c>
      <c r="E1110" s="503" t="s">
        <v>386</v>
      </c>
      <c r="F1110" s="504" t="s">
        <v>390</v>
      </c>
      <c r="G1110" s="505" t="s">
        <v>391</v>
      </c>
      <c r="H1110" s="317" t="s">
        <v>431</v>
      </c>
      <c r="I1110" s="318" t="s">
        <v>432</v>
      </c>
      <c r="J1110" s="319">
        <f>SUM(J1111:J1121)</f>
        <v>849</v>
      </c>
      <c r="K1110" s="320">
        <f>SUM(K1111:K1121)</f>
        <v>84.9</v>
      </c>
    </row>
    <row r="1111" spans="1:11" ht="15" customHeight="1" outlineLevel="1">
      <c r="A1111" s="265"/>
      <c r="B1111" s="294" t="s">
        <v>250</v>
      </c>
      <c r="C1111" s="294"/>
      <c r="D1111" s="265"/>
      <c r="E1111" s="295" t="s">
        <v>386</v>
      </c>
      <c r="F1111" s="296"/>
      <c r="G1111" s="297" t="s">
        <v>251</v>
      </c>
      <c r="H1111" s="298" t="s">
        <v>252</v>
      </c>
      <c r="I1111" s="298" t="s">
        <v>433</v>
      </c>
      <c r="J1111" s="257">
        <v>54</v>
      </c>
      <c r="K1111" s="300">
        <v>5.4</v>
      </c>
    </row>
    <row r="1112" spans="1:11" ht="15" customHeight="1" outlineLevel="1">
      <c r="A1112" s="265"/>
      <c r="B1112" s="294" t="s">
        <v>250</v>
      </c>
      <c r="C1112" s="294"/>
      <c r="D1112" s="265"/>
      <c r="E1112" s="295" t="s">
        <v>386</v>
      </c>
      <c r="F1112" s="296"/>
      <c r="G1112" s="297" t="s">
        <v>253</v>
      </c>
      <c r="H1112" s="298" t="s">
        <v>254</v>
      </c>
      <c r="I1112" s="298" t="s">
        <v>434</v>
      </c>
      <c r="J1112" s="257">
        <v>50</v>
      </c>
      <c r="K1112" s="300">
        <v>5</v>
      </c>
    </row>
    <row r="1113" spans="1:11" ht="15" customHeight="1" outlineLevel="1">
      <c r="A1113" s="265"/>
      <c r="B1113" s="294" t="s">
        <v>250</v>
      </c>
      <c r="C1113" s="294"/>
      <c r="D1113" s="265"/>
      <c r="E1113" s="295" t="s">
        <v>386</v>
      </c>
      <c r="F1113" s="296"/>
      <c r="G1113" s="297" t="s">
        <v>255</v>
      </c>
      <c r="H1113" s="298" t="s">
        <v>256</v>
      </c>
      <c r="I1113" s="298" t="s">
        <v>435</v>
      </c>
      <c r="J1113" s="257">
        <v>20</v>
      </c>
      <c r="K1113" s="300">
        <v>2</v>
      </c>
    </row>
    <row r="1114" spans="1:11" ht="15" customHeight="1" outlineLevel="1">
      <c r="A1114" s="265"/>
      <c r="B1114" s="301" t="s">
        <v>257</v>
      </c>
      <c r="C1114" s="301"/>
      <c r="D1114" s="265"/>
      <c r="E1114" s="295" t="s">
        <v>386</v>
      </c>
      <c r="F1114" s="302"/>
      <c r="G1114" s="303" t="s">
        <v>251</v>
      </c>
      <c r="H1114" s="298" t="s">
        <v>258</v>
      </c>
      <c r="I1114" s="298" t="s">
        <v>436</v>
      </c>
      <c r="J1114" s="257">
        <v>60</v>
      </c>
      <c r="K1114" s="300">
        <v>6</v>
      </c>
    </row>
    <row r="1115" spans="1:11" ht="15" customHeight="1" outlineLevel="1">
      <c r="A1115" s="265"/>
      <c r="B1115" s="301" t="s">
        <v>257</v>
      </c>
      <c r="C1115" s="301"/>
      <c r="D1115" s="265"/>
      <c r="E1115" s="295" t="s">
        <v>386</v>
      </c>
      <c r="F1115" s="302"/>
      <c r="G1115" s="304" t="s">
        <v>248</v>
      </c>
      <c r="H1115" s="305" t="s">
        <v>1346</v>
      </c>
      <c r="I1115" s="298" t="s">
        <v>1347</v>
      </c>
      <c r="J1115" s="299">
        <v>220</v>
      </c>
      <c r="K1115" s="300">
        <v>22</v>
      </c>
    </row>
    <row r="1116" spans="1:11" ht="15" customHeight="1" outlineLevel="1">
      <c r="A1116" s="265"/>
      <c r="B1116" s="301" t="s">
        <v>257</v>
      </c>
      <c r="C1116" s="301"/>
      <c r="D1116" s="265"/>
      <c r="E1116" s="295" t="s">
        <v>386</v>
      </c>
      <c r="F1116" s="302"/>
      <c r="G1116" s="304" t="s">
        <v>248</v>
      </c>
      <c r="H1116" s="305" t="s">
        <v>1348</v>
      </c>
      <c r="I1116" s="298" t="s">
        <v>1349</v>
      </c>
      <c r="J1116" s="299">
        <v>240</v>
      </c>
      <c r="K1116" s="300">
        <v>24</v>
      </c>
    </row>
    <row r="1117" spans="1:11" ht="15" customHeight="1" outlineLevel="1">
      <c r="A1117" s="265"/>
      <c r="B1117" s="301" t="s">
        <v>257</v>
      </c>
      <c r="C1117" s="301"/>
      <c r="D1117" s="265"/>
      <c r="E1117" s="295" t="s">
        <v>386</v>
      </c>
      <c r="F1117" s="302"/>
      <c r="G1117" s="303" t="s">
        <v>253</v>
      </c>
      <c r="H1117" s="298" t="s">
        <v>259</v>
      </c>
      <c r="I1117" s="298" t="s">
        <v>437</v>
      </c>
      <c r="J1117" s="257">
        <v>45</v>
      </c>
      <c r="K1117" s="300">
        <v>4.5</v>
      </c>
    </row>
    <row r="1118" spans="1:11" ht="15" customHeight="1" outlineLevel="1">
      <c r="A1118" s="265"/>
      <c r="B1118" s="301" t="s">
        <v>257</v>
      </c>
      <c r="C1118" s="301"/>
      <c r="D1118" s="265"/>
      <c r="E1118" s="295" t="s">
        <v>386</v>
      </c>
      <c r="F1118" s="302"/>
      <c r="G1118" s="303" t="s">
        <v>255</v>
      </c>
      <c r="H1118" s="298" t="s">
        <v>260</v>
      </c>
      <c r="I1118" s="298" t="s">
        <v>438</v>
      </c>
      <c r="J1118" s="257">
        <v>40</v>
      </c>
      <c r="K1118" s="300">
        <v>4</v>
      </c>
    </row>
    <row r="1119" spans="1:11" ht="15" customHeight="1" outlineLevel="1">
      <c r="A1119" s="265"/>
      <c r="B1119" s="301" t="s">
        <v>257</v>
      </c>
      <c r="C1119" s="301"/>
      <c r="D1119" s="265"/>
      <c r="E1119" s="295" t="s">
        <v>386</v>
      </c>
      <c r="F1119" s="302"/>
      <c r="G1119" s="303" t="s">
        <v>255</v>
      </c>
      <c r="H1119" s="298" t="s">
        <v>261</v>
      </c>
      <c r="I1119" s="298" t="s">
        <v>439</v>
      </c>
      <c r="J1119" s="257">
        <v>40</v>
      </c>
      <c r="K1119" s="300">
        <v>4</v>
      </c>
    </row>
    <row r="1120" spans="1:11" ht="15" customHeight="1" outlineLevel="1">
      <c r="A1120" s="265"/>
      <c r="B1120" s="301" t="s">
        <v>257</v>
      </c>
      <c r="C1120" s="301"/>
      <c r="D1120" s="265"/>
      <c r="E1120" s="295" t="s">
        <v>386</v>
      </c>
      <c r="F1120" s="302"/>
      <c r="G1120" s="303" t="s">
        <v>255</v>
      </c>
      <c r="H1120" s="298" t="s">
        <v>262</v>
      </c>
      <c r="I1120" s="298" t="s">
        <v>440</v>
      </c>
      <c r="J1120" s="257">
        <v>40</v>
      </c>
      <c r="K1120" s="300">
        <v>4</v>
      </c>
    </row>
    <row r="1121" spans="1:11" ht="15" customHeight="1" outlineLevel="1" thickBot="1">
      <c r="A1121" s="266"/>
      <c r="B1121" s="306" t="s">
        <v>263</v>
      </c>
      <c r="C1121" s="306"/>
      <c r="D1121" s="266"/>
      <c r="E1121" s="307" t="s">
        <v>386</v>
      </c>
      <c r="F1121" s="308"/>
      <c r="G1121" s="309" t="s">
        <v>255</v>
      </c>
      <c r="H1121" s="310" t="s">
        <v>264</v>
      </c>
      <c r="I1121" s="310" t="s">
        <v>445</v>
      </c>
      <c r="J1121" s="448">
        <v>40</v>
      </c>
      <c r="K1121" s="312">
        <v>4</v>
      </c>
    </row>
    <row r="1122" spans="1:11" ht="15" customHeight="1">
      <c r="A1122" s="500"/>
      <c r="B1122" s="501"/>
      <c r="C1122" s="502">
        <v>51</v>
      </c>
      <c r="D1122" s="500">
        <v>27</v>
      </c>
      <c r="E1122" s="503" t="s">
        <v>386</v>
      </c>
      <c r="F1122" s="504" t="s">
        <v>392</v>
      </c>
      <c r="G1122" s="505" t="s">
        <v>393</v>
      </c>
      <c r="H1122" s="317" t="s">
        <v>431</v>
      </c>
      <c r="I1122" s="318" t="s">
        <v>432</v>
      </c>
      <c r="J1122" s="319">
        <f>SUM(J1123:J1132)</f>
        <v>619</v>
      </c>
      <c r="K1122" s="320">
        <f>SUM(K1123:K1132)</f>
        <v>61.9</v>
      </c>
    </row>
    <row r="1123" spans="1:11" ht="15" customHeight="1" outlineLevel="1">
      <c r="A1123" s="265"/>
      <c r="B1123" s="294" t="s">
        <v>250</v>
      </c>
      <c r="C1123" s="294"/>
      <c r="D1123" s="265"/>
      <c r="E1123" s="295" t="s">
        <v>386</v>
      </c>
      <c r="F1123" s="296"/>
      <c r="G1123" s="297" t="s">
        <v>251</v>
      </c>
      <c r="H1123" s="298" t="s">
        <v>252</v>
      </c>
      <c r="I1123" s="298" t="s">
        <v>433</v>
      </c>
      <c r="J1123" s="257">
        <v>54</v>
      </c>
      <c r="K1123" s="300">
        <v>5.4</v>
      </c>
    </row>
    <row r="1124" spans="1:11" ht="15" customHeight="1" outlineLevel="1">
      <c r="A1124" s="265"/>
      <c r="B1124" s="294" t="s">
        <v>250</v>
      </c>
      <c r="C1124" s="294"/>
      <c r="D1124" s="265"/>
      <c r="E1124" s="295" t="s">
        <v>386</v>
      </c>
      <c r="F1124" s="296"/>
      <c r="G1124" s="297" t="s">
        <v>253</v>
      </c>
      <c r="H1124" s="298" t="s">
        <v>254</v>
      </c>
      <c r="I1124" s="298" t="s">
        <v>434</v>
      </c>
      <c r="J1124" s="257">
        <v>50</v>
      </c>
      <c r="K1124" s="300">
        <v>5</v>
      </c>
    </row>
    <row r="1125" spans="1:11" ht="15" customHeight="1" outlineLevel="1">
      <c r="A1125" s="265"/>
      <c r="B1125" s="294" t="s">
        <v>250</v>
      </c>
      <c r="C1125" s="294"/>
      <c r="D1125" s="265"/>
      <c r="E1125" s="295" t="s">
        <v>386</v>
      </c>
      <c r="F1125" s="296"/>
      <c r="G1125" s="297" t="s">
        <v>255</v>
      </c>
      <c r="H1125" s="298" t="s">
        <v>256</v>
      </c>
      <c r="I1125" s="298" t="s">
        <v>435</v>
      </c>
      <c r="J1125" s="257">
        <v>20</v>
      </c>
      <c r="K1125" s="300">
        <v>2</v>
      </c>
    </row>
    <row r="1126" spans="1:11" ht="15" customHeight="1" outlineLevel="1">
      <c r="A1126" s="265"/>
      <c r="B1126" s="301" t="s">
        <v>257</v>
      </c>
      <c r="C1126" s="301"/>
      <c r="D1126" s="265"/>
      <c r="E1126" s="295" t="s">
        <v>386</v>
      </c>
      <c r="F1126" s="302"/>
      <c r="G1126" s="303" t="s">
        <v>251</v>
      </c>
      <c r="H1126" s="298" t="s">
        <v>258</v>
      </c>
      <c r="I1126" s="298" t="s">
        <v>436</v>
      </c>
      <c r="J1126" s="257">
        <v>60</v>
      </c>
      <c r="K1126" s="300">
        <v>6</v>
      </c>
    </row>
    <row r="1127" spans="1:11" ht="15" customHeight="1" outlineLevel="1">
      <c r="A1127" s="265"/>
      <c r="B1127" s="301" t="s">
        <v>257</v>
      </c>
      <c r="C1127" s="301"/>
      <c r="D1127" s="265"/>
      <c r="E1127" s="295" t="s">
        <v>386</v>
      </c>
      <c r="F1127" s="302"/>
      <c r="G1127" s="304" t="s">
        <v>248</v>
      </c>
      <c r="H1127" s="305" t="s">
        <v>1350</v>
      </c>
      <c r="I1127" s="298" t="s">
        <v>1351</v>
      </c>
      <c r="J1127" s="299">
        <v>230</v>
      </c>
      <c r="K1127" s="300">
        <v>23</v>
      </c>
    </row>
    <row r="1128" spans="1:11" ht="15" customHeight="1" outlineLevel="1">
      <c r="A1128" s="265"/>
      <c r="B1128" s="301" t="s">
        <v>257</v>
      </c>
      <c r="C1128" s="301"/>
      <c r="D1128" s="265"/>
      <c r="E1128" s="295" t="s">
        <v>386</v>
      </c>
      <c r="F1128" s="302"/>
      <c r="G1128" s="303" t="s">
        <v>253</v>
      </c>
      <c r="H1128" s="298" t="s">
        <v>259</v>
      </c>
      <c r="I1128" s="298" t="s">
        <v>437</v>
      </c>
      <c r="J1128" s="257">
        <v>45</v>
      </c>
      <c r="K1128" s="300">
        <v>4.5</v>
      </c>
    </row>
    <row r="1129" spans="1:11" ht="15" customHeight="1" outlineLevel="1">
      <c r="A1129" s="265"/>
      <c r="B1129" s="301" t="s">
        <v>257</v>
      </c>
      <c r="C1129" s="301"/>
      <c r="D1129" s="265"/>
      <c r="E1129" s="295" t="s">
        <v>386</v>
      </c>
      <c r="F1129" s="302"/>
      <c r="G1129" s="303" t="s">
        <v>255</v>
      </c>
      <c r="H1129" s="298" t="s">
        <v>260</v>
      </c>
      <c r="I1129" s="298" t="s">
        <v>438</v>
      </c>
      <c r="J1129" s="257">
        <v>40</v>
      </c>
      <c r="K1129" s="300">
        <v>4</v>
      </c>
    </row>
    <row r="1130" spans="1:11" ht="15" customHeight="1" outlineLevel="1">
      <c r="A1130" s="265"/>
      <c r="B1130" s="301" t="s">
        <v>257</v>
      </c>
      <c r="C1130" s="301"/>
      <c r="D1130" s="265"/>
      <c r="E1130" s="295" t="s">
        <v>386</v>
      </c>
      <c r="F1130" s="302"/>
      <c r="G1130" s="303" t="s">
        <v>255</v>
      </c>
      <c r="H1130" s="298" t="s">
        <v>261</v>
      </c>
      <c r="I1130" s="298" t="s">
        <v>439</v>
      </c>
      <c r="J1130" s="257">
        <v>40</v>
      </c>
      <c r="K1130" s="300">
        <v>4</v>
      </c>
    </row>
    <row r="1131" spans="1:11" ht="15" customHeight="1" outlineLevel="1">
      <c r="A1131" s="265"/>
      <c r="B1131" s="301" t="s">
        <v>257</v>
      </c>
      <c r="C1131" s="301"/>
      <c r="D1131" s="265"/>
      <c r="E1131" s="295" t="s">
        <v>386</v>
      </c>
      <c r="F1131" s="302"/>
      <c r="G1131" s="303" t="s">
        <v>255</v>
      </c>
      <c r="H1131" s="298" t="s">
        <v>262</v>
      </c>
      <c r="I1131" s="298" t="s">
        <v>440</v>
      </c>
      <c r="J1131" s="257">
        <v>40</v>
      </c>
      <c r="K1131" s="300">
        <v>4</v>
      </c>
    </row>
    <row r="1132" spans="1:11" ht="15" customHeight="1" outlineLevel="1" thickBot="1">
      <c r="A1132" s="266"/>
      <c r="B1132" s="306" t="s">
        <v>263</v>
      </c>
      <c r="C1132" s="306"/>
      <c r="D1132" s="266"/>
      <c r="E1132" s="307" t="s">
        <v>386</v>
      </c>
      <c r="F1132" s="308"/>
      <c r="G1132" s="309" t="s">
        <v>255</v>
      </c>
      <c r="H1132" s="310" t="s">
        <v>264</v>
      </c>
      <c r="I1132" s="310" t="s">
        <v>445</v>
      </c>
      <c r="J1132" s="448">
        <v>40</v>
      </c>
      <c r="K1132" s="312">
        <v>4</v>
      </c>
    </row>
    <row r="1133" spans="1:11" ht="15" customHeight="1">
      <c r="A1133" s="506">
        <v>21</v>
      </c>
      <c r="B1133" s="507"/>
      <c r="C1133" s="508">
        <v>52</v>
      </c>
      <c r="D1133" s="506">
        <v>28</v>
      </c>
      <c r="E1133" s="509" t="s">
        <v>394</v>
      </c>
      <c r="F1133" s="510" t="s">
        <v>395</v>
      </c>
      <c r="G1133" s="511" t="s">
        <v>396</v>
      </c>
      <c r="H1133" s="317" t="s">
        <v>431</v>
      </c>
      <c r="I1133" s="318" t="s">
        <v>432</v>
      </c>
      <c r="J1133" s="319">
        <f>SUM(J1134:J1151)</f>
        <v>1629</v>
      </c>
      <c r="K1133" s="320">
        <f>SUM(K1134:K1151)</f>
        <v>162.9</v>
      </c>
    </row>
    <row r="1134" spans="1:11" ht="15" customHeight="1" outlineLevel="1">
      <c r="A1134" s="265"/>
      <c r="B1134" s="294" t="s">
        <v>250</v>
      </c>
      <c r="C1134" s="294"/>
      <c r="D1134" s="265"/>
      <c r="E1134" s="295" t="s">
        <v>394</v>
      </c>
      <c r="F1134" s="296"/>
      <c r="G1134" s="297" t="s">
        <v>251</v>
      </c>
      <c r="H1134" s="298" t="s">
        <v>252</v>
      </c>
      <c r="I1134" s="298" t="s">
        <v>433</v>
      </c>
      <c r="J1134" s="257">
        <v>54</v>
      </c>
      <c r="K1134" s="300">
        <v>5.4</v>
      </c>
    </row>
    <row r="1135" spans="1:11" ht="15" customHeight="1" outlineLevel="1">
      <c r="A1135" s="265"/>
      <c r="B1135" s="294" t="s">
        <v>250</v>
      </c>
      <c r="C1135" s="294"/>
      <c r="D1135" s="265"/>
      <c r="E1135" s="295" t="s">
        <v>394</v>
      </c>
      <c r="F1135" s="296"/>
      <c r="G1135" s="321" t="s">
        <v>248</v>
      </c>
      <c r="H1135" s="363" t="s">
        <v>1352</v>
      </c>
      <c r="I1135" s="298" t="s">
        <v>1353</v>
      </c>
      <c r="J1135" s="299">
        <v>30</v>
      </c>
      <c r="K1135" s="300">
        <v>3</v>
      </c>
    </row>
    <row r="1136" spans="1:11" ht="15" customHeight="1" outlineLevel="1">
      <c r="A1136" s="265"/>
      <c r="B1136" s="294" t="s">
        <v>250</v>
      </c>
      <c r="C1136" s="294"/>
      <c r="D1136" s="265"/>
      <c r="E1136" s="295" t="s">
        <v>394</v>
      </c>
      <c r="F1136" s="296"/>
      <c r="G1136" s="321" t="s">
        <v>248</v>
      </c>
      <c r="H1136" s="363" t="s">
        <v>1354</v>
      </c>
      <c r="I1136" s="298" t="s">
        <v>1355</v>
      </c>
      <c r="J1136" s="299">
        <v>50</v>
      </c>
      <c r="K1136" s="300">
        <v>5</v>
      </c>
    </row>
    <row r="1137" spans="1:11" ht="15" customHeight="1" outlineLevel="1">
      <c r="A1137" s="265"/>
      <c r="B1137" s="294" t="s">
        <v>250</v>
      </c>
      <c r="C1137" s="294"/>
      <c r="D1137" s="265"/>
      <c r="E1137" s="295" t="s">
        <v>394</v>
      </c>
      <c r="F1137" s="296"/>
      <c r="G1137" s="321" t="s">
        <v>248</v>
      </c>
      <c r="H1137" s="363" t="s">
        <v>1356</v>
      </c>
      <c r="I1137" s="298" t="s">
        <v>1357</v>
      </c>
      <c r="J1137" s="299">
        <v>80</v>
      </c>
      <c r="K1137" s="300">
        <v>8</v>
      </c>
    </row>
    <row r="1138" spans="1:11" ht="15" customHeight="1" outlineLevel="1">
      <c r="A1138" s="265"/>
      <c r="B1138" s="294" t="s">
        <v>250</v>
      </c>
      <c r="C1138" s="294"/>
      <c r="D1138" s="265"/>
      <c r="E1138" s="295" t="s">
        <v>394</v>
      </c>
      <c r="F1138" s="296"/>
      <c r="G1138" s="297" t="s">
        <v>253</v>
      </c>
      <c r="H1138" s="298" t="s">
        <v>254</v>
      </c>
      <c r="I1138" s="298" t="s">
        <v>434</v>
      </c>
      <c r="J1138" s="257">
        <v>50</v>
      </c>
      <c r="K1138" s="300">
        <v>5</v>
      </c>
    </row>
    <row r="1139" spans="1:11" ht="15" customHeight="1" outlineLevel="1">
      <c r="A1139" s="265"/>
      <c r="B1139" s="294" t="s">
        <v>250</v>
      </c>
      <c r="C1139" s="294"/>
      <c r="D1139" s="265"/>
      <c r="E1139" s="295" t="s">
        <v>394</v>
      </c>
      <c r="F1139" s="296"/>
      <c r="G1139" s="297" t="s">
        <v>255</v>
      </c>
      <c r="H1139" s="298" t="s">
        <v>256</v>
      </c>
      <c r="I1139" s="298" t="s">
        <v>435</v>
      </c>
      <c r="J1139" s="257">
        <v>20</v>
      </c>
      <c r="K1139" s="300">
        <v>2</v>
      </c>
    </row>
    <row r="1140" spans="1:11" ht="15" customHeight="1" outlineLevel="1">
      <c r="A1140" s="265"/>
      <c r="B1140" s="294" t="s">
        <v>250</v>
      </c>
      <c r="C1140" s="294"/>
      <c r="D1140" s="265"/>
      <c r="E1140" s="295" t="s">
        <v>394</v>
      </c>
      <c r="F1140" s="296"/>
      <c r="G1140" s="297" t="s">
        <v>255</v>
      </c>
      <c r="H1140" s="298" t="s">
        <v>398</v>
      </c>
      <c r="I1140" s="298" t="s">
        <v>1358</v>
      </c>
      <c r="J1140" s="257">
        <v>40</v>
      </c>
      <c r="K1140" s="300">
        <v>4</v>
      </c>
    </row>
    <row r="1141" spans="1:11" ht="15" customHeight="1" outlineLevel="1">
      <c r="A1141" s="265"/>
      <c r="B1141" s="301" t="s">
        <v>257</v>
      </c>
      <c r="C1141" s="301"/>
      <c r="D1141" s="265"/>
      <c r="E1141" s="295" t="s">
        <v>394</v>
      </c>
      <c r="F1141" s="302"/>
      <c r="G1141" s="303" t="s">
        <v>251</v>
      </c>
      <c r="H1141" s="298" t="s">
        <v>258</v>
      </c>
      <c r="I1141" s="298" t="s">
        <v>436</v>
      </c>
      <c r="J1141" s="257">
        <v>60</v>
      </c>
      <c r="K1141" s="300">
        <v>6</v>
      </c>
    </row>
    <row r="1142" spans="1:11" ht="15" customHeight="1" outlineLevel="1">
      <c r="A1142" s="265"/>
      <c r="B1142" s="301" t="s">
        <v>257</v>
      </c>
      <c r="C1142" s="301"/>
      <c r="D1142" s="265"/>
      <c r="E1142" s="295" t="s">
        <v>394</v>
      </c>
      <c r="F1142" s="302"/>
      <c r="G1142" s="304" t="s">
        <v>248</v>
      </c>
      <c r="H1142" s="305" t="s">
        <v>1359</v>
      </c>
      <c r="I1142" s="298" t="s">
        <v>1360</v>
      </c>
      <c r="J1142" s="299">
        <v>200</v>
      </c>
      <c r="K1142" s="300">
        <v>20</v>
      </c>
    </row>
    <row r="1143" spans="1:11" ht="15" customHeight="1" outlineLevel="1">
      <c r="A1143" s="265"/>
      <c r="B1143" s="301" t="s">
        <v>257</v>
      </c>
      <c r="C1143" s="301"/>
      <c r="D1143" s="265"/>
      <c r="E1143" s="295" t="s">
        <v>394</v>
      </c>
      <c r="F1143" s="302"/>
      <c r="G1143" s="304" t="s">
        <v>248</v>
      </c>
      <c r="H1143" s="305" t="s">
        <v>1361</v>
      </c>
      <c r="I1143" s="298" t="s">
        <v>1362</v>
      </c>
      <c r="J1143" s="299">
        <v>120</v>
      </c>
      <c r="K1143" s="300">
        <v>12</v>
      </c>
    </row>
    <row r="1144" spans="1:11" ht="15" customHeight="1" outlineLevel="1">
      <c r="A1144" s="265"/>
      <c r="B1144" s="301" t="s">
        <v>257</v>
      </c>
      <c r="C1144" s="301"/>
      <c r="D1144" s="265"/>
      <c r="E1144" s="295" t="s">
        <v>394</v>
      </c>
      <c r="F1144" s="302"/>
      <c r="G1144" s="304" t="s">
        <v>248</v>
      </c>
      <c r="H1144" s="305" t="s">
        <v>1363</v>
      </c>
      <c r="I1144" s="298" t="s">
        <v>1364</v>
      </c>
      <c r="J1144" s="299">
        <v>200</v>
      </c>
      <c r="K1144" s="300">
        <v>20</v>
      </c>
    </row>
    <row r="1145" spans="1:11" ht="15" customHeight="1" outlineLevel="1">
      <c r="A1145" s="265"/>
      <c r="B1145" s="301" t="s">
        <v>257</v>
      </c>
      <c r="C1145" s="301"/>
      <c r="D1145" s="265"/>
      <c r="E1145" s="295" t="s">
        <v>394</v>
      </c>
      <c r="F1145" s="302"/>
      <c r="G1145" s="304" t="s">
        <v>248</v>
      </c>
      <c r="H1145" s="305" t="s">
        <v>1365</v>
      </c>
      <c r="I1145" s="298" t="s">
        <v>1366</v>
      </c>
      <c r="J1145" s="299">
        <v>250</v>
      </c>
      <c r="K1145" s="300">
        <v>25</v>
      </c>
    </row>
    <row r="1146" spans="1:11" ht="15" customHeight="1" outlineLevel="1">
      <c r="A1146" s="265"/>
      <c r="B1146" s="301" t="s">
        <v>257</v>
      </c>
      <c r="C1146" s="301"/>
      <c r="D1146" s="265"/>
      <c r="E1146" s="295" t="s">
        <v>394</v>
      </c>
      <c r="F1146" s="302"/>
      <c r="G1146" s="304" t="s">
        <v>248</v>
      </c>
      <c r="H1146" s="305" t="s">
        <v>1367</v>
      </c>
      <c r="I1146" s="298" t="s">
        <v>1368</v>
      </c>
      <c r="J1146" s="299">
        <v>270</v>
      </c>
      <c r="K1146" s="300">
        <v>27</v>
      </c>
    </row>
    <row r="1147" spans="1:11" ht="15" customHeight="1" outlineLevel="1">
      <c r="A1147" s="265"/>
      <c r="B1147" s="301" t="s">
        <v>257</v>
      </c>
      <c r="C1147" s="301"/>
      <c r="D1147" s="265"/>
      <c r="E1147" s="295" t="s">
        <v>394</v>
      </c>
      <c r="F1147" s="302"/>
      <c r="G1147" s="303" t="s">
        <v>253</v>
      </c>
      <c r="H1147" s="298" t="s">
        <v>259</v>
      </c>
      <c r="I1147" s="298" t="s">
        <v>437</v>
      </c>
      <c r="J1147" s="257">
        <v>45</v>
      </c>
      <c r="K1147" s="300">
        <v>4.5</v>
      </c>
    </row>
    <row r="1148" spans="1:11" ht="15" customHeight="1" outlineLevel="1">
      <c r="A1148" s="265"/>
      <c r="B1148" s="301" t="s">
        <v>257</v>
      </c>
      <c r="C1148" s="301"/>
      <c r="D1148" s="265"/>
      <c r="E1148" s="295" t="s">
        <v>394</v>
      </c>
      <c r="F1148" s="302"/>
      <c r="G1148" s="303" t="s">
        <v>255</v>
      </c>
      <c r="H1148" s="298" t="s">
        <v>260</v>
      </c>
      <c r="I1148" s="298" t="s">
        <v>438</v>
      </c>
      <c r="J1148" s="257">
        <v>40</v>
      </c>
      <c r="K1148" s="300">
        <v>4</v>
      </c>
    </row>
    <row r="1149" spans="1:11" ht="15" customHeight="1" outlineLevel="1">
      <c r="A1149" s="265"/>
      <c r="B1149" s="301" t="s">
        <v>257</v>
      </c>
      <c r="C1149" s="301"/>
      <c r="D1149" s="265"/>
      <c r="E1149" s="295" t="s">
        <v>394</v>
      </c>
      <c r="F1149" s="302"/>
      <c r="G1149" s="303" t="s">
        <v>255</v>
      </c>
      <c r="H1149" s="298" t="s">
        <v>261</v>
      </c>
      <c r="I1149" s="298" t="s">
        <v>439</v>
      </c>
      <c r="J1149" s="257">
        <v>40</v>
      </c>
      <c r="K1149" s="300">
        <v>4</v>
      </c>
    </row>
    <row r="1150" spans="1:11" ht="15" customHeight="1" outlineLevel="1">
      <c r="A1150" s="265"/>
      <c r="B1150" s="301" t="s">
        <v>257</v>
      </c>
      <c r="C1150" s="301"/>
      <c r="D1150" s="265"/>
      <c r="E1150" s="295" t="s">
        <v>394</v>
      </c>
      <c r="F1150" s="302"/>
      <c r="G1150" s="303" t="s">
        <v>255</v>
      </c>
      <c r="H1150" s="298" t="s">
        <v>262</v>
      </c>
      <c r="I1150" s="298" t="s">
        <v>440</v>
      </c>
      <c r="J1150" s="257">
        <v>40</v>
      </c>
      <c r="K1150" s="300">
        <v>4</v>
      </c>
    </row>
    <row r="1151" spans="1:11" ht="15" customHeight="1" outlineLevel="1" thickBot="1">
      <c r="A1151" s="266"/>
      <c r="B1151" s="306" t="s">
        <v>263</v>
      </c>
      <c r="C1151" s="306"/>
      <c r="D1151" s="266"/>
      <c r="E1151" s="307" t="s">
        <v>394</v>
      </c>
      <c r="F1151" s="308"/>
      <c r="G1151" s="309" t="s">
        <v>255</v>
      </c>
      <c r="H1151" s="310" t="s">
        <v>264</v>
      </c>
      <c r="I1151" s="310" t="s">
        <v>445</v>
      </c>
      <c r="J1151" s="448">
        <v>40</v>
      </c>
      <c r="K1151" s="312">
        <v>4</v>
      </c>
    </row>
    <row r="1152" spans="1:11" ht="15" customHeight="1">
      <c r="A1152" s="506"/>
      <c r="B1152" s="507"/>
      <c r="C1152" s="508">
        <v>53</v>
      </c>
      <c r="D1152" s="506">
        <v>28</v>
      </c>
      <c r="E1152" s="509" t="s">
        <v>394</v>
      </c>
      <c r="F1152" s="510" t="s">
        <v>1369</v>
      </c>
      <c r="G1152" s="511" t="s">
        <v>397</v>
      </c>
      <c r="H1152" s="317" t="s">
        <v>431</v>
      </c>
      <c r="I1152" s="318" t="s">
        <v>432</v>
      </c>
      <c r="J1152" s="319">
        <f t="shared" ref="J1152:K1152" si="42">SUM(J1153:J1169)</f>
        <v>1629</v>
      </c>
      <c r="K1152" s="320">
        <f t="shared" si="42"/>
        <v>162.9</v>
      </c>
    </row>
    <row r="1153" spans="1:11" ht="15" customHeight="1" outlineLevel="1">
      <c r="A1153" s="265"/>
      <c r="B1153" s="294" t="s">
        <v>250</v>
      </c>
      <c r="C1153" s="294"/>
      <c r="D1153" s="265"/>
      <c r="E1153" s="295" t="s">
        <v>394</v>
      </c>
      <c r="F1153" s="296"/>
      <c r="G1153" s="297" t="s">
        <v>251</v>
      </c>
      <c r="H1153" s="298" t="s">
        <v>252</v>
      </c>
      <c r="I1153" s="298" t="s">
        <v>433</v>
      </c>
      <c r="J1153" s="257">
        <v>54</v>
      </c>
      <c r="K1153" s="300">
        <v>5.4</v>
      </c>
    </row>
    <row r="1154" spans="1:11" ht="15" customHeight="1" outlineLevel="1">
      <c r="A1154" s="265"/>
      <c r="B1154" s="294" t="s">
        <v>250</v>
      </c>
      <c r="C1154" s="294"/>
      <c r="D1154" s="265"/>
      <c r="E1154" s="295" t="s">
        <v>394</v>
      </c>
      <c r="F1154" s="296"/>
      <c r="G1154" s="321" t="s">
        <v>248</v>
      </c>
      <c r="H1154" s="363" t="s">
        <v>1370</v>
      </c>
      <c r="I1154" s="298" t="s">
        <v>1371</v>
      </c>
      <c r="J1154" s="299">
        <v>100</v>
      </c>
      <c r="K1154" s="300">
        <v>10</v>
      </c>
    </row>
    <row r="1155" spans="1:11" ht="15" customHeight="1" outlineLevel="1">
      <c r="A1155" s="265"/>
      <c r="B1155" s="294" t="s">
        <v>250</v>
      </c>
      <c r="C1155" s="294"/>
      <c r="D1155" s="265"/>
      <c r="E1155" s="295" t="s">
        <v>394</v>
      </c>
      <c r="F1155" s="296"/>
      <c r="G1155" s="321" t="s">
        <v>248</v>
      </c>
      <c r="H1155" s="363" t="s">
        <v>1372</v>
      </c>
      <c r="I1155" s="298" t="s">
        <v>1373</v>
      </c>
      <c r="J1155" s="299">
        <v>100</v>
      </c>
      <c r="K1155" s="300">
        <v>10</v>
      </c>
    </row>
    <row r="1156" spans="1:11" ht="15" customHeight="1" outlineLevel="1">
      <c r="A1156" s="265"/>
      <c r="B1156" s="294" t="s">
        <v>250</v>
      </c>
      <c r="C1156" s="294"/>
      <c r="D1156" s="265"/>
      <c r="E1156" s="295" t="s">
        <v>394</v>
      </c>
      <c r="F1156" s="296"/>
      <c r="G1156" s="297" t="s">
        <v>253</v>
      </c>
      <c r="H1156" s="298" t="s">
        <v>254</v>
      </c>
      <c r="I1156" s="298" t="s">
        <v>434</v>
      </c>
      <c r="J1156" s="257">
        <v>50</v>
      </c>
      <c r="K1156" s="300">
        <v>5</v>
      </c>
    </row>
    <row r="1157" spans="1:11" ht="15" customHeight="1" outlineLevel="1">
      <c r="A1157" s="265"/>
      <c r="B1157" s="294" t="s">
        <v>250</v>
      </c>
      <c r="C1157" s="294"/>
      <c r="D1157" s="265"/>
      <c r="E1157" s="295" t="s">
        <v>394</v>
      </c>
      <c r="F1157" s="296"/>
      <c r="G1157" s="297" t="s">
        <v>255</v>
      </c>
      <c r="H1157" s="298" t="s">
        <v>256</v>
      </c>
      <c r="I1157" s="298" t="s">
        <v>435</v>
      </c>
      <c r="J1157" s="257">
        <v>20</v>
      </c>
      <c r="K1157" s="300">
        <v>2</v>
      </c>
    </row>
    <row r="1158" spans="1:11" ht="15" customHeight="1" outlineLevel="1">
      <c r="A1158" s="265"/>
      <c r="B1158" s="294" t="s">
        <v>250</v>
      </c>
      <c r="C1158" s="294"/>
      <c r="D1158" s="265"/>
      <c r="E1158" s="295" t="s">
        <v>394</v>
      </c>
      <c r="F1158" s="296"/>
      <c r="G1158" s="297" t="s">
        <v>255</v>
      </c>
      <c r="H1158" s="298" t="s">
        <v>1374</v>
      </c>
      <c r="I1158" s="298" t="s">
        <v>1375</v>
      </c>
      <c r="J1158" s="257">
        <v>40</v>
      </c>
      <c r="K1158" s="300">
        <v>4</v>
      </c>
    </row>
    <row r="1159" spans="1:11" ht="15" customHeight="1" outlineLevel="1">
      <c r="A1159" s="265"/>
      <c r="B1159" s="301" t="s">
        <v>257</v>
      </c>
      <c r="C1159" s="301"/>
      <c r="D1159" s="265"/>
      <c r="E1159" s="295" t="s">
        <v>394</v>
      </c>
      <c r="F1159" s="302"/>
      <c r="G1159" s="303" t="s">
        <v>251</v>
      </c>
      <c r="H1159" s="298" t="s">
        <v>258</v>
      </c>
      <c r="I1159" s="298" t="s">
        <v>436</v>
      </c>
      <c r="J1159" s="257">
        <v>60</v>
      </c>
      <c r="K1159" s="300">
        <v>6</v>
      </c>
    </row>
    <row r="1160" spans="1:11" ht="15" customHeight="1" outlineLevel="1">
      <c r="A1160" s="265"/>
      <c r="B1160" s="301" t="s">
        <v>257</v>
      </c>
      <c r="C1160" s="301"/>
      <c r="D1160" s="265"/>
      <c r="E1160" s="295" t="s">
        <v>394</v>
      </c>
      <c r="F1160" s="302"/>
      <c r="G1160" s="304" t="s">
        <v>248</v>
      </c>
      <c r="H1160" s="305" t="s">
        <v>1376</v>
      </c>
      <c r="I1160" s="298" t="s">
        <v>1377</v>
      </c>
      <c r="J1160" s="299">
        <v>180</v>
      </c>
      <c r="K1160" s="300">
        <v>18</v>
      </c>
    </row>
    <row r="1161" spans="1:11" ht="15" customHeight="1" outlineLevel="1">
      <c r="A1161" s="265"/>
      <c r="B1161" s="301" t="s">
        <v>257</v>
      </c>
      <c r="C1161" s="301"/>
      <c r="D1161" s="265"/>
      <c r="E1161" s="295" t="s">
        <v>394</v>
      </c>
      <c r="F1161" s="302"/>
      <c r="G1161" s="304" t="s">
        <v>248</v>
      </c>
      <c r="H1161" s="305" t="s">
        <v>1378</v>
      </c>
      <c r="I1161" s="298" t="s">
        <v>1379</v>
      </c>
      <c r="J1161" s="299">
        <v>180</v>
      </c>
      <c r="K1161" s="300">
        <v>18</v>
      </c>
    </row>
    <row r="1162" spans="1:11" ht="15" customHeight="1" outlineLevel="1">
      <c r="A1162" s="265"/>
      <c r="B1162" s="301" t="s">
        <v>257</v>
      </c>
      <c r="C1162" s="301"/>
      <c r="D1162" s="265"/>
      <c r="E1162" s="295" t="s">
        <v>394</v>
      </c>
      <c r="F1162" s="302"/>
      <c r="G1162" s="304" t="s">
        <v>248</v>
      </c>
      <c r="H1162" s="305" t="s">
        <v>1380</v>
      </c>
      <c r="I1162" s="298" t="s">
        <v>1381</v>
      </c>
      <c r="J1162" s="299">
        <v>180</v>
      </c>
      <c r="K1162" s="300">
        <v>18</v>
      </c>
    </row>
    <row r="1163" spans="1:11" ht="15" customHeight="1" outlineLevel="1">
      <c r="A1163" s="265"/>
      <c r="B1163" s="301" t="s">
        <v>257</v>
      </c>
      <c r="C1163" s="301"/>
      <c r="D1163" s="265"/>
      <c r="E1163" s="295" t="s">
        <v>394</v>
      </c>
      <c r="F1163" s="302"/>
      <c r="G1163" s="303" t="s">
        <v>253</v>
      </c>
      <c r="H1163" s="298" t="s">
        <v>259</v>
      </c>
      <c r="I1163" s="298" t="s">
        <v>437</v>
      </c>
      <c r="J1163" s="257">
        <v>45</v>
      </c>
      <c r="K1163" s="300">
        <v>4.5</v>
      </c>
    </row>
    <row r="1164" spans="1:11" ht="15" customHeight="1" outlineLevel="1">
      <c r="A1164" s="265"/>
      <c r="B1164" s="301" t="s">
        <v>257</v>
      </c>
      <c r="C1164" s="301"/>
      <c r="D1164" s="265"/>
      <c r="E1164" s="295" t="s">
        <v>394</v>
      </c>
      <c r="F1164" s="302"/>
      <c r="G1164" s="303" t="s">
        <v>255</v>
      </c>
      <c r="H1164" s="298" t="s">
        <v>260</v>
      </c>
      <c r="I1164" s="298" t="s">
        <v>438</v>
      </c>
      <c r="J1164" s="257">
        <v>40</v>
      </c>
      <c r="K1164" s="300">
        <v>4</v>
      </c>
    </row>
    <row r="1165" spans="1:11" ht="15" customHeight="1" outlineLevel="1">
      <c r="A1165" s="265"/>
      <c r="B1165" s="301" t="s">
        <v>257</v>
      </c>
      <c r="C1165" s="301"/>
      <c r="D1165" s="265"/>
      <c r="E1165" s="295" t="s">
        <v>394</v>
      </c>
      <c r="F1165" s="302"/>
      <c r="G1165" s="303" t="s">
        <v>255</v>
      </c>
      <c r="H1165" s="298" t="s">
        <v>261</v>
      </c>
      <c r="I1165" s="298" t="s">
        <v>439</v>
      </c>
      <c r="J1165" s="257">
        <v>40</v>
      </c>
      <c r="K1165" s="300">
        <v>4</v>
      </c>
    </row>
    <row r="1166" spans="1:11" ht="15" customHeight="1" outlineLevel="1">
      <c r="A1166" s="265"/>
      <c r="B1166" s="301" t="s">
        <v>257</v>
      </c>
      <c r="C1166" s="301"/>
      <c r="D1166" s="265"/>
      <c r="E1166" s="295" t="s">
        <v>394</v>
      </c>
      <c r="F1166" s="302"/>
      <c r="G1166" s="303" t="s">
        <v>255</v>
      </c>
      <c r="H1166" s="298" t="s">
        <v>262</v>
      </c>
      <c r="I1166" s="298" t="s">
        <v>440</v>
      </c>
      <c r="J1166" s="257">
        <v>40</v>
      </c>
      <c r="K1166" s="300">
        <v>4</v>
      </c>
    </row>
    <row r="1167" spans="1:11" ht="15" customHeight="1" outlineLevel="1">
      <c r="A1167" s="265"/>
      <c r="B1167" s="334" t="s">
        <v>263</v>
      </c>
      <c r="C1167" s="334"/>
      <c r="D1167" s="265"/>
      <c r="E1167" s="295" t="s">
        <v>394</v>
      </c>
      <c r="F1167" s="335"/>
      <c r="G1167" s="336" t="s">
        <v>248</v>
      </c>
      <c r="H1167" s="305" t="s">
        <v>1382</v>
      </c>
      <c r="I1167" s="298" t="s">
        <v>1383</v>
      </c>
      <c r="J1167" s="299">
        <v>240</v>
      </c>
      <c r="K1167" s="300">
        <v>24</v>
      </c>
    </row>
    <row r="1168" spans="1:11" ht="15" customHeight="1" outlineLevel="1">
      <c r="A1168" s="265"/>
      <c r="B1168" s="334" t="s">
        <v>263</v>
      </c>
      <c r="C1168" s="334"/>
      <c r="D1168" s="265"/>
      <c r="E1168" s="295" t="s">
        <v>394</v>
      </c>
      <c r="F1168" s="335"/>
      <c r="G1168" s="336" t="s">
        <v>248</v>
      </c>
      <c r="H1168" s="305" t="s">
        <v>1384</v>
      </c>
      <c r="I1168" s="298" t="s">
        <v>1385</v>
      </c>
      <c r="J1168" s="299">
        <v>220</v>
      </c>
      <c r="K1168" s="300">
        <v>22</v>
      </c>
    </row>
    <row r="1169" spans="1:11" ht="15" customHeight="1" outlineLevel="1" thickBot="1">
      <c r="A1169" s="266"/>
      <c r="B1169" s="306" t="s">
        <v>263</v>
      </c>
      <c r="C1169" s="306"/>
      <c r="D1169" s="266"/>
      <c r="E1169" s="295" t="s">
        <v>394</v>
      </c>
      <c r="F1169" s="308"/>
      <c r="G1169" s="309" t="s">
        <v>255</v>
      </c>
      <c r="H1169" s="310" t="s">
        <v>264</v>
      </c>
      <c r="I1169" s="310" t="s">
        <v>445</v>
      </c>
      <c r="J1169" s="448">
        <v>40</v>
      </c>
      <c r="K1169" s="312">
        <v>4</v>
      </c>
    </row>
    <row r="1170" spans="1:11" ht="15" customHeight="1">
      <c r="A1170" s="506"/>
      <c r="B1170" s="509"/>
      <c r="C1170" s="509">
        <v>54</v>
      </c>
      <c r="D1170" s="506">
        <v>28</v>
      </c>
      <c r="E1170" s="509" t="s">
        <v>394</v>
      </c>
      <c r="F1170" s="509" t="s">
        <v>399</v>
      </c>
      <c r="G1170" s="509" t="s">
        <v>400</v>
      </c>
      <c r="H1170" s="317" t="s">
        <v>431</v>
      </c>
      <c r="I1170" s="318" t="s">
        <v>432</v>
      </c>
      <c r="J1170" s="319">
        <f>SUM(J1171:J1180)</f>
        <v>624</v>
      </c>
      <c r="K1170" s="320">
        <f>SUM(K1171:K1180)</f>
        <v>62.4</v>
      </c>
    </row>
    <row r="1171" spans="1:11" ht="15" customHeight="1" outlineLevel="1">
      <c r="A1171" s="265"/>
      <c r="B1171" s="294" t="s">
        <v>250</v>
      </c>
      <c r="C1171" s="294"/>
      <c r="D1171" s="265"/>
      <c r="E1171" s="295" t="s">
        <v>394</v>
      </c>
      <c r="F1171" s="296"/>
      <c r="G1171" s="297" t="s">
        <v>251</v>
      </c>
      <c r="H1171" s="298" t="s">
        <v>252</v>
      </c>
      <c r="I1171" s="298" t="s">
        <v>433</v>
      </c>
      <c r="J1171" s="257">
        <v>54</v>
      </c>
      <c r="K1171" s="300">
        <v>5.4</v>
      </c>
    </row>
    <row r="1172" spans="1:11" ht="15" customHeight="1" outlineLevel="1">
      <c r="A1172" s="265"/>
      <c r="B1172" s="294" t="s">
        <v>250</v>
      </c>
      <c r="C1172" s="294"/>
      <c r="D1172" s="265"/>
      <c r="E1172" s="295" t="s">
        <v>394</v>
      </c>
      <c r="F1172" s="296"/>
      <c r="G1172" s="297" t="s">
        <v>253</v>
      </c>
      <c r="H1172" s="298" t="s">
        <v>254</v>
      </c>
      <c r="I1172" s="298" t="s">
        <v>434</v>
      </c>
      <c r="J1172" s="257">
        <v>50</v>
      </c>
      <c r="K1172" s="300">
        <v>5</v>
      </c>
    </row>
    <row r="1173" spans="1:11" ht="15" customHeight="1" outlineLevel="1">
      <c r="A1173" s="265"/>
      <c r="B1173" s="294" t="s">
        <v>250</v>
      </c>
      <c r="C1173" s="294"/>
      <c r="D1173" s="265"/>
      <c r="E1173" s="295" t="s">
        <v>394</v>
      </c>
      <c r="F1173" s="296"/>
      <c r="G1173" s="297" t="s">
        <v>255</v>
      </c>
      <c r="H1173" s="298" t="s">
        <v>256</v>
      </c>
      <c r="I1173" s="298" t="s">
        <v>435</v>
      </c>
      <c r="J1173" s="257">
        <v>20</v>
      </c>
      <c r="K1173" s="300">
        <v>2</v>
      </c>
    </row>
    <row r="1174" spans="1:11" ht="15" customHeight="1" outlineLevel="1">
      <c r="A1174" s="265"/>
      <c r="B1174" s="301" t="s">
        <v>257</v>
      </c>
      <c r="C1174" s="301"/>
      <c r="D1174" s="265"/>
      <c r="E1174" s="295" t="s">
        <v>394</v>
      </c>
      <c r="F1174" s="302"/>
      <c r="G1174" s="303" t="s">
        <v>251</v>
      </c>
      <c r="H1174" s="298" t="s">
        <v>258</v>
      </c>
      <c r="I1174" s="298" t="s">
        <v>436</v>
      </c>
      <c r="J1174" s="257">
        <v>60</v>
      </c>
      <c r="K1174" s="300">
        <v>6</v>
      </c>
    </row>
    <row r="1175" spans="1:11" ht="15" customHeight="1" outlineLevel="1">
      <c r="A1175" s="265"/>
      <c r="B1175" s="301" t="s">
        <v>257</v>
      </c>
      <c r="C1175" s="301"/>
      <c r="D1175" s="265"/>
      <c r="E1175" s="295" t="s">
        <v>394</v>
      </c>
      <c r="F1175" s="302"/>
      <c r="G1175" s="304" t="s">
        <v>248</v>
      </c>
      <c r="H1175" s="305" t="s">
        <v>1386</v>
      </c>
      <c r="I1175" s="298" t="s">
        <v>1387</v>
      </c>
      <c r="J1175" s="299">
        <v>235</v>
      </c>
      <c r="K1175" s="300">
        <v>23.5</v>
      </c>
    </row>
    <row r="1176" spans="1:11" ht="15" customHeight="1" outlineLevel="1">
      <c r="A1176" s="265"/>
      <c r="B1176" s="301" t="s">
        <v>257</v>
      </c>
      <c r="C1176" s="301"/>
      <c r="D1176" s="265"/>
      <c r="E1176" s="295" t="s">
        <v>394</v>
      </c>
      <c r="F1176" s="302"/>
      <c r="G1176" s="303" t="s">
        <v>253</v>
      </c>
      <c r="H1176" s="298" t="s">
        <v>259</v>
      </c>
      <c r="I1176" s="298" t="s">
        <v>437</v>
      </c>
      <c r="J1176" s="257">
        <v>45</v>
      </c>
      <c r="K1176" s="300">
        <v>4.5</v>
      </c>
    </row>
    <row r="1177" spans="1:11" ht="15" customHeight="1" outlineLevel="1">
      <c r="A1177" s="265"/>
      <c r="B1177" s="301" t="s">
        <v>257</v>
      </c>
      <c r="C1177" s="301"/>
      <c r="D1177" s="265"/>
      <c r="E1177" s="295" t="s">
        <v>394</v>
      </c>
      <c r="F1177" s="302"/>
      <c r="G1177" s="303" t="s">
        <v>255</v>
      </c>
      <c r="H1177" s="298" t="s">
        <v>260</v>
      </c>
      <c r="I1177" s="298" t="s">
        <v>438</v>
      </c>
      <c r="J1177" s="257">
        <v>40</v>
      </c>
      <c r="K1177" s="300">
        <v>4</v>
      </c>
    </row>
    <row r="1178" spans="1:11" ht="15" customHeight="1" outlineLevel="1">
      <c r="A1178" s="265"/>
      <c r="B1178" s="301" t="s">
        <v>257</v>
      </c>
      <c r="C1178" s="301"/>
      <c r="D1178" s="265"/>
      <c r="E1178" s="295" t="s">
        <v>394</v>
      </c>
      <c r="F1178" s="302"/>
      <c r="G1178" s="303" t="s">
        <v>255</v>
      </c>
      <c r="H1178" s="298" t="s">
        <v>261</v>
      </c>
      <c r="I1178" s="298" t="s">
        <v>439</v>
      </c>
      <c r="J1178" s="257">
        <v>40</v>
      </c>
      <c r="K1178" s="300">
        <v>4</v>
      </c>
    </row>
    <row r="1179" spans="1:11" ht="15" customHeight="1" outlineLevel="1">
      <c r="A1179" s="265"/>
      <c r="B1179" s="301" t="s">
        <v>257</v>
      </c>
      <c r="C1179" s="301"/>
      <c r="D1179" s="265"/>
      <c r="E1179" s="295" t="s">
        <v>394</v>
      </c>
      <c r="F1179" s="302"/>
      <c r="G1179" s="303" t="s">
        <v>255</v>
      </c>
      <c r="H1179" s="298" t="s">
        <v>262</v>
      </c>
      <c r="I1179" s="298" t="s">
        <v>440</v>
      </c>
      <c r="J1179" s="257">
        <v>40</v>
      </c>
      <c r="K1179" s="300">
        <v>4</v>
      </c>
    </row>
    <row r="1180" spans="1:11" ht="15" customHeight="1" outlineLevel="1" thickBot="1">
      <c r="A1180" s="266"/>
      <c r="B1180" s="306" t="s">
        <v>263</v>
      </c>
      <c r="C1180" s="306"/>
      <c r="D1180" s="266"/>
      <c r="E1180" s="307" t="s">
        <v>394</v>
      </c>
      <c r="F1180" s="308"/>
      <c r="G1180" s="309" t="s">
        <v>255</v>
      </c>
      <c r="H1180" s="310" t="s">
        <v>264</v>
      </c>
      <c r="I1180" s="310" t="s">
        <v>445</v>
      </c>
      <c r="J1180" s="448">
        <v>40</v>
      </c>
      <c r="K1180" s="312">
        <v>4</v>
      </c>
    </row>
    <row r="1181" spans="1:11" ht="15" customHeight="1">
      <c r="A1181" s="506"/>
      <c r="B1181" s="509"/>
      <c r="C1181" s="509">
        <v>55</v>
      </c>
      <c r="D1181" s="506">
        <v>28</v>
      </c>
      <c r="E1181" s="509" t="s">
        <v>394</v>
      </c>
      <c r="F1181" s="509" t="s">
        <v>401</v>
      </c>
      <c r="G1181" s="509" t="s">
        <v>402</v>
      </c>
      <c r="H1181" s="317" t="s">
        <v>431</v>
      </c>
      <c r="I1181" s="318" t="s">
        <v>432</v>
      </c>
      <c r="J1181" s="319">
        <f>SUM(J1182:J1191)</f>
        <v>499</v>
      </c>
      <c r="K1181" s="320">
        <f>SUM(K1182:K1191)</f>
        <v>49.9</v>
      </c>
    </row>
    <row r="1182" spans="1:11" ht="15" customHeight="1" outlineLevel="1">
      <c r="A1182" s="265"/>
      <c r="B1182" s="294" t="s">
        <v>250</v>
      </c>
      <c r="C1182" s="294"/>
      <c r="D1182" s="265"/>
      <c r="E1182" s="295" t="s">
        <v>394</v>
      </c>
      <c r="F1182" s="296"/>
      <c r="G1182" s="297" t="s">
        <v>251</v>
      </c>
      <c r="H1182" s="298" t="s">
        <v>252</v>
      </c>
      <c r="I1182" s="298" t="s">
        <v>433</v>
      </c>
      <c r="J1182" s="257">
        <v>54</v>
      </c>
      <c r="K1182" s="300">
        <v>5.4</v>
      </c>
    </row>
    <row r="1183" spans="1:11" ht="15" customHeight="1" outlineLevel="1">
      <c r="A1183" s="265"/>
      <c r="B1183" s="294" t="s">
        <v>250</v>
      </c>
      <c r="C1183" s="294"/>
      <c r="D1183" s="265"/>
      <c r="E1183" s="295" t="s">
        <v>394</v>
      </c>
      <c r="F1183" s="296"/>
      <c r="G1183" s="297" t="s">
        <v>253</v>
      </c>
      <c r="H1183" s="298" t="s">
        <v>254</v>
      </c>
      <c r="I1183" s="298" t="s">
        <v>434</v>
      </c>
      <c r="J1183" s="257">
        <v>50</v>
      </c>
      <c r="K1183" s="300">
        <v>5</v>
      </c>
    </row>
    <row r="1184" spans="1:11" ht="15" customHeight="1" outlineLevel="1">
      <c r="A1184" s="265"/>
      <c r="B1184" s="294" t="s">
        <v>250</v>
      </c>
      <c r="C1184" s="294"/>
      <c r="D1184" s="265"/>
      <c r="E1184" s="295" t="s">
        <v>394</v>
      </c>
      <c r="F1184" s="296"/>
      <c r="G1184" s="297" t="s">
        <v>255</v>
      </c>
      <c r="H1184" s="298" t="s">
        <v>256</v>
      </c>
      <c r="I1184" s="298" t="s">
        <v>435</v>
      </c>
      <c r="J1184" s="257">
        <v>20</v>
      </c>
      <c r="K1184" s="300">
        <v>2</v>
      </c>
    </row>
    <row r="1185" spans="1:11" ht="15" customHeight="1" outlineLevel="1">
      <c r="A1185" s="265"/>
      <c r="B1185" s="301" t="s">
        <v>257</v>
      </c>
      <c r="C1185" s="301"/>
      <c r="D1185" s="265"/>
      <c r="E1185" s="295" t="s">
        <v>394</v>
      </c>
      <c r="F1185" s="302"/>
      <c r="G1185" s="303" t="s">
        <v>251</v>
      </c>
      <c r="H1185" s="298" t="s">
        <v>258</v>
      </c>
      <c r="I1185" s="298" t="s">
        <v>436</v>
      </c>
      <c r="J1185" s="257">
        <v>60</v>
      </c>
      <c r="K1185" s="300">
        <v>6</v>
      </c>
    </row>
    <row r="1186" spans="1:11" ht="15" customHeight="1" outlineLevel="1">
      <c r="A1186" s="265"/>
      <c r="B1186" s="301" t="s">
        <v>257</v>
      </c>
      <c r="C1186" s="301"/>
      <c r="D1186" s="265"/>
      <c r="E1186" s="295" t="s">
        <v>394</v>
      </c>
      <c r="F1186" s="302"/>
      <c r="G1186" s="304" t="s">
        <v>248</v>
      </c>
      <c r="H1186" s="305" t="s">
        <v>1388</v>
      </c>
      <c r="I1186" s="298" t="s">
        <v>1389</v>
      </c>
      <c r="J1186" s="299">
        <v>110</v>
      </c>
      <c r="K1186" s="300">
        <v>11</v>
      </c>
    </row>
    <row r="1187" spans="1:11" ht="15" customHeight="1" outlineLevel="1">
      <c r="A1187" s="265"/>
      <c r="B1187" s="301" t="s">
        <v>257</v>
      </c>
      <c r="C1187" s="301"/>
      <c r="D1187" s="265"/>
      <c r="E1187" s="295" t="s">
        <v>394</v>
      </c>
      <c r="F1187" s="302"/>
      <c r="G1187" s="303" t="s">
        <v>253</v>
      </c>
      <c r="H1187" s="298" t="s">
        <v>259</v>
      </c>
      <c r="I1187" s="298" t="s">
        <v>437</v>
      </c>
      <c r="J1187" s="257">
        <v>45</v>
      </c>
      <c r="K1187" s="300">
        <v>4.5</v>
      </c>
    </row>
    <row r="1188" spans="1:11" ht="15" customHeight="1" outlineLevel="1">
      <c r="A1188" s="265"/>
      <c r="B1188" s="301" t="s">
        <v>257</v>
      </c>
      <c r="C1188" s="301"/>
      <c r="D1188" s="265"/>
      <c r="E1188" s="295" t="s">
        <v>394</v>
      </c>
      <c r="F1188" s="302"/>
      <c r="G1188" s="303" t="s">
        <v>255</v>
      </c>
      <c r="H1188" s="298" t="s">
        <v>260</v>
      </c>
      <c r="I1188" s="298" t="s">
        <v>438</v>
      </c>
      <c r="J1188" s="257">
        <v>40</v>
      </c>
      <c r="K1188" s="300">
        <v>4</v>
      </c>
    </row>
    <row r="1189" spans="1:11" ht="15" customHeight="1" outlineLevel="1">
      <c r="A1189" s="265"/>
      <c r="B1189" s="301" t="s">
        <v>257</v>
      </c>
      <c r="C1189" s="301"/>
      <c r="D1189" s="265"/>
      <c r="E1189" s="295" t="s">
        <v>394</v>
      </c>
      <c r="F1189" s="302"/>
      <c r="G1189" s="303" t="s">
        <v>255</v>
      </c>
      <c r="H1189" s="298" t="s">
        <v>261</v>
      </c>
      <c r="I1189" s="298" t="s">
        <v>439</v>
      </c>
      <c r="J1189" s="257">
        <v>40</v>
      </c>
      <c r="K1189" s="300">
        <v>4</v>
      </c>
    </row>
    <row r="1190" spans="1:11" ht="15" customHeight="1" outlineLevel="1">
      <c r="A1190" s="265"/>
      <c r="B1190" s="301" t="s">
        <v>257</v>
      </c>
      <c r="C1190" s="301"/>
      <c r="D1190" s="265"/>
      <c r="E1190" s="295" t="s">
        <v>394</v>
      </c>
      <c r="F1190" s="302"/>
      <c r="G1190" s="303" t="s">
        <v>255</v>
      </c>
      <c r="H1190" s="298" t="s">
        <v>262</v>
      </c>
      <c r="I1190" s="298" t="s">
        <v>440</v>
      </c>
      <c r="J1190" s="257">
        <v>40</v>
      </c>
      <c r="K1190" s="300">
        <v>4</v>
      </c>
    </row>
    <row r="1191" spans="1:11" ht="15" customHeight="1" outlineLevel="1" thickBot="1">
      <c r="A1191" s="266"/>
      <c r="B1191" s="306" t="s">
        <v>263</v>
      </c>
      <c r="C1191" s="306"/>
      <c r="D1191" s="266"/>
      <c r="E1191" s="307" t="s">
        <v>394</v>
      </c>
      <c r="F1191" s="308"/>
      <c r="G1191" s="309" t="s">
        <v>255</v>
      </c>
      <c r="H1191" s="310" t="s">
        <v>264</v>
      </c>
      <c r="I1191" s="310" t="s">
        <v>445</v>
      </c>
      <c r="J1191" s="448">
        <v>40</v>
      </c>
      <c r="K1191" s="312">
        <v>4</v>
      </c>
    </row>
    <row r="1192" spans="1:11" ht="15" customHeight="1">
      <c r="A1192" s="506"/>
      <c r="B1192" s="509"/>
      <c r="C1192" s="509">
        <v>56</v>
      </c>
      <c r="D1192" s="506">
        <v>28</v>
      </c>
      <c r="E1192" s="509" t="s">
        <v>394</v>
      </c>
      <c r="F1192" s="509" t="s">
        <v>1390</v>
      </c>
      <c r="G1192" s="509" t="s">
        <v>1391</v>
      </c>
      <c r="H1192" s="317" t="s">
        <v>431</v>
      </c>
      <c r="I1192" s="318" t="s">
        <v>432</v>
      </c>
      <c r="J1192" s="319">
        <f t="shared" ref="J1192:K1192" si="43">SUM(J1193:J1210)</f>
        <v>705</v>
      </c>
      <c r="K1192" s="320">
        <f t="shared" si="43"/>
        <v>18.8</v>
      </c>
    </row>
    <row r="1193" spans="1:11" ht="15" customHeight="1" outlineLevel="1">
      <c r="A1193" s="265"/>
      <c r="B1193" s="294" t="s">
        <v>250</v>
      </c>
      <c r="C1193" s="294"/>
      <c r="D1193" s="265"/>
      <c r="E1193" s="295" t="s">
        <v>394</v>
      </c>
      <c r="F1193" s="296"/>
      <c r="G1193" s="297" t="s">
        <v>251</v>
      </c>
      <c r="H1193" s="298" t="s">
        <v>1392</v>
      </c>
      <c r="I1193" s="297" t="s">
        <v>1393</v>
      </c>
      <c r="J1193" s="257">
        <v>40</v>
      </c>
      <c r="K1193" s="257"/>
    </row>
    <row r="1194" spans="1:11" ht="15" customHeight="1" outlineLevel="1">
      <c r="A1194" s="265"/>
      <c r="B1194" s="294" t="s">
        <v>250</v>
      </c>
      <c r="C1194" s="294"/>
      <c r="D1194" s="265"/>
      <c r="E1194" s="295" t="s">
        <v>394</v>
      </c>
      <c r="F1194" s="296"/>
      <c r="G1194" s="297" t="s">
        <v>251</v>
      </c>
      <c r="H1194" s="298" t="s">
        <v>1394</v>
      </c>
      <c r="I1194" s="297" t="s">
        <v>1395</v>
      </c>
      <c r="J1194" s="257">
        <v>25</v>
      </c>
      <c r="K1194" s="257"/>
    </row>
    <row r="1195" spans="1:11" ht="15" customHeight="1" outlineLevel="1">
      <c r="A1195" s="265"/>
      <c r="B1195" s="294" t="s">
        <v>250</v>
      </c>
      <c r="C1195" s="294"/>
      <c r="D1195" s="265"/>
      <c r="E1195" s="295" t="s">
        <v>394</v>
      </c>
      <c r="F1195" s="296"/>
      <c r="G1195" s="297" t="s">
        <v>251</v>
      </c>
      <c r="H1195" s="298" t="s">
        <v>1396</v>
      </c>
      <c r="I1195" s="297" t="s">
        <v>1397</v>
      </c>
      <c r="J1195" s="257">
        <v>50</v>
      </c>
      <c r="K1195" s="257"/>
    </row>
    <row r="1196" spans="1:11" ht="15" customHeight="1" outlineLevel="1">
      <c r="A1196" s="265"/>
      <c r="B1196" s="294" t="s">
        <v>250</v>
      </c>
      <c r="C1196" s="294"/>
      <c r="D1196" s="265"/>
      <c r="E1196" s="295" t="s">
        <v>394</v>
      </c>
      <c r="F1196" s="296"/>
      <c r="G1196" s="297" t="s">
        <v>251</v>
      </c>
      <c r="H1196" s="298" t="s">
        <v>1398</v>
      </c>
      <c r="I1196" s="297" t="s">
        <v>1399</v>
      </c>
      <c r="J1196" s="257">
        <v>20</v>
      </c>
      <c r="K1196" s="257"/>
    </row>
    <row r="1197" spans="1:11" ht="15" customHeight="1" outlineLevel="1">
      <c r="A1197" s="265"/>
      <c r="B1197" s="294" t="s">
        <v>250</v>
      </c>
      <c r="C1197" s="294"/>
      <c r="D1197" s="265"/>
      <c r="E1197" s="295" t="s">
        <v>394</v>
      </c>
      <c r="F1197" s="296"/>
      <c r="G1197" s="297" t="s">
        <v>251</v>
      </c>
      <c r="H1197" s="298" t="s">
        <v>1400</v>
      </c>
      <c r="I1197" s="297" t="s">
        <v>1401</v>
      </c>
      <c r="J1197" s="257">
        <v>20</v>
      </c>
      <c r="K1197" s="257"/>
    </row>
    <row r="1198" spans="1:11" ht="15" customHeight="1" outlineLevel="1">
      <c r="A1198" s="265"/>
      <c r="B1198" s="294" t="s">
        <v>250</v>
      </c>
      <c r="C1198" s="294"/>
      <c r="D1198" s="265"/>
      <c r="E1198" s="295" t="s">
        <v>394</v>
      </c>
      <c r="F1198" s="296"/>
      <c r="G1198" s="297" t="s">
        <v>251</v>
      </c>
      <c r="H1198" s="298" t="s">
        <v>1402</v>
      </c>
      <c r="I1198" s="297" t="s">
        <v>1403</v>
      </c>
      <c r="J1198" s="257">
        <v>30</v>
      </c>
      <c r="K1198" s="257"/>
    </row>
    <row r="1199" spans="1:11" ht="15" customHeight="1" outlineLevel="1">
      <c r="A1199" s="265"/>
      <c r="B1199" s="294" t="s">
        <v>250</v>
      </c>
      <c r="C1199" s="294"/>
      <c r="D1199" s="265"/>
      <c r="E1199" s="295" t="s">
        <v>394</v>
      </c>
      <c r="F1199" s="296"/>
      <c r="G1199" s="297" t="s">
        <v>251</v>
      </c>
      <c r="H1199" s="298" t="s">
        <v>1404</v>
      </c>
      <c r="I1199" s="297" t="s">
        <v>1405</v>
      </c>
      <c r="J1199" s="257">
        <v>25</v>
      </c>
      <c r="K1199" s="257"/>
    </row>
    <row r="1200" spans="1:11" ht="15" customHeight="1" outlineLevel="1">
      <c r="A1200" s="265"/>
      <c r="B1200" s="294" t="s">
        <v>250</v>
      </c>
      <c r="C1200" s="294"/>
      <c r="D1200" s="265"/>
      <c r="E1200" s="295" t="s">
        <v>394</v>
      </c>
      <c r="F1200" s="296"/>
      <c r="G1200" s="297" t="s">
        <v>251</v>
      </c>
      <c r="H1200" s="298" t="s">
        <v>1406</v>
      </c>
      <c r="I1200" s="297" t="s">
        <v>1407</v>
      </c>
      <c r="J1200" s="257">
        <v>32</v>
      </c>
      <c r="K1200" s="257"/>
    </row>
    <row r="1201" spans="1:11" ht="15" customHeight="1" outlineLevel="1">
      <c r="A1201" s="265"/>
      <c r="B1201" s="294" t="s">
        <v>250</v>
      </c>
      <c r="C1201" s="294"/>
      <c r="D1201" s="265"/>
      <c r="E1201" s="295" t="s">
        <v>394</v>
      </c>
      <c r="F1201" s="296"/>
      <c r="G1201" s="297" t="s">
        <v>251</v>
      </c>
      <c r="H1201" s="298" t="s">
        <v>1408</v>
      </c>
      <c r="I1201" s="297" t="s">
        <v>1409</v>
      </c>
      <c r="J1201" s="257">
        <v>40</v>
      </c>
      <c r="K1201" s="257"/>
    </row>
    <row r="1202" spans="1:11" ht="15" customHeight="1" outlineLevel="1">
      <c r="A1202" s="265"/>
      <c r="B1202" s="294" t="s">
        <v>250</v>
      </c>
      <c r="C1202" s="294"/>
      <c r="D1202" s="265"/>
      <c r="E1202" s="295" t="s">
        <v>394</v>
      </c>
      <c r="F1202" s="296"/>
      <c r="G1202" s="321" t="s">
        <v>248</v>
      </c>
      <c r="H1202" s="363" t="s">
        <v>1410</v>
      </c>
      <c r="I1202" s="297" t="s">
        <v>1411</v>
      </c>
      <c r="J1202" s="299">
        <v>68</v>
      </c>
      <c r="K1202" s="300">
        <v>6.8</v>
      </c>
    </row>
    <row r="1203" spans="1:11" ht="15" customHeight="1" outlineLevel="1">
      <c r="A1203" s="265"/>
      <c r="B1203" s="294" t="s">
        <v>250</v>
      </c>
      <c r="C1203" s="294"/>
      <c r="D1203" s="265"/>
      <c r="E1203" s="295" t="s">
        <v>394</v>
      </c>
      <c r="F1203" s="296"/>
      <c r="G1203" s="321" t="s">
        <v>248</v>
      </c>
      <c r="H1203" s="363" t="s">
        <v>1412</v>
      </c>
      <c r="I1203" s="297" t="s">
        <v>1413</v>
      </c>
      <c r="J1203" s="299">
        <v>120</v>
      </c>
      <c r="K1203" s="300">
        <v>12</v>
      </c>
    </row>
    <row r="1204" spans="1:11" ht="15" customHeight="1" outlineLevel="1">
      <c r="A1204" s="265"/>
      <c r="B1204" s="294" t="s">
        <v>250</v>
      </c>
      <c r="C1204" s="294"/>
      <c r="D1204" s="265"/>
      <c r="E1204" s="295" t="s">
        <v>394</v>
      </c>
      <c r="F1204" s="296"/>
      <c r="G1204" s="297" t="s">
        <v>253</v>
      </c>
      <c r="H1204" s="298" t="s">
        <v>1414</v>
      </c>
      <c r="I1204" s="297" t="s">
        <v>1415</v>
      </c>
      <c r="J1204" s="257">
        <v>60</v>
      </c>
      <c r="K1204" s="257"/>
    </row>
    <row r="1205" spans="1:11" ht="15" customHeight="1" outlineLevel="1">
      <c r="A1205" s="265"/>
      <c r="B1205" s="294" t="s">
        <v>250</v>
      </c>
      <c r="C1205" s="294"/>
      <c r="D1205" s="265"/>
      <c r="E1205" s="295" t="s">
        <v>394</v>
      </c>
      <c r="F1205" s="296"/>
      <c r="G1205" s="297" t="s">
        <v>253</v>
      </c>
      <c r="H1205" s="298" t="s">
        <v>1416</v>
      </c>
      <c r="I1205" s="297" t="s">
        <v>1417</v>
      </c>
      <c r="J1205" s="257">
        <v>20</v>
      </c>
      <c r="K1205" s="257"/>
    </row>
    <row r="1206" spans="1:11" ht="15" customHeight="1" outlineLevel="1">
      <c r="A1206" s="265"/>
      <c r="B1206" s="294" t="s">
        <v>250</v>
      </c>
      <c r="C1206" s="294"/>
      <c r="D1206" s="265"/>
      <c r="E1206" s="295" t="s">
        <v>394</v>
      </c>
      <c r="F1206" s="296"/>
      <c r="G1206" s="297" t="s">
        <v>253</v>
      </c>
      <c r="H1206" s="298" t="s">
        <v>1418</v>
      </c>
      <c r="I1206" s="297" t="s">
        <v>1419</v>
      </c>
      <c r="J1206" s="257">
        <v>25</v>
      </c>
      <c r="K1206" s="257"/>
    </row>
    <row r="1207" spans="1:11" ht="15" customHeight="1" outlineLevel="1">
      <c r="A1207" s="265"/>
      <c r="B1207" s="294" t="s">
        <v>250</v>
      </c>
      <c r="C1207" s="294"/>
      <c r="D1207" s="265"/>
      <c r="E1207" s="295" t="s">
        <v>394</v>
      </c>
      <c r="F1207" s="296"/>
      <c r="G1207" s="297" t="s">
        <v>255</v>
      </c>
      <c r="H1207" s="298" t="s">
        <v>1420</v>
      </c>
      <c r="I1207" s="297" t="s">
        <v>1421</v>
      </c>
      <c r="J1207" s="257">
        <v>50</v>
      </c>
      <c r="K1207" s="257"/>
    </row>
    <row r="1208" spans="1:11" ht="15" customHeight="1" outlineLevel="1">
      <c r="A1208" s="265"/>
      <c r="B1208" s="294" t="s">
        <v>250</v>
      </c>
      <c r="C1208" s="294"/>
      <c r="D1208" s="265"/>
      <c r="E1208" s="295" t="s">
        <v>394</v>
      </c>
      <c r="F1208" s="296"/>
      <c r="G1208" s="297" t="s">
        <v>255</v>
      </c>
      <c r="H1208" s="298" t="s">
        <v>1422</v>
      </c>
      <c r="I1208" s="297" t="s">
        <v>1423</v>
      </c>
      <c r="J1208" s="257">
        <v>30</v>
      </c>
      <c r="K1208" s="257"/>
    </row>
    <row r="1209" spans="1:11" ht="15" customHeight="1" outlineLevel="1">
      <c r="A1209" s="265"/>
      <c r="B1209" s="294" t="s">
        <v>250</v>
      </c>
      <c r="C1209" s="294"/>
      <c r="D1209" s="265"/>
      <c r="E1209" s="295" t="s">
        <v>394</v>
      </c>
      <c r="F1209" s="296"/>
      <c r="G1209" s="297" t="s">
        <v>255</v>
      </c>
      <c r="H1209" s="298" t="s">
        <v>1424</v>
      </c>
      <c r="I1209" s="297" t="s">
        <v>1425</v>
      </c>
      <c r="J1209" s="257">
        <v>30</v>
      </c>
      <c r="K1209" s="257"/>
    </row>
    <row r="1210" spans="1:11" ht="15" customHeight="1" outlineLevel="1" thickBot="1">
      <c r="A1210" s="266"/>
      <c r="B1210" s="512" t="s">
        <v>250</v>
      </c>
      <c r="C1210" s="512"/>
      <c r="D1210" s="266"/>
      <c r="E1210" s="307" t="s">
        <v>394</v>
      </c>
      <c r="F1210" s="513"/>
      <c r="G1210" s="514" t="s">
        <v>255</v>
      </c>
      <c r="H1210" s="310" t="s">
        <v>1426</v>
      </c>
      <c r="I1210" s="514" t="s">
        <v>1427</v>
      </c>
      <c r="J1210" s="448">
        <v>20</v>
      </c>
      <c r="K1210" s="448"/>
    </row>
    <row r="1211" spans="1:11" ht="15" customHeight="1">
      <c r="A1211" s="515">
        <v>22</v>
      </c>
      <c r="B1211" s="516"/>
      <c r="C1211" s="517">
        <v>57</v>
      </c>
      <c r="D1211" s="515">
        <v>29</v>
      </c>
      <c r="E1211" s="518" t="s">
        <v>403</v>
      </c>
      <c r="F1211" s="519" t="s">
        <v>207</v>
      </c>
      <c r="G1211" s="520" t="s">
        <v>187</v>
      </c>
      <c r="H1211" s="317" t="s">
        <v>431</v>
      </c>
      <c r="I1211" s="318" t="s">
        <v>432</v>
      </c>
      <c r="J1211" s="319">
        <f>SUM(J1212:J1231)</f>
        <v>1579</v>
      </c>
      <c r="K1211" s="320">
        <f>SUM(K1212:K1231)</f>
        <v>123.9</v>
      </c>
    </row>
    <row r="1212" spans="1:11" ht="15" customHeight="1" outlineLevel="1">
      <c r="A1212" s="265"/>
      <c r="B1212" s="294" t="s">
        <v>250</v>
      </c>
      <c r="C1212" s="294"/>
      <c r="D1212" s="265"/>
      <c r="E1212" s="295" t="s">
        <v>403</v>
      </c>
      <c r="F1212" s="296"/>
      <c r="G1212" s="297" t="s">
        <v>251</v>
      </c>
      <c r="H1212" s="298" t="s">
        <v>252</v>
      </c>
      <c r="I1212" s="450" t="s">
        <v>433</v>
      </c>
      <c r="J1212" s="257">
        <v>54</v>
      </c>
      <c r="K1212" s="257">
        <v>5.4</v>
      </c>
    </row>
    <row r="1213" spans="1:11" ht="15" customHeight="1" outlineLevel="1">
      <c r="A1213" s="265"/>
      <c r="B1213" s="294" t="s">
        <v>250</v>
      </c>
      <c r="C1213" s="294"/>
      <c r="D1213" s="265"/>
      <c r="E1213" s="295" t="s">
        <v>403</v>
      </c>
      <c r="F1213" s="296"/>
      <c r="G1213" s="321" t="s">
        <v>248</v>
      </c>
      <c r="H1213" s="363" t="s">
        <v>1428</v>
      </c>
      <c r="I1213" s="298" t="s">
        <v>1429</v>
      </c>
      <c r="J1213" s="299">
        <v>70</v>
      </c>
      <c r="K1213" s="300">
        <v>5</v>
      </c>
    </row>
    <row r="1214" spans="1:11" ht="15" customHeight="1" outlineLevel="1">
      <c r="A1214" s="265"/>
      <c r="B1214" s="294" t="s">
        <v>250</v>
      </c>
      <c r="C1214" s="294"/>
      <c r="D1214" s="265"/>
      <c r="E1214" s="295" t="s">
        <v>403</v>
      </c>
      <c r="F1214" s="296"/>
      <c r="G1214" s="321" t="s">
        <v>248</v>
      </c>
      <c r="H1214" s="363" t="s">
        <v>1430</v>
      </c>
      <c r="I1214" s="298" t="s">
        <v>1431</v>
      </c>
      <c r="J1214" s="299">
        <v>40</v>
      </c>
      <c r="K1214" s="300">
        <v>2</v>
      </c>
    </row>
    <row r="1215" spans="1:11" ht="15" customHeight="1" outlineLevel="1">
      <c r="A1215" s="265"/>
      <c r="B1215" s="294" t="s">
        <v>250</v>
      </c>
      <c r="C1215" s="294"/>
      <c r="D1215" s="265"/>
      <c r="E1215" s="295" t="s">
        <v>403</v>
      </c>
      <c r="F1215" s="296"/>
      <c r="G1215" s="297" t="s">
        <v>253</v>
      </c>
      <c r="H1215" s="298" t="s">
        <v>254</v>
      </c>
      <c r="I1215" s="450" t="s">
        <v>434</v>
      </c>
      <c r="J1215" s="257">
        <v>50</v>
      </c>
      <c r="K1215" s="521">
        <v>5</v>
      </c>
    </row>
    <row r="1216" spans="1:11" ht="15" customHeight="1" outlineLevel="1">
      <c r="A1216" s="265"/>
      <c r="B1216" s="294" t="s">
        <v>250</v>
      </c>
      <c r="C1216" s="294"/>
      <c r="D1216" s="265"/>
      <c r="E1216" s="295" t="s">
        <v>403</v>
      </c>
      <c r="F1216" s="296"/>
      <c r="G1216" s="297" t="s">
        <v>255</v>
      </c>
      <c r="H1216" s="298" t="s">
        <v>256</v>
      </c>
      <c r="I1216" s="450" t="s">
        <v>435</v>
      </c>
      <c r="J1216" s="257">
        <v>20</v>
      </c>
      <c r="K1216" s="521">
        <v>2</v>
      </c>
    </row>
    <row r="1217" spans="1:11" ht="15" customHeight="1" outlineLevel="1">
      <c r="A1217" s="265"/>
      <c r="B1217" s="294" t="s">
        <v>250</v>
      </c>
      <c r="C1217" s="294"/>
      <c r="D1217" s="265"/>
      <c r="E1217" s="295" t="s">
        <v>403</v>
      </c>
      <c r="F1217" s="296"/>
      <c r="G1217" s="297" t="s">
        <v>255</v>
      </c>
      <c r="H1217" s="256" t="s">
        <v>404</v>
      </c>
      <c r="I1217" s="450" t="s">
        <v>1432</v>
      </c>
      <c r="J1217" s="257">
        <v>40</v>
      </c>
      <c r="K1217" s="521">
        <v>4</v>
      </c>
    </row>
    <row r="1218" spans="1:11" ht="15" customHeight="1" outlineLevel="1">
      <c r="A1218" s="265"/>
      <c r="B1218" s="301" t="s">
        <v>257</v>
      </c>
      <c r="C1218" s="301"/>
      <c r="D1218" s="265"/>
      <c r="E1218" s="295" t="s">
        <v>403</v>
      </c>
      <c r="F1218" s="302"/>
      <c r="G1218" s="303" t="s">
        <v>251</v>
      </c>
      <c r="H1218" s="298" t="s">
        <v>258</v>
      </c>
      <c r="I1218" s="450" t="s">
        <v>436</v>
      </c>
      <c r="J1218" s="257">
        <v>60</v>
      </c>
      <c r="K1218" s="521">
        <v>6</v>
      </c>
    </row>
    <row r="1219" spans="1:11" ht="15" customHeight="1" outlineLevel="1">
      <c r="A1219" s="265"/>
      <c r="B1219" s="301" t="s">
        <v>257</v>
      </c>
      <c r="C1219" s="301"/>
      <c r="D1219" s="265"/>
      <c r="E1219" s="295" t="s">
        <v>403</v>
      </c>
      <c r="F1219" s="302"/>
      <c r="G1219" s="304" t="s">
        <v>248</v>
      </c>
      <c r="H1219" s="305" t="s">
        <v>1433</v>
      </c>
      <c r="I1219" s="298" t="s">
        <v>1434</v>
      </c>
      <c r="J1219" s="299">
        <v>190</v>
      </c>
      <c r="K1219" s="521">
        <v>14</v>
      </c>
    </row>
    <row r="1220" spans="1:11" ht="15" customHeight="1" outlineLevel="1">
      <c r="A1220" s="265"/>
      <c r="B1220" s="301" t="s">
        <v>257</v>
      </c>
      <c r="C1220" s="301"/>
      <c r="D1220" s="265"/>
      <c r="E1220" s="295" t="s">
        <v>403</v>
      </c>
      <c r="F1220" s="302"/>
      <c r="G1220" s="304" t="s">
        <v>248</v>
      </c>
      <c r="H1220" s="305" t="s">
        <v>1435</v>
      </c>
      <c r="I1220" s="298" t="s">
        <v>1436</v>
      </c>
      <c r="J1220" s="299">
        <v>210</v>
      </c>
      <c r="K1220" s="521">
        <v>16</v>
      </c>
    </row>
    <row r="1221" spans="1:11" ht="15" customHeight="1" outlineLevel="1">
      <c r="A1221" s="265"/>
      <c r="B1221" s="301" t="s">
        <v>257</v>
      </c>
      <c r="C1221" s="301"/>
      <c r="D1221" s="265"/>
      <c r="E1221" s="295" t="s">
        <v>403</v>
      </c>
      <c r="F1221" s="302"/>
      <c r="G1221" s="304" t="s">
        <v>248</v>
      </c>
      <c r="H1221" s="305" t="s">
        <v>1437</v>
      </c>
      <c r="I1221" s="298" t="s">
        <v>1438</v>
      </c>
      <c r="J1221" s="299">
        <v>150</v>
      </c>
      <c r="K1221" s="521">
        <v>10</v>
      </c>
    </row>
    <row r="1222" spans="1:11" ht="15" customHeight="1" outlineLevel="1">
      <c r="A1222" s="265"/>
      <c r="B1222" s="301" t="s">
        <v>257</v>
      </c>
      <c r="C1222" s="301"/>
      <c r="D1222" s="265"/>
      <c r="E1222" s="295" t="s">
        <v>403</v>
      </c>
      <c r="F1222" s="302"/>
      <c r="G1222" s="304" t="s">
        <v>248</v>
      </c>
      <c r="H1222" s="305" t="s">
        <v>1439</v>
      </c>
      <c r="I1222" s="298" t="s">
        <v>1440</v>
      </c>
      <c r="J1222" s="299">
        <v>120</v>
      </c>
      <c r="K1222" s="521">
        <v>8</v>
      </c>
    </row>
    <row r="1223" spans="1:11" ht="15" customHeight="1" outlineLevel="1">
      <c r="A1223" s="265"/>
      <c r="B1223" s="301" t="s">
        <v>257</v>
      </c>
      <c r="C1223" s="301"/>
      <c r="D1223" s="265"/>
      <c r="E1223" s="295" t="s">
        <v>403</v>
      </c>
      <c r="F1223" s="302"/>
      <c r="G1223" s="303" t="s">
        <v>253</v>
      </c>
      <c r="H1223" s="298" t="s">
        <v>259</v>
      </c>
      <c r="I1223" s="450" t="s">
        <v>437</v>
      </c>
      <c r="J1223" s="257">
        <v>45</v>
      </c>
      <c r="K1223" s="521">
        <v>4.5</v>
      </c>
    </row>
    <row r="1224" spans="1:11" ht="15" customHeight="1" outlineLevel="1">
      <c r="A1224" s="265"/>
      <c r="B1224" s="301" t="s">
        <v>257</v>
      </c>
      <c r="C1224" s="301"/>
      <c r="D1224" s="265"/>
      <c r="E1224" s="295" t="s">
        <v>403</v>
      </c>
      <c r="F1224" s="302"/>
      <c r="G1224" s="303" t="s">
        <v>255</v>
      </c>
      <c r="H1224" s="298" t="s">
        <v>260</v>
      </c>
      <c r="I1224" s="450" t="s">
        <v>438</v>
      </c>
      <c r="J1224" s="257">
        <v>40</v>
      </c>
      <c r="K1224" s="521">
        <v>4</v>
      </c>
    </row>
    <row r="1225" spans="1:11" ht="15" customHeight="1" outlineLevel="1">
      <c r="A1225" s="265"/>
      <c r="B1225" s="301" t="s">
        <v>257</v>
      </c>
      <c r="C1225" s="301"/>
      <c r="D1225" s="265"/>
      <c r="E1225" s="295" t="s">
        <v>403</v>
      </c>
      <c r="F1225" s="302"/>
      <c r="G1225" s="303" t="s">
        <v>255</v>
      </c>
      <c r="H1225" s="298" t="s">
        <v>261</v>
      </c>
      <c r="I1225" s="450" t="s">
        <v>439</v>
      </c>
      <c r="J1225" s="257">
        <v>40</v>
      </c>
      <c r="K1225" s="521">
        <v>4</v>
      </c>
    </row>
    <row r="1226" spans="1:11" ht="15" customHeight="1" outlineLevel="1">
      <c r="A1226" s="265"/>
      <c r="B1226" s="301" t="s">
        <v>257</v>
      </c>
      <c r="C1226" s="301"/>
      <c r="D1226" s="265"/>
      <c r="E1226" s="295" t="s">
        <v>403</v>
      </c>
      <c r="F1226" s="302"/>
      <c r="G1226" s="303" t="s">
        <v>255</v>
      </c>
      <c r="H1226" s="298" t="s">
        <v>262</v>
      </c>
      <c r="I1226" s="450" t="s">
        <v>440</v>
      </c>
      <c r="J1226" s="257">
        <v>40</v>
      </c>
      <c r="K1226" s="521">
        <v>4</v>
      </c>
    </row>
    <row r="1227" spans="1:11" ht="15" customHeight="1" outlineLevel="1">
      <c r="A1227" s="265"/>
      <c r="B1227" s="334" t="s">
        <v>263</v>
      </c>
      <c r="C1227" s="334"/>
      <c r="D1227" s="265"/>
      <c r="E1227" s="295" t="s">
        <v>403</v>
      </c>
      <c r="F1227" s="335"/>
      <c r="G1227" s="336" t="s">
        <v>248</v>
      </c>
      <c r="H1227" s="305" t="s">
        <v>1441</v>
      </c>
      <c r="I1227" s="298" t="s">
        <v>1442</v>
      </c>
      <c r="J1227" s="299">
        <v>60</v>
      </c>
      <c r="K1227" s="521">
        <v>3</v>
      </c>
    </row>
    <row r="1228" spans="1:11" ht="15" customHeight="1" outlineLevel="1">
      <c r="A1228" s="265"/>
      <c r="B1228" s="334" t="s">
        <v>263</v>
      </c>
      <c r="C1228" s="334"/>
      <c r="D1228" s="265"/>
      <c r="E1228" s="295" t="s">
        <v>403</v>
      </c>
      <c r="F1228" s="335"/>
      <c r="G1228" s="336" t="s">
        <v>248</v>
      </c>
      <c r="H1228" s="305" t="s">
        <v>188</v>
      </c>
      <c r="I1228" s="298" t="s">
        <v>1443</v>
      </c>
      <c r="J1228" s="299">
        <v>120</v>
      </c>
      <c r="K1228" s="521">
        <v>9</v>
      </c>
    </row>
    <row r="1229" spans="1:11" ht="15" customHeight="1" outlineLevel="1">
      <c r="A1229" s="265"/>
      <c r="B1229" s="334" t="s">
        <v>263</v>
      </c>
      <c r="C1229" s="334"/>
      <c r="D1229" s="265"/>
      <c r="E1229" s="295" t="s">
        <v>403</v>
      </c>
      <c r="F1229" s="335"/>
      <c r="G1229" s="336" t="s">
        <v>248</v>
      </c>
      <c r="H1229" s="305" t="s">
        <v>1444</v>
      </c>
      <c r="I1229" s="298" t="s">
        <v>1445</v>
      </c>
      <c r="J1229" s="299">
        <v>120</v>
      </c>
      <c r="K1229" s="521">
        <v>9</v>
      </c>
    </row>
    <row r="1230" spans="1:11" ht="15" customHeight="1" outlineLevel="1">
      <c r="A1230" s="265"/>
      <c r="B1230" s="334" t="s">
        <v>263</v>
      </c>
      <c r="C1230" s="334"/>
      <c r="D1230" s="265"/>
      <c r="E1230" s="295" t="s">
        <v>403</v>
      </c>
      <c r="F1230" s="335"/>
      <c r="G1230" s="336" t="s">
        <v>248</v>
      </c>
      <c r="H1230" s="305" t="s">
        <v>1446</v>
      </c>
      <c r="I1230" s="298" t="s">
        <v>1447</v>
      </c>
      <c r="J1230" s="299">
        <v>70</v>
      </c>
      <c r="K1230" s="521">
        <v>5</v>
      </c>
    </row>
    <row r="1231" spans="1:11" ht="15" customHeight="1" outlineLevel="1" thickBot="1">
      <c r="A1231" s="322"/>
      <c r="B1231" s="323" t="s">
        <v>263</v>
      </c>
      <c r="C1231" s="323"/>
      <c r="D1231" s="322"/>
      <c r="E1231" s="325" t="s">
        <v>403</v>
      </c>
      <c r="F1231" s="377"/>
      <c r="G1231" s="378" t="s">
        <v>255</v>
      </c>
      <c r="H1231" s="327" t="s">
        <v>264</v>
      </c>
      <c r="I1231" s="453" t="s">
        <v>445</v>
      </c>
      <c r="J1231" s="454">
        <v>40</v>
      </c>
      <c r="K1231" s="522">
        <v>4</v>
      </c>
    </row>
    <row r="1232" spans="1:11" ht="15" customHeight="1">
      <c r="A1232" s="523"/>
      <c r="B1232" s="524"/>
      <c r="C1232" s="525">
        <v>58</v>
      </c>
      <c r="D1232" s="523">
        <v>29</v>
      </c>
      <c r="E1232" s="526" t="s">
        <v>403</v>
      </c>
      <c r="F1232" s="527" t="s">
        <v>208</v>
      </c>
      <c r="G1232" s="528" t="s">
        <v>185</v>
      </c>
      <c r="H1232" s="317" t="s">
        <v>431</v>
      </c>
      <c r="I1232" s="318" t="s">
        <v>432</v>
      </c>
      <c r="J1232" s="319">
        <f>SUM(J1233:J1246)</f>
        <v>1019</v>
      </c>
      <c r="K1232" s="320">
        <f>SUM(K1233:K1246)</f>
        <v>109.3</v>
      </c>
    </row>
    <row r="1233" spans="1:11" ht="15" customHeight="1" outlineLevel="1">
      <c r="A1233" s="265"/>
      <c r="B1233" s="294" t="s">
        <v>250</v>
      </c>
      <c r="C1233" s="294"/>
      <c r="D1233" s="265"/>
      <c r="E1233" s="295" t="s">
        <v>403</v>
      </c>
      <c r="F1233" s="296"/>
      <c r="G1233" s="297" t="s">
        <v>251</v>
      </c>
      <c r="H1233" s="298" t="s">
        <v>252</v>
      </c>
      <c r="I1233" s="298" t="s">
        <v>433</v>
      </c>
      <c r="J1233" s="257">
        <v>54</v>
      </c>
      <c r="K1233" s="300">
        <v>5.4</v>
      </c>
    </row>
    <row r="1234" spans="1:11" ht="15" customHeight="1" outlineLevel="1">
      <c r="A1234" s="265"/>
      <c r="B1234" s="294" t="s">
        <v>250</v>
      </c>
      <c r="C1234" s="294"/>
      <c r="D1234" s="265"/>
      <c r="E1234" s="295" t="s">
        <v>403</v>
      </c>
      <c r="F1234" s="296"/>
      <c r="G1234" s="321" t="s">
        <v>248</v>
      </c>
      <c r="H1234" s="363" t="s">
        <v>186</v>
      </c>
      <c r="I1234" s="298" t="s">
        <v>1448</v>
      </c>
      <c r="J1234" s="299">
        <v>70</v>
      </c>
      <c r="K1234" s="300">
        <v>8.4</v>
      </c>
    </row>
    <row r="1235" spans="1:11" ht="15" customHeight="1" outlineLevel="1">
      <c r="A1235" s="265"/>
      <c r="B1235" s="294" t="s">
        <v>250</v>
      </c>
      <c r="C1235" s="294"/>
      <c r="D1235" s="265"/>
      <c r="E1235" s="295" t="s">
        <v>403</v>
      </c>
      <c r="F1235" s="296"/>
      <c r="G1235" s="297" t="s">
        <v>253</v>
      </c>
      <c r="H1235" s="298" t="s">
        <v>254</v>
      </c>
      <c r="I1235" s="298" t="s">
        <v>434</v>
      </c>
      <c r="J1235" s="257">
        <v>50</v>
      </c>
      <c r="K1235" s="300">
        <v>5</v>
      </c>
    </row>
    <row r="1236" spans="1:11" ht="15" customHeight="1" outlineLevel="1">
      <c r="A1236" s="265"/>
      <c r="B1236" s="294" t="s">
        <v>250</v>
      </c>
      <c r="C1236" s="294"/>
      <c r="D1236" s="265"/>
      <c r="E1236" s="295" t="s">
        <v>403</v>
      </c>
      <c r="F1236" s="296"/>
      <c r="G1236" s="297" t="s">
        <v>255</v>
      </c>
      <c r="H1236" s="298" t="s">
        <v>256</v>
      </c>
      <c r="I1236" s="298" t="s">
        <v>435</v>
      </c>
      <c r="J1236" s="257">
        <v>20</v>
      </c>
      <c r="K1236" s="300">
        <v>2</v>
      </c>
    </row>
    <row r="1237" spans="1:11" ht="15" customHeight="1" outlineLevel="1">
      <c r="A1237" s="265"/>
      <c r="B1237" s="294" t="s">
        <v>250</v>
      </c>
      <c r="C1237" s="294"/>
      <c r="D1237" s="265"/>
      <c r="E1237" s="295" t="s">
        <v>403</v>
      </c>
      <c r="F1237" s="296"/>
      <c r="G1237" s="297" t="s">
        <v>255</v>
      </c>
      <c r="H1237" s="298" t="s">
        <v>404</v>
      </c>
      <c r="I1237" s="298" t="s">
        <v>1432</v>
      </c>
      <c r="J1237" s="257">
        <v>40</v>
      </c>
      <c r="K1237" s="300">
        <v>4</v>
      </c>
    </row>
    <row r="1238" spans="1:11" ht="15" customHeight="1" outlineLevel="1">
      <c r="A1238" s="265"/>
      <c r="B1238" s="301" t="s">
        <v>257</v>
      </c>
      <c r="C1238" s="301"/>
      <c r="D1238" s="265"/>
      <c r="E1238" s="295" t="s">
        <v>403</v>
      </c>
      <c r="F1238" s="302"/>
      <c r="G1238" s="303" t="s">
        <v>251</v>
      </c>
      <c r="H1238" s="298" t="s">
        <v>258</v>
      </c>
      <c r="I1238" s="298" t="s">
        <v>436</v>
      </c>
      <c r="J1238" s="257">
        <v>60</v>
      </c>
      <c r="K1238" s="300">
        <v>6</v>
      </c>
    </row>
    <row r="1239" spans="1:11" ht="15" customHeight="1" outlineLevel="1">
      <c r="A1239" s="265"/>
      <c r="B1239" s="301" t="s">
        <v>257</v>
      </c>
      <c r="C1239" s="301"/>
      <c r="D1239" s="265"/>
      <c r="E1239" s="295" t="s">
        <v>403</v>
      </c>
      <c r="F1239" s="302"/>
      <c r="G1239" s="304" t="s">
        <v>248</v>
      </c>
      <c r="H1239" s="305" t="s">
        <v>1449</v>
      </c>
      <c r="I1239" s="298" t="s">
        <v>1450</v>
      </c>
      <c r="J1239" s="299">
        <v>200</v>
      </c>
      <c r="K1239" s="300">
        <v>22</v>
      </c>
    </row>
    <row r="1240" spans="1:11" ht="15" customHeight="1" outlineLevel="1">
      <c r="A1240" s="265"/>
      <c r="B1240" s="301" t="s">
        <v>257</v>
      </c>
      <c r="C1240" s="301"/>
      <c r="D1240" s="265"/>
      <c r="E1240" s="295" t="s">
        <v>403</v>
      </c>
      <c r="F1240" s="302"/>
      <c r="G1240" s="304" t="s">
        <v>248</v>
      </c>
      <c r="H1240" s="305" t="s">
        <v>1451</v>
      </c>
      <c r="I1240" s="298" t="s">
        <v>1452</v>
      </c>
      <c r="J1240" s="299">
        <v>120</v>
      </c>
      <c r="K1240" s="300">
        <v>14</v>
      </c>
    </row>
    <row r="1241" spans="1:11" ht="15" customHeight="1" outlineLevel="1">
      <c r="A1241" s="265"/>
      <c r="B1241" s="301" t="s">
        <v>257</v>
      </c>
      <c r="C1241" s="301"/>
      <c r="D1241" s="265"/>
      <c r="E1241" s="295" t="s">
        <v>403</v>
      </c>
      <c r="F1241" s="302"/>
      <c r="G1241" s="304" t="s">
        <v>248</v>
      </c>
      <c r="H1241" s="305" t="s">
        <v>1453</v>
      </c>
      <c r="I1241" s="298" t="s">
        <v>1454</v>
      </c>
      <c r="J1241" s="299">
        <v>200</v>
      </c>
      <c r="K1241" s="300">
        <v>22</v>
      </c>
    </row>
    <row r="1242" spans="1:11" ht="15" customHeight="1" outlineLevel="1">
      <c r="A1242" s="265"/>
      <c r="B1242" s="301" t="s">
        <v>257</v>
      </c>
      <c r="C1242" s="301"/>
      <c r="D1242" s="265"/>
      <c r="E1242" s="295" t="s">
        <v>403</v>
      </c>
      <c r="F1242" s="302"/>
      <c r="G1242" s="303" t="s">
        <v>253</v>
      </c>
      <c r="H1242" s="298" t="s">
        <v>259</v>
      </c>
      <c r="I1242" s="298" t="s">
        <v>437</v>
      </c>
      <c r="J1242" s="257">
        <v>45</v>
      </c>
      <c r="K1242" s="300">
        <v>4.5</v>
      </c>
    </row>
    <row r="1243" spans="1:11" ht="15" customHeight="1" outlineLevel="1">
      <c r="A1243" s="265"/>
      <c r="B1243" s="301" t="s">
        <v>257</v>
      </c>
      <c r="C1243" s="301"/>
      <c r="D1243" s="265"/>
      <c r="E1243" s="295" t="s">
        <v>403</v>
      </c>
      <c r="F1243" s="302"/>
      <c r="G1243" s="303" t="s">
        <v>255</v>
      </c>
      <c r="H1243" s="298" t="s">
        <v>260</v>
      </c>
      <c r="I1243" s="298" t="s">
        <v>438</v>
      </c>
      <c r="J1243" s="257">
        <v>40</v>
      </c>
      <c r="K1243" s="300">
        <v>4</v>
      </c>
    </row>
    <row r="1244" spans="1:11" ht="15" customHeight="1" outlineLevel="1">
      <c r="A1244" s="265"/>
      <c r="B1244" s="301" t="s">
        <v>257</v>
      </c>
      <c r="C1244" s="301"/>
      <c r="D1244" s="265"/>
      <c r="E1244" s="295" t="s">
        <v>403</v>
      </c>
      <c r="F1244" s="302"/>
      <c r="G1244" s="303" t="s">
        <v>255</v>
      </c>
      <c r="H1244" s="298" t="s">
        <v>261</v>
      </c>
      <c r="I1244" s="298" t="s">
        <v>439</v>
      </c>
      <c r="J1244" s="257">
        <v>40</v>
      </c>
      <c r="K1244" s="300">
        <v>4</v>
      </c>
    </row>
    <row r="1245" spans="1:11" ht="15" customHeight="1" outlineLevel="1">
      <c r="A1245" s="265"/>
      <c r="B1245" s="301" t="s">
        <v>257</v>
      </c>
      <c r="C1245" s="301"/>
      <c r="D1245" s="265"/>
      <c r="E1245" s="295" t="s">
        <v>403</v>
      </c>
      <c r="F1245" s="302"/>
      <c r="G1245" s="303" t="s">
        <v>255</v>
      </c>
      <c r="H1245" s="298" t="s">
        <v>262</v>
      </c>
      <c r="I1245" s="298" t="s">
        <v>440</v>
      </c>
      <c r="J1245" s="257">
        <v>40</v>
      </c>
      <c r="K1245" s="300">
        <v>4</v>
      </c>
    </row>
    <row r="1246" spans="1:11" ht="15" customHeight="1" outlineLevel="1" thickBot="1">
      <c r="A1246" s="266"/>
      <c r="B1246" s="306" t="s">
        <v>263</v>
      </c>
      <c r="C1246" s="306"/>
      <c r="D1246" s="266"/>
      <c r="E1246" s="307" t="s">
        <v>403</v>
      </c>
      <c r="F1246" s="308"/>
      <c r="G1246" s="309" t="s">
        <v>255</v>
      </c>
      <c r="H1246" s="310" t="s">
        <v>264</v>
      </c>
      <c r="I1246" s="310" t="s">
        <v>445</v>
      </c>
      <c r="J1246" s="448">
        <v>40</v>
      </c>
      <c r="K1246" s="312">
        <v>4</v>
      </c>
    </row>
    <row r="1247" spans="1:11" ht="15" customHeight="1">
      <c r="A1247" s="523"/>
      <c r="B1247" s="524" t="s">
        <v>248</v>
      </c>
      <c r="C1247" s="525">
        <v>59</v>
      </c>
      <c r="D1247" s="523">
        <v>29</v>
      </c>
      <c r="E1247" s="526" t="s">
        <v>403</v>
      </c>
      <c r="F1247" s="527" t="s">
        <v>405</v>
      </c>
      <c r="G1247" s="528" t="s">
        <v>406</v>
      </c>
      <c r="H1247" s="317" t="s">
        <v>431</v>
      </c>
      <c r="I1247" s="318" t="s">
        <v>432</v>
      </c>
      <c r="J1247" s="319">
        <f>SUM(J1248:J1265)</f>
        <v>1769</v>
      </c>
      <c r="K1247" s="320">
        <f>SUM(K1248:K1265)</f>
        <v>196</v>
      </c>
    </row>
    <row r="1248" spans="1:11" ht="15" customHeight="1" outlineLevel="1">
      <c r="A1248" s="265"/>
      <c r="B1248" s="294" t="s">
        <v>250</v>
      </c>
      <c r="C1248" s="294"/>
      <c r="D1248" s="265"/>
      <c r="E1248" s="295" t="s">
        <v>403</v>
      </c>
      <c r="F1248" s="296"/>
      <c r="G1248" s="297" t="s">
        <v>251</v>
      </c>
      <c r="H1248" s="298" t="s">
        <v>252</v>
      </c>
      <c r="I1248" s="298" t="s">
        <v>433</v>
      </c>
      <c r="J1248" s="257">
        <v>54</v>
      </c>
      <c r="K1248" s="257">
        <v>5.4</v>
      </c>
    </row>
    <row r="1249" spans="1:11" ht="15" customHeight="1" outlineLevel="1">
      <c r="A1249" s="265"/>
      <c r="B1249" s="294" t="s">
        <v>250</v>
      </c>
      <c r="C1249" s="294"/>
      <c r="D1249" s="265"/>
      <c r="E1249" s="295" t="s">
        <v>403</v>
      </c>
      <c r="F1249" s="296"/>
      <c r="G1249" s="321" t="s">
        <v>248</v>
      </c>
      <c r="H1249" s="363" t="s">
        <v>1455</v>
      </c>
      <c r="I1249" s="298" t="s">
        <v>1456</v>
      </c>
      <c r="J1249" s="299">
        <v>100</v>
      </c>
      <c r="K1249" s="300">
        <v>11.6</v>
      </c>
    </row>
    <row r="1250" spans="1:11" ht="15" customHeight="1" outlineLevel="1">
      <c r="A1250" s="265"/>
      <c r="B1250" s="294" t="s">
        <v>250</v>
      </c>
      <c r="C1250" s="294"/>
      <c r="D1250" s="265"/>
      <c r="E1250" s="295" t="s">
        <v>403</v>
      </c>
      <c r="F1250" s="296"/>
      <c r="G1250" s="321" t="s">
        <v>248</v>
      </c>
      <c r="H1250" s="363" t="s">
        <v>1457</v>
      </c>
      <c r="I1250" s="298" t="s">
        <v>1458</v>
      </c>
      <c r="J1250" s="299">
        <v>140</v>
      </c>
      <c r="K1250" s="300">
        <v>16</v>
      </c>
    </row>
    <row r="1251" spans="1:11" ht="15" customHeight="1" outlineLevel="1">
      <c r="A1251" s="265"/>
      <c r="B1251" s="294" t="s">
        <v>250</v>
      </c>
      <c r="C1251" s="294"/>
      <c r="D1251" s="265"/>
      <c r="E1251" s="295" t="s">
        <v>403</v>
      </c>
      <c r="F1251" s="296"/>
      <c r="G1251" s="297" t="s">
        <v>253</v>
      </c>
      <c r="H1251" s="298" t="s">
        <v>254</v>
      </c>
      <c r="I1251" s="298" t="s">
        <v>434</v>
      </c>
      <c r="J1251" s="257">
        <v>50</v>
      </c>
      <c r="K1251" s="257">
        <v>5</v>
      </c>
    </row>
    <row r="1252" spans="1:11" ht="15" customHeight="1" outlineLevel="1">
      <c r="A1252" s="265"/>
      <c r="B1252" s="294" t="s">
        <v>250</v>
      </c>
      <c r="C1252" s="294"/>
      <c r="D1252" s="265"/>
      <c r="E1252" s="295" t="s">
        <v>403</v>
      </c>
      <c r="F1252" s="296"/>
      <c r="G1252" s="297" t="s">
        <v>255</v>
      </c>
      <c r="H1252" s="298" t="s">
        <v>256</v>
      </c>
      <c r="I1252" s="298" t="s">
        <v>435</v>
      </c>
      <c r="J1252" s="257">
        <v>20</v>
      </c>
      <c r="K1252" s="257">
        <v>2</v>
      </c>
    </row>
    <row r="1253" spans="1:11" ht="15" customHeight="1" outlineLevel="1">
      <c r="A1253" s="265"/>
      <c r="B1253" s="294" t="s">
        <v>250</v>
      </c>
      <c r="C1253" s="294"/>
      <c r="D1253" s="265"/>
      <c r="E1253" s="295" t="s">
        <v>403</v>
      </c>
      <c r="F1253" s="296"/>
      <c r="G1253" s="297" t="s">
        <v>255</v>
      </c>
      <c r="H1253" s="298" t="s">
        <v>407</v>
      </c>
      <c r="I1253" s="298" t="s">
        <v>1459</v>
      </c>
      <c r="J1253" s="257">
        <v>40</v>
      </c>
      <c r="K1253" s="529">
        <v>4</v>
      </c>
    </row>
    <row r="1254" spans="1:11" ht="15" customHeight="1" outlineLevel="1">
      <c r="A1254" s="265"/>
      <c r="B1254" s="301" t="s">
        <v>257</v>
      </c>
      <c r="C1254" s="301"/>
      <c r="D1254" s="265"/>
      <c r="E1254" s="295" t="s">
        <v>403</v>
      </c>
      <c r="F1254" s="302"/>
      <c r="G1254" s="303" t="s">
        <v>251</v>
      </c>
      <c r="H1254" s="298" t="s">
        <v>258</v>
      </c>
      <c r="I1254" s="298" t="s">
        <v>436</v>
      </c>
      <c r="J1254" s="257">
        <v>60</v>
      </c>
      <c r="K1254" s="257">
        <v>6</v>
      </c>
    </row>
    <row r="1255" spans="1:11" ht="15" customHeight="1" outlineLevel="1">
      <c r="A1255" s="265"/>
      <c r="B1255" s="301" t="s">
        <v>257</v>
      </c>
      <c r="C1255" s="301"/>
      <c r="D1255" s="265"/>
      <c r="E1255" s="295" t="s">
        <v>403</v>
      </c>
      <c r="F1255" s="302"/>
      <c r="G1255" s="304" t="s">
        <v>248</v>
      </c>
      <c r="H1255" s="305" t="s">
        <v>1460</v>
      </c>
      <c r="I1255" s="298" t="s">
        <v>1461</v>
      </c>
      <c r="J1255" s="299">
        <v>200</v>
      </c>
      <c r="K1255" s="300">
        <v>23</v>
      </c>
    </row>
    <row r="1256" spans="1:11" ht="15" customHeight="1" outlineLevel="1">
      <c r="A1256" s="265"/>
      <c r="B1256" s="301" t="s">
        <v>257</v>
      </c>
      <c r="C1256" s="301"/>
      <c r="D1256" s="265"/>
      <c r="E1256" s="295" t="s">
        <v>403</v>
      </c>
      <c r="F1256" s="302"/>
      <c r="G1256" s="304" t="s">
        <v>248</v>
      </c>
      <c r="H1256" s="305" t="s">
        <v>1462</v>
      </c>
      <c r="I1256" s="298" t="s">
        <v>1463</v>
      </c>
      <c r="J1256" s="299">
        <v>250</v>
      </c>
      <c r="K1256" s="300">
        <v>28</v>
      </c>
    </row>
    <row r="1257" spans="1:11" ht="15" customHeight="1" outlineLevel="1">
      <c r="A1257" s="265"/>
      <c r="B1257" s="301" t="s">
        <v>257</v>
      </c>
      <c r="C1257" s="301"/>
      <c r="D1257" s="265"/>
      <c r="E1257" s="295" t="s">
        <v>403</v>
      </c>
      <c r="F1257" s="302"/>
      <c r="G1257" s="304" t="s">
        <v>248</v>
      </c>
      <c r="H1257" s="305" t="s">
        <v>1464</v>
      </c>
      <c r="I1257" s="298" t="s">
        <v>1465</v>
      </c>
      <c r="J1257" s="299">
        <v>120</v>
      </c>
      <c r="K1257" s="300">
        <v>14</v>
      </c>
    </row>
    <row r="1258" spans="1:11" ht="15" customHeight="1" outlineLevel="1">
      <c r="A1258" s="265"/>
      <c r="B1258" s="301" t="s">
        <v>257</v>
      </c>
      <c r="C1258" s="301"/>
      <c r="D1258" s="265"/>
      <c r="E1258" s="295" t="s">
        <v>403</v>
      </c>
      <c r="F1258" s="302"/>
      <c r="G1258" s="304" t="s">
        <v>248</v>
      </c>
      <c r="H1258" s="305" t="s">
        <v>1466</v>
      </c>
      <c r="I1258" s="298" t="s">
        <v>1467</v>
      </c>
      <c r="J1258" s="299">
        <v>80</v>
      </c>
      <c r="K1258" s="300">
        <v>9.5</v>
      </c>
    </row>
    <row r="1259" spans="1:11" ht="15" customHeight="1" outlineLevel="1">
      <c r="A1259" s="265"/>
      <c r="B1259" s="301" t="s">
        <v>257</v>
      </c>
      <c r="C1259" s="301"/>
      <c r="D1259" s="265"/>
      <c r="E1259" s="295" t="s">
        <v>403</v>
      </c>
      <c r="F1259" s="302"/>
      <c r="G1259" s="303" t="s">
        <v>253</v>
      </c>
      <c r="H1259" s="298" t="s">
        <v>259</v>
      </c>
      <c r="I1259" s="298" t="s">
        <v>437</v>
      </c>
      <c r="J1259" s="257">
        <v>45</v>
      </c>
      <c r="K1259" s="257">
        <v>4.5</v>
      </c>
    </row>
    <row r="1260" spans="1:11" ht="15" customHeight="1" outlineLevel="1">
      <c r="A1260" s="265"/>
      <c r="B1260" s="301" t="s">
        <v>257</v>
      </c>
      <c r="C1260" s="301"/>
      <c r="D1260" s="265"/>
      <c r="E1260" s="295" t="s">
        <v>403</v>
      </c>
      <c r="F1260" s="302"/>
      <c r="G1260" s="303" t="s">
        <v>255</v>
      </c>
      <c r="H1260" s="298" t="s">
        <v>260</v>
      </c>
      <c r="I1260" s="298" t="s">
        <v>438</v>
      </c>
      <c r="J1260" s="257">
        <v>40</v>
      </c>
      <c r="K1260" s="257">
        <v>4</v>
      </c>
    </row>
    <row r="1261" spans="1:11" ht="15" customHeight="1" outlineLevel="1">
      <c r="A1261" s="265"/>
      <c r="B1261" s="301" t="s">
        <v>257</v>
      </c>
      <c r="C1261" s="301"/>
      <c r="D1261" s="265"/>
      <c r="E1261" s="295" t="s">
        <v>403</v>
      </c>
      <c r="F1261" s="302"/>
      <c r="G1261" s="303" t="s">
        <v>255</v>
      </c>
      <c r="H1261" s="298" t="s">
        <v>261</v>
      </c>
      <c r="I1261" s="298" t="s">
        <v>439</v>
      </c>
      <c r="J1261" s="257">
        <v>40</v>
      </c>
      <c r="K1261" s="257">
        <v>4</v>
      </c>
    </row>
    <row r="1262" spans="1:11" ht="15" customHeight="1" outlineLevel="1">
      <c r="A1262" s="265"/>
      <c r="B1262" s="301" t="s">
        <v>257</v>
      </c>
      <c r="C1262" s="301"/>
      <c r="D1262" s="265"/>
      <c r="E1262" s="295" t="s">
        <v>403</v>
      </c>
      <c r="F1262" s="302"/>
      <c r="G1262" s="303" t="s">
        <v>255</v>
      </c>
      <c r="H1262" s="298" t="s">
        <v>262</v>
      </c>
      <c r="I1262" s="298" t="s">
        <v>440</v>
      </c>
      <c r="J1262" s="257">
        <v>40</v>
      </c>
      <c r="K1262" s="257">
        <v>4</v>
      </c>
    </row>
    <row r="1263" spans="1:11" ht="15" customHeight="1" outlineLevel="1">
      <c r="A1263" s="265"/>
      <c r="B1263" s="334" t="s">
        <v>263</v>
      </c>
      <c r="C1263" s="334"/>
      <c r="D1263" s="265"/>
      <c r="E1263" s="295" t="s">
        <v>403</v>
      </c>
      <c r="F1263" s="335"/>
      <c r="G1263" s="336" t="s">
        <v>248</v>
      </c>
      <c r="H1263" s="305" t="s">
        <v>1468</v>
      </c>
      <c r="I1263" s="298" t="s">
        <v>1469</v>
      </c>
      <c r="J1263" s="299">
        <v>200</v>
      </c>
      <c r="K1263" s="521">
        <v>24</v>
      </c>
    </row>
    <row r="1264" spans="1:11" ht="15" customHeight="1" outlineLevel="1">
      <c r="A1264" s="265"/>
      <c r="B1264" s="334" t="s">
        <v>263</v>
      </c>
      <c r="C1264" s="334"/>
      <c r="D1264" s="265"/>
      <c r="E1264" s="295" t="s">
        <v>403</v>
      </c>
      <c r="F1264" s="335"/>
      <c r="G1264" s="336" t="s">
        <v>248</v>
      </c>
      <c r="H1264" s="305" t="s">
        <v>1470</v>
      </c>
      <c r="I1264" s="298" t="s">
        <v>1471</v>
      </c>
      <c r="J1264" s="299">
        <v>250</v>
      </c>
      <c r="K1264" s="521">
        <v>27</v>
      </c>
    </row>
    <row r="1265" spans="1:11" ht="15" customHeight="1" outlineLevel="1" thickBot="1">
      <c r="A1265" s="266"/>
      <c r="B1265" s="306" t="s">
        <v>263</v>
      </c>
      <c r="C1265" s="306"/>
      <c r="D1265" s="266"/>
      <c r="E1265" s="307" t="s">
        <v>403</v>
      </c>
      <c r="F1265" s="308"/>
      <c r="G1265" s="309" t="s">
        <v>255</v>
      </c>
      <c r="H1265" s="310" t="s">
        <v>264</v>
      </c>
      <c r="I1265" s="310" t="s">
        <v>445</v>
      </c>
      <c r="J1265" s="448">
        <v>40</v>
      </c>
      <c r="K1265" s="448">
        <v>4</v>
      </c>
    </row>
    <row r="1266" spans="1:11" ht="15" customHeight="1">
      <c r="A1266" s="530">
        <v>23</v>
      </c>
      <c r="B1266" s="531"/>
      <c r="C1266" s="532">
        <v>60</v>
      </c>
      <c r="D1266" s="530">
        <v>30</v>
      </c>
      <c r="E1266" s="533" t="s">
        <v>408</v>
      </c>
      <c r="F1266" s="534" t="s">
        <v>209</v>
      </c>
      <c r="G1266" s="535" t="s">
        <v>100</v>
      </c>
      <c r="H1266" s="317" t="s">
        <v>431</v>
      </c>
      <c r="I1266" s="318" t="s">
        <v>432</v>
      </c>
      <c r="J1266" s="319">
        <f>SUM(J1267:J1288)</f>
        <v>2290</v>
      </c>
      <c r="K1266" s="320">
        <f>SUM(K1267:K1288)</f>
        <v>229</v>
      </c>
    </row>
    <row r="1267" spans="1:11" ht="15" customHeight="1" outlineLevel="1">
      <c r="A1267" s="265"/>
      <c r="B1267" s="294" t="s">
        <v>250</v>
      </c>
      <c r="C1267" s="294"/>
      <c r="D1267" s="265"/>
      <c r="E1267" s="295" t="s">
        <v>408</v>
      </c>
      <c r="F1267" s="296"/>
      <c r="G1267" s="297" t="s">
        <v>251</v>
      </c>
      <c r="H1267" s="298" t="s">
        <v>252</v>
      </c>
      <c r="I1267" s="298" t="s">
        <v>433</v>
      </c>
      <c r="J1267" s="257">
        <v>54</v>
      </c>
      <c r="K1267" s="300">
        <v>5.4</v>
      </c>
    </row>
    <row r="1268" spans="1:11" ht="15" customHeight="1" outlineLevel="1">
      <c r="A1268" s="265"/>
      <c r="B1268" s="294" t="s">
        <v>250</v>
      </c>
      <c r="C1268" s="294"/>
      <c r="D1268" s="265"/>
      <c r="E1268" s="295" t="s">
        <v>408</v>
      </c>
      <c r="F1268" s="296"/>
      <c r="G1268" s="321" t="s">
        <v>248</v>
      </c>
      <c r="H1268" s="363" t="s">
        <v>1472</v>
      </c>
      <c r="I1268" s="298" t="s">
        <v>1473</v>
      </c>
      <c r="J1268" s="299">
        <v>40</v>
      </c>
      <c r="K1268" s="300">
        <v>4</v>
      </c>
    </row>
    <row r="1269" spans="1:11" ht="15" customHeight="1" outlineLevel="1">
      <c r="A1269" s="265"/>
      <c r="B1269" s="294" t="s">
        <v>250</v>
      </c>
      <c r="C1269" s="294"/>
      <c r="D1269" s="265"/>
      <c r="E1269" s="295" t="s">
        <v>408</v>
      </c>
      <c r="F1269" s="296"/>
      <c r="G1269" s="321" t="s">
        <v>248</v>
      </c>
      <c r="H1269" s="363" t="s">
        <v>1474</v>
      </c>
      <c r="I1269" s="298" t="s">
        <v>1475</v>
      </c>
      <c r="J1269" s="299">
        <v>40</v>
      </c>
      <c r="K1269" s="300">
        <v>4</v>
      </c>
    </row>
    <row r="1270" spans="1:11" ht="15" customHeight="1" outlineLevel="1">
      <c r="A1270" s="265"/>
      <c r="B1270" s="294" t="s">
        <v>250</v>
      </c>
      <c r="C1270" s="294"/>
      <c r="D1270" s="265"/>
      <c r="E1270" s="295" t="s">
        <v>408</v>
      </c>
      <c r="F1270" s="296"/>
      <c r="G1270" s="321" t="s">
        <v>248</v>
      </c>
      <c r="H1270" s="363" t="s">
        <v>1476</v>
      </c>
      <c r="I1270" s="298" t="s">
        <v>1477</v>
      </c>
      <c r="J1270" s="299">
        <v>40</v>
      </c>
      <c r="K1270" s="300">
        <v>4</v>
      </c>
    </row>
    <row r="1271" spans="1:11" ht="15" customHeight="1" outlineLevel="1">
      <c r="A1271" s="265"/>
      <c r="B1271" s="294" t="s">
        <v>250</v>
      </c>
      <c r="C1271" s="294"/>
      <c r="D1271" s="265"/>
      <c r="E1271" s="295" t="s">
        <v>408</v>
      </c>
      <c r="F1271" s="296"/>
      <c r="G1271" s="321" t="s">
        <v>248</v>
      </c>
      <c r="H1271" s="363" t="s">
        <v>1478</v>
      </c>
      <c r="I1271" s="298" t="s">
        <v>1479</v>
      </c>
      <c r="J1271" s="299">
        <v>40</v>
      </c>
      <c r="K1271" s="300">
        <v>4</v>
      </c>
    </row>
    <row r="1272" spans="1:11" ht="15" customHeight="1" outlineLevel="1">
      <c r="A1272" s="265"/>
      <c r="B1272" s="294" t="s">
        <v>250</v>
      </c>
      <c r="C1272" s="294"/>
      <c r="D1272" s="265"/>
      <c r="E1272" s="295" t="s">
        <v>408</v>
      </c>
      <c r="F1272" s="296"/>
      <c r="G1272" s="297" t="s">
        <v>253</v>
      </c>
      <c r="H1272" s="298" t="s">
        <v>254</v>
      </c>
      <c r="I1272" s="298" t="s">
        <v>434</v>
      </c>
      <c r="J1272" s="257">
        <v>50</v>
      </c>
      <c r="K1272" s="300">
        <v>5</v>
      </c>
    </row>
    <row r="1273" spans="1:11" ht="15" customHeight="1" outlineLevel="1">
      <c r="A1273" s="265"/>
      <c r="B1273" s="294" t="s">
        <v>250</v>
      </c>
      <c r="C1273" s="294"/>
      <c r="D1273" s="265"/>
      <c r="E1273" s="295" t="s">
        <v>408</v>
      </c>
      <c r="F1273" s="296"/>
      <c r="G1273" s="297" t="s">
        <v>255</v>
      </c>
      <c r="H1273" s="298" t="s">
        <v>256</v>
      </c>
      <c r="I1273" s="298" t="s">
        <v>435</v>
      </c>
      <c r="J1273" s="257">
        <v>20</v>
      </c>
      <c r="K1273" s="300">
        <v>2</v>
      </c>
    </row>
    <row r="1274" spans="1:11" ht="15" customHeight="1" outlineLevel="1">
      <c r="A1274" s="265"/>
      <c r="B1274" s="294" t="s">
        <v>250</v>
      </c>
      <c r="C1274" s="294"/>
      <c r="D1274" s="265"/>
      <c r="E1274" s="295" t="s">
        <v>408</v>
      </c>
      <c r="F1274" s="296"/>
      <c r="G1274" s="297" t="s">
        <v>255</v>
      </c>
      <c r="H1274" s="298" t="s">
        <v>409</v>
      </c>
      <c r="I1274" s="298" t="s">
        <v>1480</v>
      </c>
      <c r="J1274" s="257">
        <v>40</v>
      </c>
      <c r="K1274" s="300">
        <v>4</v>
      </c>
    </row>
    <row r="1275" spans="1:11" ht="15" customHeight="1" outlineLevel="1">
      <c r="A1275" s="265"/>
      <c r="B1275" s="301" t="s">
        <v>257</v>
      </c>
      <c r="C1275" s="301"/>
      <c r="D1275" s="265"/>
      <c r="E1275" s="295" t="s">
        <v>408</v>
      </c>
      <c r="F1275" s="302"/>
      <c r="G1275" s="303" t="s">
        <v>251</v>
      </c>
      <c r="H1275" s="298" t="s">
        <v>258</v>
      </c>
      <c r="I1275" s="298" t="s">
        <v>436</v>
      </c>
      <c r="J1275" s="257">
        <v>60</v>
      </c>
      <c r="K1275" s="300">
        <v>6</v>
      </c>
    </row>
    <row r="1276" spans="1:11" ht="15" customHeight="1" outlineLevel="1">
      <c r="A1276" s="265"/>
      <c r="B1276" s="301" t="s">
        <v>257</v>
      </c>
      <c r="C1276" s="301"/>
      <c r="D1276" s="265"/>
      <c r="E1276" s="295" t="s">
        <v>408</v>
      </c>
      <c r="F1276" s="302"/>
      <c r="G1276" s="304" t="s">
        <v>248</v>
      </c>
      <c r="H1276" s="305" t="s">
        <v>1481</v>
      </c>
      <c r="I1276" s="298" t="s">
        <v>1482</v>
      </c>
      <c r="J1276" s="299">
        <v>216</v>
      </c>
      <c r="K1276" s="300">
        <v>21.6</v>
      </c>
    </row>
    <row r="1277" spans="1:11" ht="15" customHeight="1" outlineLevel="1">
      <c r="A1277" s="265"/>
      <c r="B1277" s="301" t="s">
        <v>257</v>
      </c>
      <c r="C1277" s="301"/>
      <c r="D1277" s="265"/>
      <c r="E1277" s="295" t="s">
        <v>408</v>
      </c>
      <c r="F1277" s="302"/>
      <c r="G1277" s="304" t="s">
        <v>248</v>
      </c>
      <c r="H1277" s="305" t="s">
        <v>1483</v>
      </c>
      <c r="I1277" s="298" t="s">
        <v>1484</v>
      </c>
      <c r="J1277" s="299">
        <v>200</v>
      </c>
      <c r="K1277" s="300">
        <v>20</v>
      </c>
    </row>
    <row r="1278" spans="1:11" ht="15" customHeight="1" outlineLevel="1">
      <c r="A1278" s="265"/>
      <c r="B1278" s="301" t="s">
        <v>257</v>
      </c>
      <c r="C1278" s="301"/>
      <c r="D1278" s="265"/>
      <c r="E1278" s="295" t="s">
        <v>408</v>
      </c>
      <c r="F1278" s="302"/>
      <c r="G1278" s="304" t="s">
        <v>248</v>
      </c>
      <c r="H1278" s="305" t="s">
        <v>1485</v>
      </c>
      <c r="I1278" s="298" t="s">
        <v>1486</v>
      </c>
      <c r="J1278" s="299">
        <v>200</v>
      </c>
      <c r="K1278" s="300">
        <v>20</v>
      </c>
    </row>
    <row r="1279" spans="1:11" ht="15" customHeight="1" outlineLevel="1">
      <c r="A1279" s="265"/>
      <c r="B1279" s="301" t="s">
        <v>257</v>
      </c>
      <c r="C1279" s="301"/>
      <c r="D1279" s="265"/>
      <c r="E1279" s="295" t="s">
        <v>408</v>
      </c>
      <c r="F1279" s="302"/>
      <c r="G1279" s="304" t="s">
        <v>248</v>
      </c>
      <c r="H1279" s="305" t="s">
        <v>1487</v>
      </c>
      <c r="I1279" s="298" t="s">
        <v>1488</v>
      </c>
      <c r="J1279" s="299">
        <v>360</v>
      </c>
      <c r="K1279" s="300">
        <v>36</v>
      </c>
    </row>
    <row r="1280" spans="1:11" ht="15" customHeight="1" outlineLevel="1">
      <c r="A1280" s="265"/>
      <c r="B1280" s="301" t="s">
        <v>257</v>
      </c>
      <c r="C1280" s="301"/>
      <c r="D1280" s="265"/>
      <c r="E1280" s="295" t="s">
        <v>408</v>
      </c>
      <c r="F1280" s="302"/>
      <c r="G1280" s="304" t="s">
        <v>248</v>
      </c>
      <c r="H1280" s="305" t="s">
        <v>1489</v>
      </c>
      <c r="I1280" s="298" t="s">
        <v>1490</v>
      </c>
      <c r="J1280" s="299">
        <v>200</v>
      </c>
      <c r="K1280" s="300">
        <v>20</v>
      </c>
    </row>
    <row r="1281" spans="1:11" ht="15" customHeight="1" outlineLevel="1">
      <c r="A1281" s="265"/>
      <c r="B1281" s="301" t="s">
        <v>257</v>
      </c>
      <c r="C1281" s="301"/>
      <c r="D1281" s="265"/>
      <c r="E1281" s="295" t="s">
        <v>408</v>
      </c>
      <c r="F1281" s="302"/>
      <c r="G1281" s="304" t="s">
        <v>248</v>
      </c>
      <c r="H1281" s="305" t="s">
        <v>1491</v>
      </c>
      <c r="I1281" s="298" t="s">
        <v>1492</v>
      </c>
      <c r="J1281" s="299">
        <v>180</v>
      </c>
      <c r="K1281" s="300">
        <v>18</v>
      </c>
    </row>
    <row r="1282" spans="1:11" ht="15" customHeight="1" outlineLevel="1">
      <c r="A1282" s="265"/>
      <c r="B1282" s="301" t="s">
        <v>257</v>
      </c>
      <c r="C1282" s="301"/>
      <c r="D1282" s="265"/>
      <c r="E1282" s="295" t="s">
        <v>408</v>
      </c>
      <c r="F1282" s="302"/>
      <c r="G1282" s="304" t="s">
        <v>248</v>
      </c>
      <c r="H1282" s="305" t="s">
        <v>1493</v>
      </c>
      <c r="I1282" s="298" t="s">
        <v>1494</v>
      </c>
      <c r="J1282" s="299">
        <v>285</v>
      </c>
      <c r="K1282" s="300">
        <v>28.5</v>
      </c>
    </row>
    <row r="1283" spans="1:11" ht="15" customHeight="1" outlineLevel="1">
      <c r="A1283" s="265"/>
      <c r="B1283" s="301" t="s">
        <v>257</v>
      </c>
      <c r="C1283" s="301"/>
      <c r="D1283" s="265"/>
      <c r="E1283" s="295" t="s">
        <v>408</v>
      </c>
      <c r="F1283" s="302"/>
      <c r="G1283" s="304" t="s">
        <v>248</v>
      </c>
      <c r="H1283" s="305" t="s">
        <v>1495</v>
      </c>
      <c r="I1283" s="298" t="s">
        <v>1496</v>
      </c>
      <c r="J1283" s="299">
        <v>60</v>
      </c>
      <c r="K1283" s="300">
        <v>6</v>
      </c>
    </row>
    <row r="1284" spans="1:11" ht="15" customHeight="1" outlineLevel="1">
      <c r="A1284" s="265"/>
      <c r="B1284" s="301" t="s">
        <v>257</v>
      </c>
      <c r="C1284" s="301"/>
      <c r="D1284" s="265"/>
      <c r="E1284" s="295" t="s">
        <v>408</v>
      </c>
      <c r="F1284" s="302"/>
      <c r="G1284" s="303" t="s">
        <v>253</v>
      </c>
      <c r="H1284" s="298" t="s">
        <v>259</v>
      </c>
      <c r="I1284" s="298" t="s">
        <v>437</v>
      </c>
      <c r="J1284" s="257">
        <v>45</v>
      </c>
      <c r="K1284" s="300">
        <v>4.5</v>
      </c>
    </row>
    <row r="1285" spans="1:11" ht="15" customHeight="1" outlineLevel="1">
      <c r="A1285" s="265"/>
      <c r="B1285" s="301" t="s">
        <v>257</v>
      </c>
      <c r="C1285" s="301"/>
      <c r="D1285" s="265"/>
      <c r="E1285" s="295" t="s">
        <v>408</v>
      </c>
      <c r="F1285" s="302"/>
      <c r="G1285" s="303" t="s">
        <v>255</v>
      </c>
      <c r="H1285" s="298" t="s">
        <v>260</v>
      </c>
      <c r="I1285" s="298" t="s">
        <v>438</v>
      </c>
      <c r="J1285" s="257">
        <v>40</v>
      </c>
      <c r="K1285" s="300">
        <v>4</v>
      </c>
    </row>
    <row r="1286" spans="1:11" ht="15" customHeight="1" outlineLevel="1">
      <c r="A1286" s="265"/>
      <c r="B1286" s="301" t="s">
        <v>257</v>
      </c>
      <c r="C1286" s="301"/>
      <c r="D1286" s="265"/>
      <c r="E1286" s="295" t="s">
        <v>408</v>
      </c>
      <c r="F1286" s="302"/>
      <c r="G1286" s="303" t="s">
        <v>255</v>
      </c>
      <c r="H1286" s="298" t="s">
        <v>261</v>
      </c>
      <c r="I1286" s="298" t="s">
        <v>439</v>
      </c>
      <c r="J1286" s="257">
        <v>40</v>
      </c>
      <c r="K1286" s="300">
        <v>4</v>
      </c>
    </row>
    <row r="1287" spans="1:11" ht="15" customHeight="1" outlineLevel="1">
      <c r="A1287" s="265"/>
      <c r="B1287" s="301" t="s">
        <v>257</v>
      </c>
      <c r="C1287" s="301"/>
      <c r="D1287" s="265"/>
      <c r="E1287" s="295" t="s">
        <v>408</v>
      </c>
      <c r="F1287" s="302"/>
      <c r="G1287" s="303" t="s">
        <v>255</v>
      </c>
      <c r="H1287" s="298" t="s">
        <v>262</v>
      </c>
      <c r="I1287" s="298" t="s">
        <v>440</v>
      </c>
      <c r="J1287" s="257">
        <v>40</v>
      </c>
      <c r="K1287" s="300">
        <v>4</v>
      </c>
    </row>
    <row r="1288" spans="1:11" ht="15" customHeight="1" outlineLevel="1" thickBot="1">
      <c r="A1288" s="266"/>
      <c r="B1288" s="306" t="s">
        <v>263</v>
      </c>
      <c r="C1288" s="306"/>
      <c r="D1288" s="266"/>
      <c r="E1288" s="307" t="s">
        <v>408</v>
      </c>
      <c r="F1288" s="308"/>
      <c r="G1288" s="309" t="s">
        <v>255</v>
      </c>
      <c r="H1288" s="310" t="s">
        <v>264</v>
      </c>
      <c r="I1288" s="310" t="s">
        <v>445</v>
      </c>
      <c r="J1288" s="448">
        <v>40</v>
      </c>
      <c r="K1288" s="312">
        <v>4</v>
      </c>
    </row>
    <row r="1289" spans="1:11" ht="15" customHeight="1">
      <c r="A1289" s="530"/>
      <c r="B1289" s="531"/>
      <c r="C1289" s="532">
        <v>61</v>
      </c>
      <c r="D1289" s="530">
        <v>30</v>
      </c>
      <c r="E1289" s="533" t="s">
        <v>408</v>
      </c>
      <c r="F1289" s="534" t="s">
        <v>203</v>
      </c>
      <c r="G1289" s="535" t="s">
        <v>101</v>
      </c>
      <c r="H1289" s="317" t="s">
        <v>431</v>
      </c>
      <c r="I1289" s="318" t="s">
        <v>432</v>
      </c>
      <c r="J1289" s="319">
        <f>SUM(J1290:J1313)</f>
        <v>2144</v>
      </c>
      <c r="K1289" s="320">
        <f>SUM(K1290:K1313)</f>
        <v>214.4</v>
      </c>
    </row>
    <row r="1290" spans="1:11" ht="15" customHeight="1" outlineLevel="1">
      <c r="A1290" s="265"/>
      <c r="B1290" s="294" t="s">
        <v>250</v>
      </c>
      <c r="C1290" s="294"/>
      <c r="D1290" s="265"/>
      <c r="E1290" s="295" t="s">
        <v>408</v>
      </c>
      <c r="F1290" s="296"/>
      <c r="G1290" s="297" t="s">
        <v>251</v>
      </c>
      <c r="H1290" s="298" t="s">
        <v>252</v>
      </c>
      <c r="I1290" s="298" t="s">
        <v>433</v>
      </c>
      <c r="J1290" s="257">
        <v>54</v>
      </c>
      <c r="K1290" s="300">
        <v>5.4</v>
      </c>
    </row>
    <row r="1291" spans="1:11" ht="15" customHeight="1" outlineLevel="1">
      <c r="A1291" s="265"/>
      <c r="B1291" s="294" t="s">
        <v>250</v>
      </c>
      <c r="C1291" s="294"/>
      <c r="D1291" s="265"/>
      <c r="E1291" s="295" t="s">
        <v>408</v>
      </c>
      <c r="F1291" s="296"/>
      <c r="G1291" s="321" t="s">
        <v>248</v>
      </c>
      <c r="H1291" s="363" t="s">
        <v>1497</v>
      </c>
      <c r="I1291" s="298" t="s">
        <v>1498</v>
      </c>
      <c r="J1291" s="299">
        <v>40</v>
      </c>
      <c r="K1291" s="300">
        <v>4</v>
      </c>
    </row>
    <row r="1292" spans="1:11" ht="15" customHeight="1" outlineLevel="1">
      <c r="A1292" s="265"/>
      <c r="B1292" s="294" t="s">
        <v>250</v>
      </c>
      <c r="C1292" s="294"/>
      <c r="D1292" s="265"/>
      <c r="E1292" s="295" t="s">
        <v>408</v>
      </c>
      <c r="F1292" s="296"/>
      <c r="G1292" s="321" t="s">
        <v>248</v>
      </c>
      <c r="H1292" s="363" t="s">
        <v>189</v>
      </c>
      <c r="I1292" s="298" t="s">
        <v>1499</v>
      </c>
      <c r="J1292" s="299">
        <v>40</v>
      </c>
      <c r="K1292" s="300">
        <v>4</v>
      </c>
    </row>
    <row r="1293" spans="1:11" ht="15" customHeight="1" outlineLevel="1">
      <c r="A1293" s="265"/>
      <c r="B1293" s="294" t="s">
        <v>250</v>
      </c>
      <c r="C1293" s="294"/>
      <c r="D1293" s="265"/>
      <c r="E1293" s="295" t="s">
        <v>408</v>
      </c>
      <c r="F1293" s="296"/>
      <c r="G1293" s="321" t="s">
        <v>248</v>
      </c>
      <c r="H1293" s="363" t="s">
        <v>191</v>
      </c>
      <c r="I1293" s="298" t="s">
        <v>1500</v>
      </c>
      <c r="J1293" s="299">
        <v>40</v>
      </c>
      <c r="K1293" s="300">
        <v>4</v>
      </c>
    </row>
    <row r="1294" spans="1:11" ht="15" customHeight="1" outlineLevel="1">
      <c r="A1294" s="265"/>
      <c r="B1294" s="294" t="s">
        <v>250</v>
      </c>
      <c r="C1294" s="294"/>
      <c r="D1294" s="265"/>
      <c r="E1294" s="295" t="s">
        <v>408</v>
      </c>
      <c r="F1294" s="296"/>
      <c r="G1294" s="321" t="s">
        <v>248</v>
      </c>
      <c r="H1294" s="363" t="s">
        <v>204</v>
      </c>
      <c r="I1294" s="298" t="s">
        <v>1501</v>
      </c>
      <c r="J1294" s="299">
        <v>40</v>
      </c>
      <c r="K1294" s="300">
        <v>4</v>
      </c>
    </row>
    <row r="1295" spans="1:11" ht="15" customHeight="1" outlineLevel="1">
      <c r="A1295" s="265"/>
      <c r="B1295" s="294" t="s">
        <v>250</v>
      </c>
      <c r="C1295" s="294"/>
      <c r="D1295" s="265"/>
      <c r="E1295" s="295" t="s">
        <v>408</v>
      </c>
      <c r="F1295" s="296"/>
      <c r="G1295" s="321" t="s">
        <v>248</v>
      </c>
      <c r="H1295" s="363" t="s">
        <v>190</v>
      </c>
      <c r="I1295" s="298" t="s">
        <v>1502</v>
      </c>
      <c r="J1295" s="299">
        <v>40</v>
      </c>
      <c r="K1295" s="300">
        <v>4</v>
      </c>
    </row>
    <row r="1296" spans="1:11" ht="15" customHeight="1" outlineLevel="1">
      <c r="A1296" s="265"/>
      <c r="B1296" s="294" t="s">
        <v>250</v>
      </c>
      <c r="C1296" s="294"/>
      <c r="D1296" s="265"/>
      <c r="E1296" s="295" t="s">
        <v>408</v>
      </c>
      <c r="F1296" s="296"/>
      <c r="G1296" s="297" t="s">
        <v>253</v>
      </c>
      <c r="H1296" s="298" t="s">
        <v>254</v>
      </c>
      <c r="I1296" s="298" t="s">
        <v>434</v>
      </c>
      <c r="J1296" s="257">
        <v>50</v>
      </c>
      <c r="K1296" s="300">
        <v>5</v>
      </c>
    </row>
    <row r="1297" spans="1:11" ht="15" customHeight="1" outlineLevel="1">
      <c r="A1297" s="265"/>
      <c r="B1297" s="294" t="s">
        <v>250</v>
      </c>
      <c r="C1297" s="294"/>
      <c r="D1297" s="265"/>
      <c r="E1297" s="295" t="s">
        <v>408</v>
      </c>
      <c r="F1297" s="296"/>
      <c r="G1297" s="297" t="s">
        <v>255</v>
      </c>
      <c r="H1297" s="298" t="s">
        <v>256</v>
      </c>
      <c r="I1297" s="298" t="s">
        <v>435</v>
      </c>
      <c r="J1297" s="257">
        <v>20</v>
      </c>
      <c r="K1297" s="300">
        <v>2</v>
      </c>
    </row>
    <row r="1298" spans="1:11" ht="15" customHeight="1" outlineLevel="1">
      <c r="A1298" s="265"/>
      <c r="B1298" s="294" t="s">
        <v>250</v>
      </c>
      <c r="C1298" s="294"/>
      <c r="D1298" s="265"/>
      <c r="E1298" s="295" t="s">
        <v>408</v>
      </c>
      <c r="F1298" s="296"/>
      <c r="G1298" s="297" t="s">
        <v>255</v>
      </c>
      <c r="H1298" s="298" t="s">
        <v>410</v>
      </c>
      <c r="I1298" s="298" t="s">
        <v>1503</v>
      </c>
      <c r="J1298" s="257">
        <v>40</v>
      </c>
      <c r="K1298" s="300">
        <v>4</v>
      </c>
    </row>
    <row r="1299" spans="1:11" ht="15" customHeight="1" outlineLevel="1">
      <c r="A1299" s="265"/>
      <c r="B1299" s="301" t="s">
        <v>257</v>
      </c>
      <c r="C1299" s="301"/>
      <c r="D1299" s="265"/>
      <c r="E1299" s="295" t="s">
        <v>408</v>
      </c>
      <c r="F1299" s="302"/>
      <c r="G1299" s="303" t="s">
        <v>251</v>
      </c>
      <c r="H1299" s="298" t="s">
        <v>258</v>
      </c>
      <c r="I1299" s="298" t="s">
        <v>436</v>
      </c>
      <c r="J1299" s="257">
        <v>60</v>
      </c>
      <c r="K1299" s="300">
        <v>6</v>
      </c>
    </row>
    <row r="1300" spans="1:11" ht="15" customHeight="1" outlineLevel="1">
      <c r="A1300" s="265"/>
      <c r="B1300" s="301" t="s">
        <v>257</v>
      </c>
      <c r="C1300" s="301"/>
      <c r="D1300" s="265"/>
      <c r="E1300" s="295" t="s">
        <v>408</v>
      </c>
      <c r="F1300" s="302"/>
      <c r="G1300" s="304" t="s">
        <v>248</v>
      </c>
      <c r="H1300" s="305" t="s">
        <v>102</v>
      </c>
      <c r="I1300" s="298" t="s">
        <v>1504</v>
      </c>
      <c r="J1300" s="299">
        <v>120</v>
      </c>
      <c r="K1300" s="300">
        <v>12</v>
      </c>
    </row>
    <row r="1301" spans="1:11" ht="15" customHeight="1" outlineLevel="1">
      <c r="A1301" s="265"/>
      <c r="B1301" s="301" t="s">
        <v>257</v>
      </c>
      <c r="C1301" s="301"/>
      <c r="D1301" s="265"/>
      <c r="E1301" s="295" t="s">
        <v>408</v>
      </c>
      <c r="F1301" s="302"/>
      <c r="G1301" s="304" t="s">
        <v>248</v>
      </c>
      <c r="H1301" s="305" t="s">
        <v>103</v>
      </c>
      <c r="I1301" s="298" t="s">
        <v>1505</v>
      </c>
      <c r="J1301" s="299">
        <v>190</v>
      </c>
      <c r="K1301" s="300">
        <v>19</v>
      </c>
    </row>
    <row r="1302" spans="1:11" ht="15" customHeight="1" outlineLevel="1">
      <c r="A1302" s="265"/>
      <c r="B1302" s="301" t="s">
        <v>257</v>
      </c>
      <c r="C1302" s="301"/>
      <c r="D1302" s="265"/>
      <c r="E1302" s="295" t="s">
        <v>408</v>
      </c>
      <c r="F1302" s="302"/>
      <c r="G1302" s="304" t="s">
        <v>248</v>
      </c>
      <c r="H1302" s="305" t="s">
        <v>104</v>
      </c>
      <c r="I1302" s="298" t="s">
        <v>1506</v>
      </c>
      <c r="J1302" s="299">
        <v>200</v>
      </c>
      <c r="K1302" s="300">
        <v>20</v>
      </c>
    </row>
    <row r="1303" spans="1:11" ht="15" customHeight="1" outlineLevel="1">
      <c r="A1303" s="265"/>
      <c r="B1303" s="301" t="s">
        <v>257</v>
      </c>
      <c r="C1303" s="301"/>
      <c r="D1303" s="265"/>
      <c r="E1303" s="295" t="s">
        <v>408</v>
      </c>
      <c r="F1303" s="302"/>
      <c r="G1303" s="304" t="s">
        <v>248</v>
      </c>
      <c r="H1303" s="305" t="s">
        <v>105</v>
      </c>
      <c r="I1303" s="298" t="s">
        <v>1507</v>
      </c>
      <c r="J1303" s="299">
        <v>185</v>
      </c>
      <c r="K1303" s="300">
        <v>18.5</v>
      </c>
    </row>
    <row r="1304" spans="1:11" ht="15" customHeight="1" outlineLevel="1">
      <c r="A1304" s="265"/>
      <c r="B1304" s="301" t="s">
        <v>257</v>
      </c>
      <c r="C1304" s="301"/>
      <c r="D1304" s="265"/>
      <c r="E1304" s="295" t="s">
        <v>408</v>
      </c>
      <c r="F1304" s="302"/>
      <c r="G1304" s="304" t="s">
        <v>248</v>
      </c>
      <c r="H1304" s="305" t="s">
        <v>106</v>
      </c>
      <c r="I1304" s="298" t="s">
        <v>1508</v>
      </c>
      <c r="J1304" s="299">
        <v>200</v>
      </c>
      <c r="K1304" s="300">
        <v>20</v>
      </c>
    </row>
    <row r="1305" spans="1:11" ht="15" customHeight="1" outlineLevel="1">
      <c r="A1305" s="265"/>
      <c r="B1305" s="301" t="s">
        <v>257</v>
      </c>
      <c r="C1305" s="301"/>
      <c r="D1305" s="265"/>
      <c r="E1305" s="295" t="s">
        <v>408</v>
      </c>
      <c r="F1305" s="302"/>
      <c r="G1305" s="304" t="s">
        <v>248</v>
      </c>
      <c r="H1305" s="305" t="s">
        <v>107</v>
      </c>
      <c r="I1305" s="298" t="s">
        <v>1509</v>
      </c>
      <c r="J1305" s="299">
        <v>110</v>
      </c>
      <c r="K1305" s="300">
        <v>11</v>
      </c>
    </row>
    <row r="1306" spans="1:11" ht="15" customHeight="1" outlineLevel="1">
      <c r="A1306" s="265"/>
      <c r="B1306" s="301" t="s">
        <v>257</v>
      </c>
      <c r="C1306" s="301"/>
      <c r="D1306" s="265"/>
      <c r="E1306" s="295" t="s">
        <v>408</v>
      </c>
      <c r="F1306" s="302"/>
      <c r="G1306" s="304" t="s">
        <v>248</v>
      </c>
      <c r="H1306" s="305" t="s">
        <v>108</v>
      </c>
      <c r="I1306" s="298" t="s">
        <v>1510</v>
      </c>
      <c r="J1306" s="299">
        <v>165</v>
      </c>
      <c r="K1306" s="300">
        <v>16.5</v>
      </c>
    </row>
    <row r="1307" spans="1:11" ht="15" customHeight="1" outlineLevel="1">
      <c r="A1307" s="265"/>
      <c r="B1307" s="301" t="s">
        <v>257</v>
      </c>
      <c r="C1307" s="301"/>
      <c r="D1307" s="265"/>
      <c r="E1307" s="295" t="s">
        <v>408</v>
      </c>
      <c r="F1307" s="302"/>
      <c r="G1307" s="304" t="s">
        <v>248</v>
      </c>
      <c r="H1307" s="305" t="s">
        <v>109</v>
      </c>
      <c r="I1307" s="298" t="s">
        <v>1511</v>
      </c>
      <c r="J1307" s="299">
        <v>165</v>
      </c>
      <c r="K1307" s="300">
        <v>16.5</v>
      </c>
    </row>
    <row r="1308" spans="1:11" ht="15" customHeight="1" outlineLevel="1">
      <c r="A1308" s="265"/>
      <c r="B1308" s="301" t="s">
        <v>257</v>
      </c>
      <c r="C1308" s="301"/>
      <c r="D1308" s="265"/>
      <c r="E1308" s="295" t="s">
        <v>408</v>
      </c>
      <c r="F1308" s="302"/>
      <c r="G1308" s="304" t="s">
        <v>248</v>
      </c>
      <c r="H1308" s="305" t="s">
        <v>110</v>
      </c>
      <c r="I1308" s="298" t="s">
        <v>1512</v>
      </c>
      <c r="J1308" s="299">
        <v>180</v>
      </c>
      <c r="K1308" s="300">
        <v>18</v>
      </c>
    </row>
    <row r="1309" spans="1:11" ht="15" customHeight="1" outlineLevel="1">
      <c r="A1309" s="265"/>
      <c r="B1309" s="301" t="s">
        <v>257</v>
      </c>
      <c r="C1309" s="301"/>
      <c r="D1309" s="265"/>
      <c r="E1309" s="295" t="s">
        <v>408</v>
      </c>
      <c r="F1309" s="302"/>
      <c r="G1309" s="303" t="s">
        <v>253</v>
      </c>
      <c r="H1309" s="298" t="s">
        <v>259</v>
      </c>
      <c r="I1309" s="298" t="s">
        <v>437</v>
      </c>
      <c r="J1309" s="257">
        <v>45</v>
      </c>
      <c r="K1309" s="300">
        <v>4.5</v>
      </c>
    </row>
    <row r="1310" spans="1:11" ht="15" customHeight="1" outlineLevel="1">
      <c r="A1310" s="265"/>
      <c r="B1310" s="301" t="s">
        <v>257</v>
      </c>
      <c r="C1310" s="301"/>
      <c r="D1310" s="265"/>
      <c r="E1310" s="295" t="s">
        <v>408</v>
      </c>
      <c r="F1310" s="302"/>
      <c r="G1310" s="303" t="s">
        <v>255</v>
      </c>
      <c r="H1310" s="298" t="s">
        <v>260</v>
      </c>
      <c r="I1310" s="298" t="s">
        <v>438</v>
      </c>
      <c r="J1310" s="257">
        <v>40</v>
      </c>
      <c r="K1310" s="300">
        <v>4</v>
      </c>
    </row>
    <row r="1311" spans="1:11" ht="15" customHeight="1" outlineLevel="1">
      <c r="A1311" s="265"/>
      <c r="B1311" s="301" t="s">
        <v>257</v>
      </c>
      <c r="C1311" s="301"/>
      <c r="D1311" s="265"/>
      <c r="E1311" s="295" t="s">
        <v>408</v>
      </c>
      <c r="F1311" s="302"/>
      <c r="G1311" s="303" t="s">
        <v>255</v>
      </c>
      <c r="H1311" s="298" t="s">
        <v>261</v>
      </c>
      <c r="I1311" s="298" t="s">
        <v>439</v>
      </c>
      <c r="J1311" s="257">
        <v>40</v>
      </c>
      <c r="K1311" s="300">
        <v>4</v>
      </c>
    </row>
    <row r="1312" spans="1:11" ht="15" customHeight="1" outlineLevel="1">
      <c r="A1312" s="265"/>
      <c r="B1312" s="301" t="s">
        <v>257</v>
      </c>
      <c r="C1312" s="301"/>
      <c r="D1312" s="265"/>
      <c r="E1312" s="295" t="s">
        <v>408</v>
      </c>
      <c r="F1312" s="302"/>
      <c r="G1312" s="303" t="s">
        <v>255</v>
      </c>
      <c r="H1312" s="298" t="s">
        <v>262</v>
      </c>
      <c r="I1312" s="298" t="s">
        <v>440</v>
      </c>
      <c r="J1312" s="257">
        <v>40</v>
      </c>
      <c r="K1312" s="300">
        <v>4</v>
      </c>
    </row>
    <row r="1313" spans="1:11" ht="15" customHeight="1" outlineLevel="1" thickBot="1">
      <c r="A1313" s="266"/>
      <c r="B1313" s="306" t="s">
        <v>263</v>
      </c>
      <c r="C1313" s="306"/>
      <c r="D1313" s="266"/>
      <c r="E1313" s="307" t="s">
        <v>408</v>
      </c>
      <c r="F1313" s="308"/>
      <c r="G1313" s="309" t="s">
        <v>255</v>
      </c>
      <c r="H1313" s="310" t="s">
        <v>264</v>
      </c>
      <c r="I1313" s="310" t="s">
        <v>445</v>
      </c>
      <c r="J1313" s="448">
        <v>40</v>
      </c>
      <c r="K1313" s="312">
        <v>4</v>
      </c>
    </row>
    <row r="1314" spans="1:11" ht="15" customHeight="1">
      <c r="A1314" s="530"/>
      <c r="B1314" s="531"/>
      <c r="C1314" s="532">
        <v>62</v>
      </c>
      <c r="D1314" s="530">
        <v>30</v>
      </c>
      <c r="E1314" s="533" t="s">
        <v>408</v>
      </c>
      <c r="F1314" s="534" t="s">
        <v>205</v>
      </c>
      <c r="G1314" s="535" t="s">
        <v>195</v>
      </c>
      <c r="H1314" s="317" t="s">
        <v>431</v>
      </c>
      <c r="I1314" s="318" t="s">
        <v>432</v>
      </c>
      <c r="J1314" s="319">
        <f>SUM(J1315:J1330)</f>
        <v>749</v>
      </c>
      <c r="K1314" s="320">
        <f>SUM(K1315:K1330)</f>
        <v>74.900000000000006</v>
      </c>
    </row>
    <row r="1315" spans="1:11" ht="15" customHeight="1" outlineLevel="1">
      <c r="A1315" s="265"/>
      <c r="B1315" s="294" t="s">
        <v>250</v>
      </c>
      <c r="C1315" s="294"/>
      <c r="D1315" s="265"/>
      <c r="E1315" s="295" t="s">
        <v>408</v>
      </c>
      <c r="F1315" s="296"/>
      <c r="G1315" s="297" t="s">
        <v>251</v>
      </c>
      <c r="H1315" s="298" t="s">
        <v>252</v>
      </c>
      <c r="I1315" s="298" t="s">
        <v>433</v>
      </c>
      <c r="J1315" s="257">
        <v>54</v>
      </c>
      <c r="K1315" s="300">
        <v>5.4</v>
      </c>
    </row>
    <row r="1316" spans="1:11" ht="15" customHeight="1" outlineLevel="1">
      <c r="A1316" s="265"/>
      <c r="B1316" s="294" t="s">
        <v>250</v>
      </c>
      <c r="C1316" s="294"/>
      <c r="D1316" s="265"/>
      <c r="E1316" s="295" t="s">
        <v>408</v>
      </c>
      <c r="F1316" s="296"/>
      <c r="G1316" s="321" t="s">
        <v>248</v>
      </c>
      <c r="H1316" s="363" t="s">
        <v>1497</v>
      </c>
      <c r="I1316" s="298" t="s">
        <v>1498</v>
      </c>
      <c r="J1316" s="299">
        <v>40</v>
      </c>
      <c r="K1316" s="300">
        <v>4</v>
      </c>
    </row>
    <row r="1317" spans="1:11" ht="15" customHeight="1" outlineLevel="1">
      <c r="A1317" s="265"/>
      <c r="B1317" s="294" t="s">
        <v>250</v>
      </c>
      <c r="C1317" s="294"/>
      <c r="D1317" s="265"/>
      <c r="E1317" s="295" t="s">
        <v>408</v>
      </c>
      <c r="F1317" s="296"/>
      <c r="G1317" s="321" t="s">
        <v>248</v>
      </c>
      <c r="H1317" s="363" t="s">
        <v>1513</v>
      </c>
      <c r="I1317" s="298" t="s">
        <v>1499</v>
      </c>
      <c r="J1317" s="299">
        <v>40</v>
      </c>
      <c r="K1317" s="300">
        <v>4</v>
      </c>
    </row>
    <row r="1318" spans="1:11" ht="15" customHeight="1" outlineLevel="1">
      <c r="A1318" s="265"/>
      <c r="B1318" s="294" t="s">
        <v>250</v>
      </c>
      <c r="C1318" s="294"/>
      <c r="D1318" s="265"/>
      <c r="E1318" s="295" t="s">
        <v>408</v>
      </c>
      <c r="F1318" s="296"/>
      <c r="G1318" s="321" t="s">
        <v>248</v>
      </c>
      <c r="H1318" s="363" t="s">
        <v>191</v>
      </c>
      <c r="I1318" s="298" t="s">
        <v>1500</v>
      </c>
      <c r="J1318" s="299">
        <v>40</v>
      </c>
      <c r="K1318" s="300">
        <v>4</v>
      </c>
    </row>
    <row r="1319" spans="1:11" ht="15" customHeight="1" outlineLevel="1">
      <c r="A1319" s="265"/>
      <c r="B1319" s="294" t="s">
        <v>250</v>
      </c>
      <c r="C1319" s="294"/>
      <c r="D1319" s="265"/>
      <c r="E1319" s="295" t="s">
        <v>408</v>
      </c>
      <c r="F1319" s="296"/>
      <c r="G1319" s="321" t="s">
        <v>248</v>
      </c>
      <c r="H1319" s="363" t="s">
        <v>1514</v>
      </c>
      <c r="I1319" s="298" t="s">
        <v>1501</v>
      </c>
      <c r="J1319" s="299">
        <v>40</v>
      </c>
      <c r="K1319" s="300">
        <v>4</v>
      </c>
    </row>
    <row r="1320" spans="1:11" ht="15" customHeight="1" outlineLevel="1">
      <c r="A1320" s="265"/>
      <c r="B1320" s="294" t="s">
        <v>250</v>
      </c>
      <c r="C1320" s="294"/>
      <c r="D1320" s="265"/>
      <c r="E1320" s="295" t="s">
        <v>408</v>
      </c>
      <c r="F1320" s="296"/>
      <c r="G1320" s="321" t="s">
        <v>248</v>
      </c>
      <c r="H1320" s="363" t="s">
        <v>1515</v>
      </c>
      <c r="I1320" s="298" t="s">
        <v>1502</v>
      </c>
      <c r="J1320" s="299">
        <v>40</v>
      </c>
      <c r="K1320" s="300">
        <v>4</v>
      </c>
    </row>
    <row r="1321" spans="1:11" ht="15" customHeight="1" outlineLevel="1">
      <c r="A1321" s="265"/>
      <c r="B1321" s="294" t="s">
        <v>250</v>
      </c>
      <c r="C1321" s="294"/>
      <c r="D1321" s="265"/>
      <c r="E1321" s="295" t="s">
        <v>408</v>
      </c>
      <c r="F1321" s="296"/>
      <c r="G1321" s="297" t="s">
        <v>253</v>
      </c>
      <c r="H1321" s="298" t="s">
        <v>254</v>
      </c>
      <c r="I1321" s="298" t="s">
        <v>434</v>
      </c>
      <c r="J1321" s="257">
        <v>50</v>
      </c>
      <c r="K1321" s="300">
        <v>5</v>
      </c>
    </row>
    <row r="1322" spans="1:11" ht="15" customHeight="1" outlineLevel="1">
      <c r="A1322" s="265"/>
      <c r="B1322" s="294" t="s">
        <v>250</v>
      </c>
      <c r="C1322" s="294"/>
      <c r="D1322" s="265"/>
      <c r="E1322" s="295" t="s">
        <v>408</v>
      </c>
      <c r="F1322" s="296"/>
      <c r="G1322" s="297" t="s">
        <v>255</v>
      </c>
      <c r="H1322" s="298" t="s">
        <v>256</v>
      </c>
      <c r="I1322" s="298" t="s">
        <v>435</v>
      </c>
      <c r="J1322" s="257">
        <v>20</v>
      </c>
      <c r="K1322" s="300">
        <v>2</v>
      </c>
    </row>
    <row r="1323" spans="1:11" ht="15" customHeight="1" outlineLevel="1">
      <c r="A1323" s="265"/>
      <c r="B1323" s="294" t="s">
        <v>250</v>
      </c>
      <c r="C1323" s="294"/>
      <c r="D1323" s="265"/>
      <c r="E1323" s="295" t="s">
        <v>408</v>
      </c>
      <c r="F1323" s="296"/>
      <c r="G1323" s="297" t="s">
        <v>255</v>
      </c>
      <c r="H1323" s="298" t="s">
        <v>410</v>
      </c>
      <c r="I1323" s="298" t="s">
        <v>1503</v>
      </c>
      <c r="J1323" s="257">
        <v>40</v>
      </c>
      <c r="K1323" s="300">
        <v>4</v>
      </c>
    </row>
    <row r="1324" spans="1:11" ht="15" customHeight="1" outlineLevel="1">
      <c r="A1324" s="265"/>
      <c r="B1324" s="301" t="s">
        <v>257</v>
      </c>
      <c r="C1324" s="301"/>
      <c r="D1324" s="265"/>
      <c r="E1324" s="295" t="s">
        <v>408</v>
      </c>
      <c r="F1324" s="302"/>
      <c r="G1324" s="303" t="s">
        <v>251</v>
      </c>
      <c r="H1324" s="298" t="s">
        <v>258</v>
      </c>
      <c r="I1324" s="298" t="s">
        <v>436</v>
      </c>
      <c r="J1324" s="257">
        <v>60</v>
      </c>
      <c r="K1324" s="300">
        <v>6</v>
      </c>
    </row>
    <row r="1325" spans="1:11" ht="15" customHeight="1" outlineLevel="1">
      <c r="A1325" s="265"/>
      <c r="B1325" s="301" t="s">
        <v>257</v>
      </c>
      <c r="C1325" s="301"/>
      <c r="D1325" s="265"/>
      <c r="E1325" s="295" t="s">
        <v>408</v>
      </c>
      <c r="F1325" s="302"/>
      <c r="G1325" s="304" t="s">
        <v>248</v>
      </c>
      <c r="H1325" s="305" t="s">
        <v>1516</v>
      </c>
      <c r="I1325" s="298" t="s">
        <v>1517</v>
      </c>
      <c r="J1325" s="299">
        <v>120</v>
      </c>
      <c r="K1325" s="300">
        <v>12</v>
      </c>
    </row>
    <row r="1326" spans="1:11" ht="15" customHeight="1" outlineLevel="1">
      <c r="A1326" s="265"/>
      <c r="B1326" s="301" t="s">
        <v>257</v>
      </c>
      <c r="C1326" s="301"/>
      <c r="D1326" s="265"/>
      <c r="E1326" s="295" t="s">
        <v>408</v>
      </c>
      <c r="F1326" s="302"/>
      <c r="G1326" s="303" t="s">
        <v>253</v>
      </c>
      <c r="H1326" s="298" t="s">
        <v>259</v>
      </c>
      <c r="I1326" s="298" t="s">
        <v>437</v>
      </c>
      <c r="J1326" s="257">
        <v>45</v>
      </c>
      <c r="K1326" s="300">
        <v>4.5</v>
      </c>
    </row>
    <row r="1327" spans="1:11" ht="15" customHeight="1" outlineLevel="1">
      <c r="A1327" s="265"/>
      <c r="B1327" s="301" t="s">
        <v>257</v>
      </c>
      <c r="C1327" s="301"/>
      <c r="D1327" s="265"/>
      <c r="E1327" s="295" t="s">
        <v>408</v>
      </c>
      <c r="F1327" s="302"/>
      <c r="G1327" s="303" t="s">
        <v>255</v>
      </c>
      <c r="H1327" s="298" t="s">
        <v>260</v>
      </c>
      <c r="I1327" s="298" t="s">
        <v>438</v>
      </c>
      <c r="J1327" s="257">
        <v>40</v>
      </c>
      <c r="K1327" s="300">
        <v>4</v>
      </c>
    </row>
    <row r="1328" spans="1:11" ht="15" customHeight="1" outlineLevel="1">
      <c r="A1328" s="265"/>
      <c r="B1328" s="301" t="s">
        <v>257</v>
      </c>
      <c r="C1328" s="301"/>
      <c r="D1328" s="265"/>
      <c r="E1328" s="295" t="s">
        <v>408</v>
      </c>
      <c r="F1328" s="302"/>
      <c r="G1328" s="303" t="s">
        <v>255</v>
      </c>
      <c r="H1328" s="298" t="s">
        <v>261</v>
      </c>
      <c r="I1328" s="298" t="s">
        <v>439</v>
      </c>
      <c r="J1328" s="257">
        <v>40</v>
      </c>
      <c r="K1328" s="300">
        <v>4</v>
      </c>
    </row>
    <row r="1329" spans="1:11" ht="15" customHeight="1" outlineLevel="1">
      <c r="A1329" s="265"/>
      <c r="B1329" s="301" t="s">
        <v>257</v>
      </c>
      <c r="C1329" s="301"/>
      <c r="D1329" s="265"/>
      <c r="E1329" s="295" t="s">
        <v>408</v>
      </c>
      <c r="F1329" s="302"/>
      <c r="G1329" s="303" t="s">
        <v>255</v>
      </c>
      <c r="H1329" s="298" t="s">
        <v>262</v>
      </c>
      <c r="I1329" s="298" t="s">
        <v>440</v>
      </c>
      <c r="J1329" s="257">
        <v>40</v>
      </c>
      <c r="K1329" s="300">
        <v>4</v>
      </c>
    </row>
    <row r="1330" spans="1:11" ht="15" customHeight="1" outlineLevel="1" thickBot="1">
      <c r="A1330" s="266"/>
      <c r="B1330" s="306" t="s">
        <v>263</v>
      </c>
      <c r="C1330" s="306"/>
      <c r="D1330" s="266"/>
      <c r="E1330" s="307" t="s">
        <v>408</v>
      </c>
      <c r="F1330" s="308"/>
      <c r="G1330" s="309" t="s">
        <v>255</v>
      </c>
      <c r="H1330" s="310" t="s">
        <v>264</v>
      </c>
      <c r="I1330" s="310" t="s">
        <v>445</v>
      </c>
      <c r="J1330" s="448">
        <v>40</v>
      </c>
      <c r="K1330" s="312">
        <v>4</v>
      </c>
    </row>
    <row r="1331" spans="1:11" ht="15" customHeight="1">
      <c r="A1331" s="384">
        <v>24</v>
      </c>
      <c r="B1331" s="490"/>
      <c r="C1331" s="385">
        <v>63</v>
      </c>
      <c r="D1331" s="384">
        <v>31</v>
      </c>
      <c r="E1331" s="388" t="s">
        <v>411</v>
      </c>
      <c r="F1331" s="387" t="s">
        <v>412</v>
      </c>
      <c r="G1331" s="388" t="s">
        <v>413</v>
      </c>
      <c r="H1331" s="317" t="s">
        <v>431</v>
      </c>
      <c r="I1331" s="318" t="s">
        <v>432</v>
      </c>
      <c r="J1331" s="319">
        <f>SUM(J1332:J1342)</f>
        <v>1049</v>
      </c>
      <c r="K1331" s="320">
        <f>SUM(K1332:K1342)</f>
        <v>104.9</v>
      </c>
    </row>
    <row r="1332" spans="1:11" ht="15" customHeight="1" outlineLevel="1">
      <c r="A1332" s="265"/>
      <c r="B1332" s="294" t="s">
        <v>250</v>
      </c>
      <c r="C1332" s="294"/>
      <c r="D1332" s="265"/>
      <c r="E1332" s="295" t="s">
        <v>411</v>
      </c>
      <c r="F1332" s="296"/>
      <c r="G1332" s="297" t="s">
        <v>251</v>
      </c>
      <c r="H1332" s="298" t="s">
        <v>252</v>
      </c>
      <c r="I1332" s="298" t="s">
        <v>433</v>
      </c>
      <c r="J1332" s="257">
        <v>54</v>
      </c>
      <c r="K1332" s="300">
        <v>5.4</v>
      </c>
    </row>
    <row r="1333" spans="1:11" ht="15" customHeight="1" outlineLevel="1">
      <c r="A1333" s="265"/>
      <c r="B1333" s="294" t="s">
        <v>250</v>
      </c>
      <c r="C1333" s="294"/>
      <c r="D1333" s="265"/>
      <c r="E1333" s="295" t="s">
        <v>411</v>
      </c>
      <c r="F1333" s="296"/>
      <c r="G1333" s="297" t="s">
        <v>253</v>
      </c>
      <c r="H1333" s="298" t="s">
        <v>254</v>
      </c>
      <c r="I1333" s="298" t="s">
        <v>434</v>
      </c>
      <c r="J1333" s="257">
        <v>50</v>
      </c>
      <c r="K1333" s="300">
        <v>5</v>
      </c>
    </row>
    <row r="1334" spans="1:11" ht="15" customHeight="1" outlineLevel="1">
      <c r="A1334" s="265"/>
      <c r="B1334" s="294" t="s">
        <v>250</v>
      </c>
      <c r="C1334" s="294"/>
      <c r="D1334" s="265"/>
      <c r="E1334" s="295" t="s">
        <v>411</v>
      </c>
      <c r="F1334" s="296"/>
      <c r="G1334" s="297" t="s">
        <v>255</v>
      </c>
      <c r="H1334" s="298" t="s">
        <v>256</v>
      </c>
      <c r="I1334" s="298" t="s">
        <v>435</v>
      </c>
      <c r="J1334" s="257">
        <v>20</v>
      </c>
      <c r="K1334" s="300">
        <v>2</v>
      </c>
    </row>
    <row r="1335" spans="1:11" ht="15" customHeight="1" outlineLevel="1">
      <c r="A1335" s="265"/>
      <c r="B1335" s="301" t="s">
        <v>257</v>
      </c>
      <c r="C1335" s="301"/>
      <c r="D1335" s="265"/>
      <c r="E1335" s="295" t="s">
        <v>411</v>
      </c>
      <c r="F1335" s="302"/>
      <c r="G1335" s="303" t="s">
        <v>251</v>
      </c>
      <c r="H1335" s="298" t="s">
        <v>258</v>
      </c>
      <c r="I1335" s="298" t="s">
        <v>436</v>
      </c>
      <c r="J1335" s="257">
        <v>60</v>
      </c>
      <c r="K1335" s="300">
        <v>6</v>
      </c>
    </row>
    <row r="1336" spans="1:11" ht="15" customHeight="1" outlineLevel="1">
      <c r="A1336" s="265"/>
      <c r="B1336" s="301" t="s">
        <v>257</v>
      </c>
      <c r="C1336" s="301"/>
      <c r="D1336" s="265"/>
      <c r="E1336" s="295" t="s">
        <v>411</v>
      </c>
      <c r="F1336" s="302"/>
      <c r="G1336" s="304" t="s">
        <v>248</v>
      </c>
      <c r="H1336" s="305" t="s">
        <v>1518</v>
      </c>
      <c r="I1336" s="298" t="s">
        <v>1519</v>
      </c>
      <c r="J1336" s="299">
        <v>360</v>
      </c>
      <c r="K1336" s="300">
        <v>36</v>
      </c>
    </row>
    <row r="1337" spans="1:11" ht="15" customHeight="1" outlineLevel="1">
      <c r="A1337" s="265"/>
      <c r="B1337" s="301" t="s">
        <v>257</v>
      </c>
      <c r="C1337" s="301"/>
      <c r="D1337" s="265"/>
      <c r="E1337" s="295" t="s">
        <v>411</v>
      </c>
      <c r="F1337" s="302"/>
      <c r="G1337" s="304" t="s">
        <v>248</v>
      </c>
      <c r="H1337" s="305" t="s">
        <v>1520</v>
      </c>
      <c r="I1337" s="298" t="s">
        <v>1521</v>
      </c>
      <c r="J1337" s="299">
        <v>300</v>
      </c>
      <c r="K1337" s="300">
        <v>30</v>
      </c>
    </row>
    <row r="1338" spans="1:11" ht="15" customHeight="1" outlineLevel="1">
      <c r="A1338" s="265"/>
      <c r="B1338" s="301" t="s">
        <v>257</v>
      </c>
      <c r="C1338" s="301"/>
      <c r="D1338" s="265"/>
      <c r="E1338" s="295" t="s">
        <v>411</v>
      </c>
      <c r="F1338" s="302"/>
      <c r="G1338" s="303" t="s">
        <v>253</v>
      </c>
      <c r="H1338" s="298" t="s">
        <v>259</v>
      </c>
      <c r="I1338" s="298" t="s">
        <v>437</v>
      </c>
      <c r="J1338" s="257">
        <v>45</v>
      </c>
      <c r="K1338" s="300">
        <v>4.5</v>
      </c>
    </row>
    <row r="1339" spans="1:11" ht="15" customHeight="1" outlineLevel="1">
      <c r="A1339" s="265"/>
      <c r="B1339" s="301" t="s">
        <v>257</v>
      </c>
      <c r="C1339" s="301"/>
      <c r="D1339" s="265"/>
      <c r="E1339" s="295" t="s">
        <v>411</v>
      </c>
      <c r="F1339" s="302"/>
      <c r="G1339" s="303" t="s">
        <v>255</v>
      </c>
      <c r="H1339" s="298" t="s">
        <v>260</v>
      </c>
      <c r="I1339" s="298" t="s">
        <v>438</v>
      </c>
      <c r="J1339" s="257">
        <v>40</v>
      </c>
      <c r="K1339" s="300">
        <v>4</v>
      </c>
    </row>
    <row r="1340" spans="1:11" ht="15" customHeight="1" outlineLevel="1">
      <c r="A1340" s="265"/>
      <c r="B1340" s="301" t="s">
        <v>257</v>
      </c>
      <c r="C1340" s="301"/>
      <c r="D1340" s="265"/>
      <c r="E1340" s="295" t="s">
        <v>411</v>
      </c>
      <c r="F1340" s="302"/>
      <c r="G1340" s="303" t="s">
        <v>255</v>
      </c>
      <c r="H1340" s="298" t="s">
        <v>261</v>
      </c>
      <c r="I1340" s="298" t="s">
        <v>439</v>
      </c>
      <c r="J1340" s="257">
        <v>40</v>
      </c>
      <c r="K1340" s="300">
        <v>4</v>
      </c>
    </row>
    <row r="1341" spans="1:11" ht="15" customHeight="1" outlineLevel="1">
      <c r="A1341" s="265"/>
      <c r="B1341" s="301" t="s">
        <v>257</v>
      </c>
      <c r="C1341" s="301"/>
      <c r="D1341" s="265"/>
      <c r="E1341" s="295" t="s">
        <v>411</v>
      </c>
      <c r="F1341" s="302"/>
      <c r="G1341" s="303" t="s">
        <v>255</v>
      </c>
      <c r="H1341" s="298" t="s">
        <v>262</v>
      </c>
      <c r="I1341" s="298" t="s">
        <v>440</v>
      </c>
      <c r="J1341" s="257">
        <v>40</v>
      </c>
      <c r="K1341" s="300">
        <v>4</v>
      </c>
    </row>
    <row r="1342" spans="1:11" ht="15" customHeight="1" outlineLevel="1" thickBot="1">
      <c r="A1342" s="266"/>
      <c r="B1342" s="306" t="s">
        <v>263</v>
      </c>
      <c r="C1342" s="306"/>
      <c r="D1342" s="266"/>
      <c r="E1342" s="307" t="s">
        <v>411</v>
      </c>
      <c r="F1342" s="308"/>
      <c r="G1342" s="309" t="s">
        <v>255</v>
      </c>
      <c r="H1342" s="310" t="s">
        <v>264</v>
      </c>
      <c r="I1342" s="310" t="s">
        <v>445</v>
      </c>
      <c r="J1342" s="448">
        <v>40</v>
      </c>
      <c r="K1342" s="312">
        <v>4</v>
      </c>
    </row>
    <row r="1343" spans="1:11" ht="15" customHeight="1">
      <c r="A1343" s="384"/>
      <c r="B1343" s="490" t="s">
        <v>248</v>
      </c>
      <c r="C1343" s="385">
        <v>64</v>
      </c>
      <c r="D1343" s="384">
        <v>31</v>
      </c>
      <c r="E1343" s="388" t="s">
        <v>411</v>
      </c>
      <c r="F1343" s="387" t="s">
        <v>414</v>
      </c>
      <c r="G1343" s="388" t="s">
        <v>415</v>
      </c>
      <c r="H1343" s="317" t="s">
        <v>431</v>
      </c>
      <c r="I1343" s="318" t="s">
        <v>432</v>
      </c>
      <c r="J1343" s="319">
        <f>SUM(J1344:J1353)</f>
        <v>519</v>
      </c>
      <c r="K1343" s="320">
        <f>SUM(K1344:K1353)</f>
        <v>51.9</v>
      </c>
    </row>
    <row r="1344" spans="1:11" ht="15" customHeight="1" outlineLevel="1">
      <c r="A1344" s="265"/>
      <c r="B1344" s="294" t="s">
        <v>250</v>
      </c>
      <c r="C1344" s="294"/>
      <c r="D1344" s="265"/>
      <c r="E1344" s="295" t="s">
        <v>411</v>
      </c>
      <c r="F1344" s="296"/>
      <c r="G1344" s="297" t="s">
        <v>251</v>
      </c>
      <c r="H1344" s="298" t="s">
        <v>252</v>
      </c>
      <c r="I1344" s="298" t="s">
        <v>433</v>
      </c>
      <c r="J1344" s="257">
        <v>54</v>
      </c>
      <c r="K1344" s="300">
        <v>5.4</v>
      </c>
    </row>
    <row r="1345" spans="1:11" ht="15" customHeight="1" outlineLevel="1">
      <c r="A1345" s="265"/>
      <c r="B1345" s="294" t="s">
        <v>250</v>
      </c>
      <c r="C1345" s="294"/>
      <c r="D1345" s="265"/>
      <c r="E1345" s="295" t="s">
        <v>411</v>
      </c>
      <c r="F1345" s="296"/>
      <c r="G1345" s="297" t="s">
        <v>253</v>
      </c>
      <c r="H1345" s="298" t="s">
        <v>254</v>
      </c>
      <c r="I1345" s="298" t="s">
        <v>434</v>
      </c>
      <c r="J1345" s="257">
        <v>50</v>
      </c>
      <c r="K1345" s="300">
        <v>5</v>
      </c>
    </row>
    <row r="1346" spans="1:11" ht="15" customHeight="1" outlineLevel="1">
      <c r="A1346" s="265"/>
      <c r="B1346" s="294" t="s">
        <v>250</v>
      </c>
      <c r="C1346" s="294"/>
      <c r="D1346" s="265"/>
      <c r="E1346" s="295" t="s">
        <v>411</v>
      </c>
      <c r="F1346" s="296"/>
      <c r="G1346" s="297" t="s">
        <v>255</v>
      </c>
      <c r="H1346" s="298" t="s">
        <v>256</v>
      </c>
      <c r="I1346" s="298" t="s">
        <v>435</v>
      </c>
      <c r="J1346" s="257">
        <v>20</v>
      </c>
      <c r="K1346" s="300">
        <v>2</v>
      </c>
    </row>
    <row r="1347" spans="1:11" ht="15" customHeight="1" outlineLevel="1">
      <c r="A1347" s="265"/>
      <c r="B1347" s="301" t="s">
        <v>257</v>
      </c>
      <c r="C1347" s="301"/>
      <c r="D1347" s="265"/>
      <c r="E1347" s="295" t="s">
        <v>411</v>
      </c>
      <c r="F1347" s="302"/>
      <c r="G1347" s="303" t="s">
        <v>251</v>
      </c>
      <c r="H1347" s="298" t="s">
        <v>258</v>
      </c>
      <c r="I1347" s="298" t="s">
        <v>436</v>
      </c>
      <c r="J1347" s="257">
        <v>60</v>
      </c>
      <c r="K1347" s="300">
        <v>6</v>
      </c>
    </row>
    <row r="1348" spans="1:11" ht="15" customHeight="1" outlineLevel="1">
      <c r="A1348" s="265"/>
      <c r="B1348" s="301" t="s">
        <v>257</v>
      </c>
      <c r="C1348" s="301"/>
      <c r="D1348" s="265"/>
      <c r="E1348" s="295" t="s">
        <v>411</v>
      </c>
      <c r="F1348" s="302"/>
      <c r="G1348" s="304" t="s">
        <v>248</v>
      </c>
      <c r="H1348" s="305" t="s">
        <v>1522</v>
      </c>
      <c r="I1348" s="298" t="s">
        <v>1523</v>
      </c>
      <c r="J1348" s="299">
        <v>130</v>
      </c>
      <c r="K1348" s="300">
        <v>13</v>
      </c>
    </row>
    <row r="1349" spans="1:11" ht="15" customHeight="1" outlineLevel="1">
      <c r="A1349" s="265"/>
      <c r="B1349" s="301" t="s">
        <v>257</v>
      </c>
      <c r="C1349" s="301"/>
      <c r="D1349" s="265"/>
      <c r="E1349" s="295" t="s">
        <v>411</v>
      </c>
      <c r="F1349" s="302"/>
      <c r="G1349" s="303" t="s">
        <v>253</v>
      </c>
      <c r="H1349" s="298" t="s">
        <v>259</v>
      </c>
      <c r="I1349" s="298" t="s">
        <v>437</v>
      </c>
      <c r="J1349" s="257">
        <v>45</v>
      </c>
      <c r="K1349" s="300">
        <v>4.5</v>
      </c>
    </row>
    <row r="1350" spans="1:11" ht="15" customHeight="1" outlineLevel="1">
      <c r="A1350" s="265"/>
      <c r="B1350" s="301" t="s">
        <v>257</v>
      </c>
      <c r="C1350" s="301"/>
      <c r="D1350" s="265"/>
      <c r="E1350" s="295" t="s">
        <v>411</v>
      </c>
      <c r="F1350" s="302"/>
      <c r="G1350" s="303" t="s">
        <v>255</v>
      </c>
      <c r="H1350" s="298" t="s">
        <v>260</v>
      </c>
      <c r="I1350" s="298" t="s">
        <v>438</v>
      </c>
      <c r="J1350" s="257">
        <v>40</v>
      </c>
      <c r="K1350" s="300">
        <v>4</v>
      </c>
    </row>
    <row r="1351" spans="1:11" ht="15" customHeight="1" outlineLevel="1">
      <c r="A1351" s="265"/>
      <c r="B1351" s="301" t="s">
        <v>257</v>
      </c>
      <c r="C1351" s="301"/>
      <c r="D1351" s="265"/>
      <c r="E1351" s="295" t="s">
        <v>411</v>
      </c>
      <c r="F1351" s="302"/>
      <c r="G1351" s="303" t="s">
        <v>255</v>
      </c>
      <c r="H1351" s="298" t="s">
        <v>261</v>
      </c>
      <c r="I1351" s="298" t="s">
        <v>439</v>
      </c>
      <c r="J1351" s="257">
        <v>40</v>
      </c>
      <c r="K1351" s="300">
        <v>4</v>
      </c>
    </row>
    <row r="1352" spans="1:11" ht="15" customHeight="1" outlineLevel="1">
      <c r="A1352" s="265"/>
      <c r="B1352" s="301" t="s">
        <v>257</v>
      </c>
      <c r="C1352" s="301"/>
      <c r="D1352" s="265"/>
      <c r="E1352" s="295" t="s">
        <v>411</v>
      </c>
      <c r="F1352" s="302"/>
      <c r="G1352" s="303" t="s">
        <v>255</v>
      </c>
      <c r="H1352" s="298" t="s">
        <v>262</v>
      </c>
      <c r="I1352" s="298" t="s">
        <v>440</v>
      </c>
      <c r="J1352" s="257">
        <v>40</v>
      </c>
      <c r="K1352" s="300">
        <v>4</v>
      </c>
    </row>
    <row r="1353" spans="1:11" ht="15" customHeight="1" outlineLevel="1" thickBot="1">
      <c r="A1353" s="266"/>
      <c r="B1353" s="306" t="s">
        <v>263</v>
      </c>
      <c r="C1353" s="306"/>
      <c r="D1353" s="266"/>
      <c r="E1353" s="307" t="s">
        <v>411</v>
      </c>
      <c r="F1353" s="308"/>
      <c r="G1353" s="309" t="s">
        <v>255</v>
      </c>
      <c r="H1353" s="310" t="s">
        <v>264</v>
      </c>
      <c r="I1353" s="310" t="s">
        <v>445</v>
      </c>
      <c r="J1353" s="448">
        <v>40</v>
      </c>
      <c r="K1353" s="312">
        <v>4</v>
      </c>
    </row>
    <row r="1354" spans="1:11" ht="15" customHeight="1">
      <c r="A1354" s="384"/>
      <c r="B1354" s="490" t="s">
        <v>248</v>
      </c>
      <c r="C1354" s="385">
        <v>62</v>
      </c>
      <c r="D1354" s="384">
        <v>31</v>
      </c>
      <c r="E1354" s="388" t="s">
        <v>411</v>
      </c>
      <c r="F1354" s="387" t="s">
        <v>416</v>
      </c>
      <c r="G1354" s="388" t="s">
        <v>417</v>
      </c>
      <c r="H1354" s="317" t="s">
        <v>431</v>
      </c>
      <c r="I1354" s="318" t="s">
        <v>432</v>
      </c>
      <c r="J1354" s="319">
        <f>SUM(J1355:J1373)</f>
        <v>1287</v>
      </c>
      <c r="K1354" s="320">
        <f>SUM(K1355:K1373)</f>
        <v>128.69999999999999</v>
      </c>
    </row>
    <row r="1355" spans="1:11" ht="15" customHeight="1" outlineLevel="1">
      <c r="A1355" s="265"/>
      <c r="B1355" s="294" t="s">
        <v>250</v>
      </c>
      <c r="C1355" s="294"/>
      <c r="D1355" s="265"/>
      <c r="E1355" s="295" t="s">
        <v>411</v>
      </c>
      <c r="F1355" s="296"/>
      <c r="G1355" s="297" t="s">
        <v>251</v>
      </c>
      <c r="H1355" s="298" t="s">
        <v>252</v>
      </c>
      <c r="I1355" s="450" t="s">
        <v>433</v>
      </c>
      <c r="J1355" s="257">
        <v>54</v>
      </c>
      <c r="K1355" s="300">
        <v>5.4</v>
      </c>
    </row>
    <row r="1356" spans="1:11" ht="15" customHeight="1" outlineLevel="1">
      <c r="A1356" s="265"/>
      <c r="B1356" s="294" t="s">
        <v>250</v>
      </c>
      <c r="C1356" s="294"/>
      <c r="D1356" s="265"/>
      <c r="E1356" s="295" t="s">
        <v>411</v>
      </c>
      <c r="F1356" s="296"/>
      <c r="G1356" s="321" t="s">
        <v>248</v>
      </c>
      <c r="H1356" s="363" t="s">
        <v>1524</v>
      </c>
      <c r="I1356" s="298" t="s">
        <v>1525</v>
      </c>
      <c r="J1356" s="299">
        <v>55</v>
      </c>
      <c r="K1356" s="300">
        <v>5.5</v>
      </c>
    </row>
    <row r="1357" spans="1:11" ht="15" customHeight="1" outlineLevel="1">
      <c r="A1357" s="265"/>
      <c r="B1357" s="294" t="s">
        <v>250</v>
      </c>
      <c r="C1357" s="294"/>
      <c r="D1357" s="265"/>
      <c r="E1357" s="295" t="s">
        <v>411</v>
      </c>
      <c r="F1357" s="296"/>
      <c r="G1357" s="321" t="s">
        <v>248</v>
      </c>
      <c r="H1357" s="363" t="s">
        <v>1526</v>
      </c>
      <c r="I1357" s="298" t="s">
        <v>1527</v>
      </c>
      <c r="J1357" s="299">
        <v>44</v>
      </c>
      <c r="K1357" s="300">
        <v>4.4000000000000004</v>
      </c>
    </row>
    <row r="1358" spans="1:11" ht="15" customHeight="1" outlineLevel="1">
      <c r="A1358" s="265"/>
      <c r="B1358" s="294" t="s">
        <v>250</v>
      </c>
      <c r="C1358" s="294"/>
      <c r="D1358" s="265"/>
      <c r="E1358" s="295" t="s">
        <v>411</v>
      </c>
      <c r="F1358" s="296"/>
      <c r="G1358" s="321" t="s">
        <v>248</v>
      </c>
      <c r="H1358" s="363" t="s">
        <v>1528</v>
      </c>
      <c r="I1358" s="298" t="s">
        <v>1529</v>
      </c>
      <c r="J1358" s="299">
        <v>110</v>
      </c>
      <c r="K1358" s="300">
        <v>11</v>
      </c>
    </row>
    <row r="1359" spans="1:11" ht="15" customHeight="1" outlineLevel="1">
      <c r="A1359" s="265"/>
      <c r="B1359" s="294" t="s">
        <v>250</v>
      </c>
      <c r="C1359" s="294"/>
      <c r="D1359" s="265"/>
      <c r="E1359" s="295" t="s">
        <v>411</v>
      </c>
      <c r="F1359" s="296"/>
      <c r="G1359" s="321" t="s">
        <v>248</v>
      </c>
      <c r="H1359" s="363" t="s">
        <v>1530</v>
      </c>
      <c r="I1359" s="298" t="s">
        <v>1531</v>
      </c>
      <c r="J1359" s="299">
        <v>55</v>
      </c>
      <c r="K1359" s="300">
        <v>5.5</v>
      </c>
    </row>
    <row r="1360" spans="1:11" ht="15" customHeight="1" outlineLevel="1">
      <c r="A1360" s="265"/>
      <c r="B1360" s="294" t="s">
        <v>250</v>
      </c>
      <c r="C1360" s="294"/>
      <c r="D1360" s="265"/>
      <c r="E1360" s="295" t="s">
        <v>411</v>
      </c>
      <c r="F1360" s="296"/>
      <c r="G1360" s="297" t="s">
        <v>253</v>
      </c>
      <c r="H1360" s="298" t="s">
        <v>254</v>
      </c>
      <c r="I1360" s="450" t="s">
        <v>434</v>
      </c>
      <c r="J1360" s="257">
        <v>50</v>
      </c>
      <c r="K1360" s="300">
        <v>5</v>
      </c>
    </row>
    <row r="1361" spans="1:11" outlineLevel="1">
      <c r="A1361" s="265"/>
      <c r="B1361" s="294" t="s">
        <v>250</v>
      </c>
      <c r="C1361" s="294"/>
      <c r="D1361" s="265"/>
      <c r="E1361" s="295" t="s">
        <v>411</v>
      </c>
      <c r="F1361" s="296"/>
      <c r="G1361" s="297" t="s">
        <v>255</v>
      </c>
      <c r="H1361" s="298" t="s">
        <v>256</v>
      </c>
      <c r="I1361" s="450" t="s">
        <v>435</v>
      </c>
      <c r="J1361" s="257">
        <v>20</v>
      </c>
      <c r="K1361" s="300">
        <v>2</v>
      </c>
    </row>
    <row r="1362" spans="1:11" outlineLevel="1">
      <c r="A1362" s="265"/>
      <c r="B1362" s="301" t="s">
        <v>257</v>
      </c>
      <c r="C1362" s="301"/>
      <c r="D1362" s="265"/>
      <c r="E1362" s="295" t="s">
        <v>411</v>
      </c>
      <c r="F1362" s="302"/>
      <c r="G1362" s="303" t="s">
        <v>251</v>
      </c>
      <c r="H1362" s="298" t="s">
        <v>258</v>
      </c>
      <c r="I1362" s="450" t="s">
        <v>436</v>
      </c>
      <c r="J1362" s="257">
        <v>60</v>
      </c>
      <c r="K1362" s="300">
        <v>6</v>
      </c>
    </row>
    <row r="1363" spans="1:11" ht="15" customHeight="1" outlineLevel="1">
      <c r="A1363" s="265"/>
      <c r="B1363" s="301" t="s">
        <v>257</v>
      </c>
      <c r="C1363" s="301"/>
      <c r="D1363" s="265"/>
      <c r="E1363" s="295" t="s">
        <v>411</v>
      </c>
      <c r="F1363" s="302"/>
      <c r="G1363" s="304" t="s">
        <v>248</v>
      </c>
      <c r="H1363" s="305" t="s">
        <v>1532</v>
      </c>
      <c r="I1363" s="298" t="s">
        <v>1533</v>
      </c>
      <c r="J1363" s="299">
        <v>44</v>
      </c>
      <c r="K1363" s="300">
        <v>4.4000000000000004</v>
      </c>
    </row>
    <row r="1364" spans="1:11" ht="15" customHeight="1" outlineLevel="1">
      <c r="A1364" s="265"/>
      <c r="B1364" s="301" t="s">
        <v>257</v>
      </c>
      <c r="C1364" s="301"/>
      <c r="D1364" s="265"/>
      <c r="E1364" s="295" t="s">
        <v>411</v>
      </c>
      <c r="F1364" s="302"/>
      <c r="G1364" s="304" t="s">
        <v>248</v>
      </c>
      <c r="H1364" s="305" t="s">
        <v>1534</v>
      </c>
      <c r="I1364" s="298" t="s">
        <v>1535</v>
      </c>
      <c r="J1364" s="299">
        <v>198</v>
      </c>
      <c r="K1364" s="300">
        <v>19.8</v>
      </c>
    </row>
    <row r="1365" spans="1:11" ht="15" customHeight="1" outlineLevel="1">
      <c r="A1365" s="265"/>
      <c r="B1365" s="301" t="s">
        <v>257</v>
      </c>
      <c r="C1365" s="301"/>
      <c r="D1365" s="265"/>
      <c r="E1365" s="295" t="s">
        <v>411</v>
      </c>
      <c r="F1365" s="302"/>
      <c r="G1365" s="304" t="s">
        <v>248</v>
      </c>
      <c r="H1365" s="305" t="s">
        <v>1536</v>
      </c>
      <c r="I1365" s="298" t="s">
        <v>1537</v>
      </c>
      <c r="J1365" s="299">
        <v>88</v>
      </c>
      <c r="K1365" s="300">
        <v>8.8000000000000007</v>
      </c>
    </row>
    <row r="1366" spans="1:11" outlineLevel="1">
      <c r="A1366" s="265"/>
      <c r="B1366" s="301" t="s">
        <v>257</v>
      </c>
      <c r="C1366" s="301"/>
      <c r="D1366" s="265"/>
      <c r="E1366" s="295" t="s">
        <v>411</v>
      </c>
      <c r="F1366" s="302"/>
      <c r="G1366" s="303" t="s">
        <v>253</v>
      </c>
      <c r="H1366" s="298" t="s">
        <v>259</v>
      </c>
      <c r="I1366" s="450" t="s">
        <v>437</v>
      </c>
      <c r="J1366" s="257">
        <v>45</v>
      </c>
      <c r="K1366" s="300">
        <v>4.5</v>
      </c>
    </row>
    <row r="1367" spans="1:11" outlineLevel="1">
      <c r="A1367" s="265"/>
      <c r="B1367" s="301" t="s">
        <v>257</v>
      </c>
      <c r="C1367" s="301"/>
      <c r="D1367" s="265"/>
      <c r="E1367" s="295" t="s">
        <v>411</v>
      </c>
      <c r="F1367" s="302"/>
      <c r="G1367" s="303" t="s">
        <v>255</v>
      </c>
      <c r="H1367" s="298" t="s">
        <v>260</v>
      </c>
      <c r="I1367" s="450" t="s">
        <v>438</v>
      </c>
      <c r="J1367" s="257">
        <v>40</v>
      </c>
      <c r="K1367" s="300">
        <v>4</v>
      </c>
    </row>
    <row r="1368" spans="1:11" outlineLevel="1">
      <c r="A1368" s="265"/>
      <c r="B1368" s="301" t="s">
        <v>257</v>
      </c>
      <c r="C1368" s="301"/>
      <c r="D1368" s="265"/>
      <c r="E1368" s="295" t="s">
        <v>411</v>
      </c>
      <c r="F1368" s="302"/>
      <c r="G1368" s="303" t="s">
        <v>255</v>
      </c>
      <c r="H1368" s="298" t="s">
        <v>261</v>
      </c>
      <c r="I1368" s="450" t="s">
        <v>439</v>
      </c>
      <c r="J1368" s="257">
        <v>40</v>
      </c>
      <c r="K1368" s="300">
        <v>4</v>
      </c>
    </row>
    <row r="1369" spans="1:11" outlineLevel="1">
      <c r="A1369" s="265"/>
      <c r="B1369" s="301" t="s">
        <v>257</v>
      </c>
      <c r="C1369" s="301"/>
      <c r="D1369" s="265"/>
      <c r="E1369" s="295" t="s">
        <v>411</v>
      </c>
      <c r="F1369" s="302"/>
      <c r="G1369" s="303" t="s">
        <v>255</v>
      </c>
      <c r="H1369" s="298" t="s">
        <v>262</v>
      </c>
      <c r="I1369" s="450" t="s">
        <v>440</v>
      </c>
      <c r="J1369" s="257">
        <v>40</v>
      </c>
      <c r="K1369" s="300">
        <v>4</v>
      </c>
    </row>
    <row r="1370" spans="1:11" ht="15" customHeight="1" outlineLevel="1">
      <c r="A1370" s="265"/>
      <c r="B1370" s="334" t="s">
        <v>263</v>
      </c>
      <c r="C1370" s="334"/>
      <c r="D1370" s="265"/>
      <c r="E1370" s="295" t="s">
        <v>411</v>
      </c>
      <c r="F1370" s="335"/>
      <c r="G1370" s="336" t="s">
        <v>248</v>
      </c>
      <c r="H1370" s="305" t="s">
        <v>1538</v>
      </c>
      <c r="I1370" s="298" t="s">
        <v>1539</v>
      </c>
      <c r="J1370" s="299">
        <v>88</v>
      </c>
      <c r="K1370" s="300">
        <v>8.8000000000000007</v>
      </c>
    </row>
    <row r="1371" spans="1:11" ht="15" customHeight="1" outlineLevel="1">
      <c r="A1371" s="265"/>
      <c r="B1371" s="334" t="s">
        <v>263</v>
      </c>
      <c r="C1371" s="334"/>
      <c r="D1371" s="265"/>
      <c r="E1371" s="295" t="s">
        <v>411</v>
      </c>
      <c r="F1371" s="335"/>
      <c r="G1371" s="336" t="s">
        <v>248</v>
      </c>
      <c r="H1371" s="305" t="s">
        <v>1540</v>
      </c>
      <c r="I1371" s="298" t="s">
        <v>1541</v>
      </c>
      <c r="J1371" s="299">
        <v>66</v>
      </c>
      <c r="K1371" s="300">
        <v>6.6</v>
      </c>
    </row>
    <row r="1372" spans="1:11" ht="15" customHeight="1" outlineLevel="1">
      <c r="A1372" s="265"/>
      <c r="B1372" s="334" t="s">
        <v>263</v>
      </c>
      <c r="C1372" s="334"/>
      <c r="D1372" s="265"/>
      <c r="E1372" s="295" t="s">
        <v>411</v>
      </c>
      <c r="F1372" s="335"/>
      <c r="G1372" s="336" t="s">
        <v>248</v>
      </c>
      <c r="H1372" s="305" t="s">
        <v>1542</v>
      </c>
      <c r="I1372" s="298" t="s">
        <v>1543</v>
      </c>
      <c r="J1372" s="299">
        <v>150</v>
      </c>
      <c r="K1372" s="300">
        <v>15</v>
      </c>
    </row>
    <row r="1373" spans="1:11" ht="15.75" outlineLevel="1" thickBot="1">
      <c r="A1373" s="266"/>
      <c r="B1373" s="306" t="s">
        <v>263</v>
      </c>
      <c r="C1373" s="306"/>
      <c r="D1373" s="266"/>
      <c r="E1373" s="307" t="s">
        <v>411</v>
      </c>
      <c r="F1373" s="308"/>
      <c r="G1373" s="309" t="s">
        <v>255</v>
      </c>
      <c r="H1373" s="310" t="s">
        <v>264</v>
      </c>
      <c r="I1373" s="536" t="s">
        <v>445</v>
      </c>
      <c r="J1373" s="448">
        <v>40</v>
      </c>
      <c r="K1373" s="312">
        <v>4</v>
      </c>
    </row>
    <row r="1374" spans="1:11" ht="15.75" hidden="1" thickBot="1">
      <c r="F1374" s="259"/>
      <c r="G1374" s="537" t="s">
        <v>1544</v>
      </c>
      <c r="H1374" s="537"/>
      <c r="I1374" s="538"/>
      <c r="J1374" s="537"/>
      <c r="K1374" s="539"/>
    </row>
    <row r="1375" spans="1:11" ht="15.75" hidden="1" thickBot="1">
      <c r="B1375" s="261"/>
      <c r="C1375" s="261"/>
      <c r="E1375" s="261"/>
      <c r="F1375" s="262"/>
      <c r="G1375" s="540">
        <f>COUNTA(G9,G22,G42,G61,G97,G118,G138,G166,G189,G214,G234,G246,G263,G284,G300,G325,G342,G361,G372,G393,G417,G503,G523,G542,G559,G578,G623,G642,G662,G687,G705,G725,G749,G765,G781,G864,G885,G905,G917,G938,G961,G976,G1006,G1019,G1034,G1047,G1060,G1073,G1093,G1110,G1122,G1133,G1152,G1170,G1181,G1192,G1211,G1232,G1247,G1266,G1289,G1314,B1331,G1343,G1354)</f>
        <v>64</v>
      </c>
      <c r="H1375" s="263"/>
      <c r="J1375" s="541">
        <f>SUM(J9,J22,J42,J61,J97,J118,J138,J166,J189,J214,J234,J246,J263,J284,J300,J325,J342,J361,J372,J393,J417,J503,J523,J542,J559,J578,J623,J642,J662,J687,J705,J725,J749,J765,J781,J864,J885,J905,J917,J938,J961,J976,J1006,J1019,J1034,J1047,J1060,J1073,J1093,J1110,J1122,J1133,J1152,J1170,J1181,J1192,J1211,J1232,J1247,J1266,J1289,J1314,G1331,J1343,J1354)</f>
        <v>92228</v>
      </c>
      <c r="K1375" s="542">
        <f>SUM(K9,K22,K42,K61,K97,K118,K138,K166,K189,K214,K234,K246,K263,K284,K300,K325,K342,K361,K372,K393,K417,K503,K523,K542,K559,K578,K623,K642,K662,K687,K705,K725,K749,K765,K781,K864,K885,K905,K917,K938,K961,K976,K1006,K1019,K1034,K1047,K1060,K1073,K1093,K1110,K1122,K1133,K1152,K1170,K1181,K1192,K1211,K1232,K1247,K1266,K1289,K1314,H1331,K1343,K1354)</f>
        <v>9526.4699999999921</v>
      </c>
    </row>
    <row r="1376" spans="1:11" ht="15.75" hidden="1" thickBot="1">
      <c r="G1376" s="537" t="s">
        <v>1545</v>
      </c>
    </row>
    <row r="1377" spans="7:7" ht="15.75" hidden="1" thickBot="1">
      <c r="G1377" s="540">
        <f>COUNTA(G84,G430,G444,G458,G474,G489,#REF!,G600,G612,G675,G798,G811,G824,G835,G851,)</f>
        <v>16</v>
      </c>
    </row>
    <row r="1378" spans="7:7" ht="15.75" hidden="1" thickBot="1">
      <c r="G1378" s="537" t="s">
        <v>1546</v>
      </c>
    </row>
    <row r="1379" spans="7:7" ht="15.75" hidden="1" thickBot="1">
      <c r="G1379" s="540">
        <f>SUM(G1375,G1377)</f>
        <v>80</v>
      </c>
    </row>
  </sheetData>
  <sheetProtection algorithmName="SHA-512" hashValue="fCtfs49IsviP8Vjowp56esr97b9f4XKz4prkJ9F2fwNiLTJpNY5IL11XF1ai7+uqxmDekGZ8BjJIQTCdD6sW4A==" saltValue="SwTL+kskebjySALs0iLXiA==" spinCount="100000" sheet="1" objects="1" scenarios="1"/>
  <mergeCells count="7">
    <mergeCell ref="A7:K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scale="1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3" tint="0.59999389629810485"/>
  </sheetPr>
  <dimension ref="A2:AC35"/>
  <sheetViews>
    <sheetView view="pageBreakPreview" zoomScale="60" zoomScaleNormal="55" zoomScalePageLayoutView="55" workbookViewId="0">
      <selection activeCell="S19" sqref="S19:U19"/>
    </sheetView>
  </sheetViews>
  <sheetFormatPr baseColWidth="10" defaultColWidth="10.85546875" defaultRowHeight="15"/>
  <cols>
    <col min="1" max="1" width="4" style="125" bestFit="1" customWidth="1"/>
    <col min="2" max="2" width="38.42578125" style="125" bestFit="1" customWidth="1"/>
    <col min="3" max="4" width="7.42578125" style="125" customWidth="1"/>
    <col min="5" max="5" width="38.28515625" style="125" bestFit="1" customWidth="1"/>
    <col min="6" max="13" width="15.7109375" style="125" customWidth="1"/>
    <col min="14" max="14" width="22" style="125" customWidth="1"/>
    <col min="15" max="29" width="15.7109375" style="125" customWidth="1"/>
    <col min="30" max="16384" width="10.85546875" style="125"/>
  </cols>
  <sheetData>
    <row r="2" spans="1:29" ht="15.75" thickBot="1"/>
    <row r="3" spans="1:29" ht="17.25" customHeight="1" thickTop="1">
      <c r="A3" s="682" t="s">
        <v>75</v>
      </c>
      <c r="B3" s="64" t="s">
        <v>151</v>
      </c>
      <c r="C3" s="684" t="str">
        <f>Encabezados!A6</f>
        <v>Matrricula 1° Trimestre 2025 (Enero, Febrero y Marzo)</v>
      </c>
      <c r="D3" s="685"/>
      <c r="E3" s="690" t="s">
        <v>148</v>
      </c>
      <c r="F3" s="691"/>
      <c r="G3" s="691"/>
      <c r="H3" s="691"/>
      <c r="I3" s="691"/>
      <c r="J3" s="691"/>
      <c r="K3" s="691"/>
      <c r="L3" s="691"/>
      <c r="M3" s="691"/>
      <c r="N3" s="691"/>
      <c r="O3" s="691"/>
      <c r="P3" s="691"/>
      <c r="Q3" s="691"/>
      <c r="R3" s="691"/>
      <c r="S3" s="691"/>
      <c r="T3" s="691"/>
      <c r="U3" s="691"/>
      <c r="V3" s="691"/>
      <c r="W3" s="691"/>
      <c r="X3" s="691"/>
      <c r="Y3" s="692"/>
      <c r="Z3" s="692"/>
      <c r="AA3" s="692"/>
      <c r="AB3" s="692"/>
      <c r="AC3" s="693"/>
    </row>
    <row r="4" spans="1:29" ht="15.75" thickBot="1">
      <c r="A4" s="683"/>
      <c r="B4" s="696"/>
      <c r="C4" s="686"/>
      <c r="D4" s="687"/>
      <c r="E4" s="694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695"/>
      <c r="U4" s="695"/>
      <c r="V4" s="695"/>
      <c r="W4" s="695"/>
      <c r="X4" s="695"/>
      <c r="Y4" s="680"/>
      <c r="Z4" s="680"/>
      <c r="AA4" s="680"/>
      <c r="AB4" s="680"/>
      <c r="AC4" s="681"/>
    </row>
    <row r="5" spans="1:29" ht="16.5" thickTop="1" thickBot="1">
      <c r="A5" s="683"/>
      <c r="B5" s="696"/>
      <c r="C5" s="686"/>
      <c r="D5" s="687"/>
      <c r="E5" s="697" t="s">
        <v>160</v>
      </c>
      <c r="F5" s="698"/>
      <c r="G5" s="698"/>
      <c r="H5" s="698"/>
      <c r="I5" s="698"/>
      <c r="J5" s="698"/>
      <c r="K5" s="698"/>
      <c r="L5" s="698"/>
      <c r="M5" s="699"/>
      <c r="N5" s="700" t="s">
        <v>161</v>
      </c>
      <c r="O5" s="701"/>
      <c r="P5" s="701"/>
      <c r="Q5" s="701"/>
      <c r="R5" s="701"/>
      <c r="S5" s="701"/>
      <c r="T5" s="701"/>
      <c r="U5" s="701"/>
      <c r="V5" s="702"/>
      <c r="W5" s="703" t="s">
        <v>13</v>
      </c>
      <c r="X5" s="704"/>
      <c r="Y5" s="704"/>
      <c r="Z5" s="704"/>
      <c r="AA5" s="704"/>
      <c r="AB5" s="704"/>
      <c r="AC5" s="705"/>
    </row>
    <row r="6" spans="1:29" ht="59.25" customHeight="1" thickTop="1" thickBot="1">
      <c r="A6" s="683"/>
      <c r="B6" s="696"/>
      <c r="C6" s="688"/>
      <c r="D6" s="689"/>
      <c r="E6" s="706" t="s">
        <v>162</v>
      </c>
      <c r="F6" s="706" t="s">
        <v>163</v>
      </c>
      <c r="G6" s="706" t="s">
        <v>164</v>
      </c>
      <c r="H6" s="708" t="s">
        <v>165</v>
      </c>
      <c r="I6" s="698"/>
      <c r="J6" s="698"/>
      <c r="K6" s="698"/>
      <c r="L6" s="698"/>
      <c r="M6" s="699"/>
      <c r="N6" s="709" t="s">
        <v>162</v>
      </c>
      <c r="O6" s="709" t="s">
        <v>163</v>
      </c>
      <c r="P6" s="709" t="s">
        <v>164</v>
      </c>
      <c r="Q6" s="710" t="s">
        <v>165</v>
      </c>
      <c r="R6" s="711"/>
      <c r="S6" s="711"/>
      <c r="T6" s="711"/>
      <c r="U6" s="711"/>
      <c r="V6" s="699"/>
      <c r="W6" s="679" t="s">
        <v>166</v>
      </c>
      <c r="X6" s="680"/>
      <c r="Y6" s="680"/>
      <c r="Z6" s="680"/>
      <c r="AA6" s="680"/>
      <c r="AB6" s="680"/>
      <c r="AC6" s="681"/>
    </row>
    <row r="7" spans="1:29" ht="59.25" customHeight="1" thickTop="1" thickBot="1">
      <c r="A7" s="683"/>
      <c r="B7" s="696"/>
      <c r="C7" s="87" t="s">
        <v>26</v>
      </c>
      <c r="D7" s="87" t="s">
        <v>27</v>
      </c>
      <c r="E7" s="707"/>
      <c r="F7" s="707"/>
      <c r="G7" s="707"/>
      <c r="H7" s="150" t="s">
        <v>81</v>
      </c>
      <c r="I7" s="150" t="s">
        <v>65</v>
      </c>
      <c r="J7" s="150" t="s">
        <v>82</v>
      </c>
      <c r="K7" s="126" t="s">
        <v>167</v>
      </c>
      <c r="L7" s="126" t="s">
        <v>64</v>
      </c>
      <c r="M7" s="126" t="s">
        <v>168</v>
      </c>
      <c r="N7" s="709"/>
      <c r="O7" s="709"/>
      <c r="P7" s="709"/>
      <c r="Q7" s="151" t="s">
        <v>81</v>
      </c>
      <c r="R7" s="151" t="s">
        <v>65</v>
      </c>
      <c r="S7" s="151" t="s">
        <v>82</v>
      </c>
      <c r="T7" s="127" t="s">
        <v>167</v>
      </c>
      <c r="U7" s="127" t="s">
        <v>64</v>
      </c>
      <c r="V7" s="127" t="s">
        <v>168</v>
      </c>
      <c r="W7" s="128" t="s">
        <v>169</v>
      </c>
      <c r="X7" s="129" t="s">
        <v>81</v>
      </c>
      <c r="Y7" s="129" t="s">
        <v>65</v>
      </c>
      <c r="Z7" s="129" t="s">
        <v>82</v>
      </c>
      <c r="AA7" s="128" t="s">
        <v>167</v>
      </c>
      <c r="AB7" s="128" t="s">
        <v>64</v>
      </c>
      <c r="AC7" s="128" t="s">
        <v>168</v>
      </c>
    </row>
    <row r="8" spans="1:29" ht="16.5" thickTop="1" thickBot="1">
      <c r="A8" s="12"/>
      <c r="B8" s="50"/>
      <c r="C8" s="50"/>
      <c r="D8" s="50"/>
    </row>
    <row r="9" spans="1:29" ht="16.5" thickTop="1" thickBot="1">
      <c r="A9" s="671"/>
      <c r="B9" s="673" t="s">
        <v>87</v>
      </c>
      <c r="C9" s="675"/>
      <c r="D9" s="676"/>
      <c r="E9" s="188" t="s">
        <v>1977</v>
      </c>
      <c r="F9" s="174">
        <v>1</v>
      </c>
      <c r="G9" s="189">
        <v>44823</v>
      </c>
      <c r="H9" s="174">
        <v>105</v>
      </c>
      <c r="I9" s="174">
        <v>1363</v>
      </c>
      <c r="J9" s="174">
        <v>1363</v>
      </c>
      <c r="K9" s="174">
        <v>0</v>
      </c>
      <c r="L9" s="174">
        <v>0</v>
      </c>
      <c r="M9" s="669">
        <f>SUM(I9:I10)</f>
        <v>1693</v>
      </c>
      <c r="N9" s="185" t="s">
        <v>1980</v>
      </c>
      <c r="O9" s="162">
        <v>1</v>
      </c>
      <c r="P9" s="665">
        <v>44585</v>
      </c>
      <c r="Q9" s="162">
        <v>11</v>
      </c>
      <c r="R9" s="162">
        <v>188</v>
      </c>
      <c r="S9" s="162">
        <v>188</v>
      </c>
      <c r="T9" s="162">
        <v>0</v>
      </c>
      <c r="U9" s="162">
        <v>0</v>
      </c>
      <c r="V9" s="669">
        <f>SUM(R9:R10)</f>
        <v>239</v>
      </c>
      <c r="W9" s="183">
        <f>SUM(O9+F9)</f>
        <v>2</v>
      </c>
      <c r="X9" s="155">
        <f t="shared" ref="X9:AB10" si="0">SUM(H9:H9,Q9:Q9)</f>
        <v>116</v>
      </c>
      <c r="Y9" s="155">
        <f t="shared" si="0"/>
        <v>1551</v>
      </c>
      <c r="Z9" s="155">
        <f t="shared" si="0"/>
        <v>1551</v>
      </c>
      <c r="AA9" s="155">
        <f t="shared" si="0"/>
        <v>0</v>
      </c>
      <c r="AB9" s="155">
        <f t="shared" si="0"/>
        <v>0</v>
      </c>
      <c r="AC9" s="669">
        <f>SUM(M9,V9)</f>
        <v>1932</v>
      </c>
    </row>
    <row r="10" spans="1:29" ht="15.75" thickBot="1">
      <c r="A10" s="672"/>
      <c r="B10" s="674"/>
      <c r="C10" s="677"/>
      <c r="D10" s="678"/>
      <c r="E10" s="187" t="s">
        <v>1978</v>
      </c>
      <c r="F10" s="180">
        <v>1</v>
      </c>
      <c r="G10" s="663">
        <v>44631</v>
      </c>
      <c r="H10" s="180">
        <v>18</v>
      </c>
      <c r="I10" s="180">
        <v>330</v>
      </c>
      <c r="J10" s="180">
        <v>330</v>
      </c>
      <c r="K10" s="180">
        <v>0</v>
      </c>
      <c r="L10" s="180">
        <v>0</v>
      </c>
      <c r="M10" s="670"/>
      <c r="N10" s="186" t="s">
        <v>1981</v>
      </c>
      <c r="O10" s="181">
        <v>1</v>
      </c>
      <c r="P10" s="664">
        <v>44638</v>
      </c>
      <c r="Q10" s="181">
        <v>4</v>
      </c>
      <c r="R10" s="181">
        <v>51</v>
      </c>
      <c r="S10" s="181">
        <v>51</v>
      </c>
      <c r="T10" s="181">
        <v>0</v>
      </c>
      <c r="U10" s="181">
        <v>0</v>
      </c>
      <c r="V10" s="670"/>
      <c r="W10" s="184">
        <f t="shared" ref="W10:W16" si="1">SUM(O10+F10)</f>
        <v>2</v>
      </c>
      <c r="X10" s="182">
        <f t="shared" si="0"/>
        <v>22</v>
      </c>
      <c r="Y10" s="182">
        <f t="shared" si="0"/>
        <v>381</v>
      </c>
      <c r="Z10" s="182">
        <f t="shared" si="0"/>
        <v>381</v>
      </c>
      <c r="AA10" s="182">
        <f t="shared" si="0"/>
        <v>0</v>
      </c>
      <c r="AB10" s="182">
        <f t="shared" si="0"/>
        <v>0</v>
      </c>
      <c r="AC10" s="670"/>
    </row>
    <row r="11" spans="1:29" ht="16.5" thickTop="1" thickBot="1">
      <c r="A11" s="712">
        <v>1</v>
      </c>
      <c r="B11" s="714" t="s">
        <v>36</v>
      </c>
      <c r="C11" s="716">
        <v>1</v>
      </c>
      <c r="D11" s="717"/>
      <c r="E11" s="176"/>
      <c r="F11" s="153"/>
      <c r="G11" s="154"/>
      <c r="H11" s="152"/>
      <c r="I11" s="152"/>
      <c r="J11" s="152"/>
      <c r="K11" s="152"/>
      <c r="L11" s="152"/>
      <c r="M11" s="730">
        <f>SUM(I11:I12)</f>
        <v>0</v>
      </c>
      <c r="N11" s="176"/>
      <c r="O11" s="153"/>
      <c r="P11" s="154"/>
      <c r="Q11" s="152"/>
      <c r="R11" s="152"/>
      <c r="S11" s="152"/>
      <c r="T11" s="152"/>
      <c r="U11" s="152"/>
      <c r="V11" s="730">
        <f>SUM(R11:R12)</f>
        <v>0</v>
      </c>
      <c r="W11" s="177">
        <f t="shared" si="1"/>
        <v>0</v>
      </c>
      <c r="X11" s="138">
        <f t="shared" ref="X11:AB15" si="2">SUM(H11:H11,Q11:Q11)</f>
        <v>0</v>
      </c>
      <c r="Y11" s="138">
        <f t="shared" si="2"/>
        <v>0</v>
      </c>
      <c r="Z11" s="138">
        <f t="shared" si="2"/>
        <v>0</v>
      </c>
      <c r="AA11" s="138">
        <f t="shared" si="2"/>
        <v>0</v>
      </c>
      <c r="AB11" s="138">
        <f t="shared" si="2"/>
        <v>0</v>
      </c>
      <c r="AC11" s="735">
        <f>SUM(V11+M11)</f>
        <v>0</v>
      </c>
    </row>
    <row r="12" spans="1:29" ht="15.75" thickBot="1">
      <c r="A12" s="713"/>
      <c r="B12" s="715"/>
      <c r="C12" s="715"/>
      <c r="D12" s="718"/>
      <c r="E12" s="163"/>
      <c r="F12" s="164"/>
      <c r="G12" s="154"/>
      <c r="H12" s="166"/>
      <c r="I12" s="166"/>
      <c r="J12" s="166"/>
      <c r="K12" s="166"/>
      <c r="L12" s="166"/>
      <c r="M12" s="731"/>
      <c r="N12" s="163"/>
      <c r="O12" s="164"/>
      <c r="P12" s="165"/>
      <c r="Q12" s="166"/>
      <c r="R12" s="166"/>
      <c r="S12" s="166"/>
      <c r="T12" s="166"/>
      <c r="U12" s="166"/>
      <c r="V12" s="731"/>
      <c r="W12" s="158">
        <f t="shared" si="1"/>
        <v>0</v>
      </c>
      <c r="X12" s="159">
        <f>SUM(H12:H12,Q12:Q12)</f>
        <v>0</v>
      </c>
      <c r="Y12" s="159">
        <f>SUM(I12:I12,R12:R12)</f>
        <v>0</v>
      </c>
      <c r="Z12" s="159">
        <f>SUM(J12:J12,S12:S12)</f>
        <v>0</v>
      </c>
      <c r="AA12" s="159">
        <f>SUM(K12:K12,T12:T12)</f>
        <v>0</v>
      </c>
      <c r="AB12" s="159">
        <f>SUM(L12:L12,U12:U12)</f>
        <v>0</v>
      </c>
      <c r="AC12" s="736"/>
    </row>
    <row r="13" spans="1:29" ht="15.75" thickBot="1">
      <c r="A13" s="719">
        <v>2</v>
      </c>
      <c r="B13" s="720" t="s">
        <v>62</v>
      </c>
      <c r="C13" s="721">
        <v>1</v>
      </c>
      <c r="D13" s="722"/>
      <c r="E13" s="167"/>
      <c r="F13" s="168"/>
      <c r="G13" s="169"/>
      <c r="H13" s="169"/>
      <c r="I13" s="169"/>
      <c r="J13" s="169"/>
      <c r="K13" s="169"/>
      <c r="L13" s="169"/>
      <c r="M13" s="732">
        <f>SUM(I13:I14)</f>
        <v>0</v>
      </c>
      <c r="N13" s="167"/>
      <c r="O13" s="168"/>
      <c r="P13" s="169"/>
      <c r="Q13" s="169"/>
      <c r="R13" s="169"/>
      <c r="S13" s="169"/>
      <c r="T13" s="169"/>
      <c r="U13" s="169"/>
      <c r="V13" s="732">
        <f>SUM(R13:R14)</f>
        <v>0</v>
      </c>
      <c r="W13" s="156">
        <f t="shared" si="1"/>
        <v>0</v>
      </c>
      <c r="X13" s="157">
        <f t="shared" si="2"/>
        <v>0</v>
      </c>
      <c r="Y13" s="157">
        <f t="shared" si="2"/>
        <v>0</v>
      </c>
      <c r="Z13" s="157">
        <f t="shared" si="2"/>
        <v>0</v>
      </c>
      <c r="AA13" s="157">
        <f t="shared" si="2"/>
        <v>0</v>
      </c>
      <c r="AB13" s="157">
        <f t="shared" si="2"/>
        <v>0</v>
      </c>
      <c r="AC13" s="737">
        <f t="shared" ref="AC13:AC31" si="3">SUM(V13+M13)</f>
        <v>0</v>
      </c>
    </row>
    <row r="14" spans="1:29" ht="15.75" thickBot="1">
      <c r="A14" s="713"/>
      <c r="B14" s="715"/>
      <c r="C14" s="715"/>
      <c r="D14" s="718"/>
      <c r="E14" s="167"/>
      <c r="F14" s="168"/>
      <c r="G14" s="169"/>
      <c r="H14" s="169"/>
      <c r="I14" s="169"/>
      <c r="J14" s="169"/>
      <c r="K14" s="169"/>
      <c r="L14" s="169"/>
      <c r="M14" s="731"/>
      <c r="N14" s="167"/>
      <c r="O14" s="168"/>
      <c r="P14" s="169"/>
      <c r="Q14" s="169"/>
      <c r="R14" s="169"/>
      <c r="S14" s="169"/>
      <c r="T14" s="169"/>
      <c r="U14" s="169"/>
      <c r="V14" s="731"/>
      <c r="W14" s="156">
        <f t="shared" si="1"/>
        <v>0</v>
      </c>
      <c r="X14" s="157">
        <f>SUM(H14:H14,Q14:Q14)</f>
        <v>0</v>
      </c>
      <c r="Y14" s="157">
        <f>SUM(I14:I14,R14:R14)</f>
        <v>0</v>
      </c>
      <c r="Z14" s="157">
        <f>SUM(J14:J14,S14:S14)</f>
        <v>0</v>
      </c>
      <c r="AA14" s="157">
        <f>SUM(K14:K14,T14:T14)</f>
        <v>0</v>
      </c>
      <c r="AB14" s="157">
        <f>SUM(L14:L14,U14:U14)</f>
        <v>0</v>
      </c>
      <c r="AC14" s="736"/>
    </row>
    <row r="15" spans="1:29" ht="15.75" thickBot="1">
      <c r="A15" s="723">
        <v>3</v>
      </c>
      <c r="B15" s="724" t="s">
        <v>37</v>
      </c>
      <c r="C15" s="725">
        <v>1</v>
      </c>
      <c r="D15" s="726"/>
      <c r="E15" s="163"/>
      <c r="F15" s="164"/>
      <c r="G15" s="170"/>
      <c r="H15" s="166"/>
      <c r="I15" s="166"/>
      <c r="J15" s="166"/>
      <c r="K15" s="166"/>
      <c r="L15" s="166"/>
      <c r="M15" s="733">
        <f>SUM(I15:I16)</f>
        <v>0</v>
      </c>
      <c r="N15" s="163"/>
      <c r="O15" s="164"/>
      <c r="P15" s="170"/>
      <c r="Q15" s="166"/>
      <c r="R15" s="166"/>
      <c r="S15" s="166"/>
      <c r="T15" s="166"/>
      <c r="U15" s="166"/>
      <c r="V15" s="733">
        <f>SUM(R15:R16)</f>
        <v>0</v>
      </c>
      <c r="W15" s="158">
        <f t="shared" si="1"/>
        <v>0</v>
      </c>
      <c r="X15" s="159">
        <f t="shared" si="2"/>
        <v>0</v>
      </c>
      <c r="Y15" s="159">
        <f t="shared" si="2"/>
        <v>0</v>
      </c>
      <c r="Z15" s="159">
        <f t="shared" si="2"/>
        <v>0</v>
      </c>
      <c r="AA15" s="159">
        <f t="shared" si="2"/>
        <v>0</v>
      </c>
      <c r="AB15" s="159">
        <f t="shared" si="2"/>
        <v>0</v>
      </c>
      <c r="AC15" s="738">
        <f t="shared" si="3"/>
        <v>0</v>
      </c>
    </row>
    <row r="16" spans="1:29" ht="15.75" thickBot="1">
      <c r="A16" s="713"/>
      <c r="B16" s="715"/>
      <c r="C16" s="715"/>
      <c r="D16" s="718"/>
      <c r="E16" s="163"/>
      <c r="F16" s="164"/>
      <c r="G16" s="170"/>
      <c r="H16" s="166"/>
      <c r="I16" s="166"/>
      <c r="J16" s="166"/>
      <c r="K16" s="166"/>
      <c r="L16" s="166"/>
      <c r="M16" s="731"/>
      <c r="N16" s="163"/>
      <c r="O16" s="164"/>
      <c r="P16" s="170"/>
      <c r="Q16" s="166"/>
      <c r="R16" s="166"/>
      <c r="S16" s="166"/>
      <c r="T16" s="166"/>
      <c r="U16" s="166"/>
      <c r="V16" s="731"/>
      <c r="W16" s="158">
        <f t="shared" si="1"/>
        <v>0</v>
      </c>
      <c r="X16" s="159">
        <f>SUM(H16:H16,Q16:Q16)</f>
        <v>0</v>
      </c>
      <c r="Y16" s="159">
        <f>SUM(I16:I16,R16:R16)</f>
        <v>0</v>
      </c>
      <c r="Z16" s="159">
        <f>SUM(J16:J16,S16:S16)</f>
        <v>0</v>
      </c>
      <c r="AA16" s="159">
        <f>SUM(K16:K16,T16:T16)</f>
        <v>0</v>
      </c>
      <c r="AB16" s="159">
        <f>SUM(L16:L16,U16:U16)</f>
        <v>0</v>
      </c>
      <c r="AC16" s="736"/>
    </row>
    <row r="17" spans="1:29" ht="15.75" thickBot="1">
      <c r="A17" s="719">
        <v>4</v>
      </c>
      <c r="B17" s="720" t="s">
        <v>38</v>
      </c>
      <c r="C17" s="721">
        <v>1</v>
      </c>
      <c r="D17" s="722"/>
      <c r="E17" s="167"/>
      <c r="F17" s="168"/>
      <c r="G17" s="169"/>
      <c r="H17" s="169"/>
      <c r="I17" s="169"/>
      <c r="J17" s="169"/>
      <c r="K17" s="169"/>
      <c r="L17" s="169"/>
      <c r="M17" s="732">
        <f>SUM(I17:I18)</f>
        <v>0</v>
      </c>
      <c r="N17" s="167"/>
      <c r="O17" s="168"/>
      <c r="P17" s="169"/>
      <c r="Q17" s="169"/>
      <c r="R17" s="169"/>
      <c r="S17" s="169"/>
      <c r="T17" s="169"/>
      <c r="U17" s="169"/>
      <c r="V17" s="732">
        <f>SUM(R17:R18)</f>
        <v>0</v>
      </c>
      <c r="W17" s="156">
        <f t="shared" ref="W17:W32" si="4">SUM(O17+F17)</f>
        <v>0</v>
      </c>
      <c r="X17" s="157">
        <f t="shared" ref="X17:X32" si="5">SUM(H17:H17,Q17:Q17)</f>
        <v>0</v>
      </c>
      <c r="Y17" s="157">
        <f t="shared" ref="Y17:Y32" si="6">SUM(I17:I17,R17:R17)</f>
        <v>0</v>
      </c>
      <c r="Z17" s="157">
        <f t="shared" ref="Z17:Z32" si="7">SUM(J17:J17,S17:S17)</f>
        <v>0</v>
      </c>
      <c r="AA17" s="157">
        <f t="shared" ref="AA17:AA32" si="8">SUM(K17:K17,T17:T17)</f>
        <v>0</v>
      </c>
      <c r="AB17" s="157">
        <f t="shared" ref="AB17:AB32" si="9">SUM(L17:L17,U17:U17)</f>
        <v>0</v>
      </c>
      <c r="AC17" s="737">
        <f t="shared" si="3"/>
        <v>0</v>
      </c>
    </row>
    <row r="18" spans="1:29" ht="15.75" thickBot="1">
      <c r="A18" s="713"/>
      <c r="B18" s="715"/>
      <c r="C18" s="715"/>
      <c r="D18" s="718"/>
      <c r="E18" s="167"/>
      <c r="F18" s="168"/>
      <c r="G18" s="175"/>
      <c r="H18" s="169"/>
      <c r="I18" s="169"/>
      <c r="J18" s="169"/>
      <c r="K18" s="169"/>
      <c r="L18" s="169"/>
      <c r="M18" s="731"/>
      <c r="N18" s="167"/>
      <c r="O18" s="168"/>
      <c r="P18" s="169"/>
      <c r="Q18" s="169"/>
      <c r="R18" s="169"/>
      <c r="S18" s="169"/>
      <c r="T18" s="169"/>
      <c r="U18" s="169"/>
      <c r="V18" s="731"/>
      <c r="W18" s="156">
        <f t="shared" si="4"/>
        <v>0</v>
      </c>
      <c r="X18" s="157">
        <f t="shared" si="5"/>
        <v>0</v>
      </c>
      <c r="Y18" s="157">
        <f t="shared" si="6"/>
        <v>0</v>
      </c>
      <c r="Z18" s="157">
        <f t="shared" si="7"/>
        <v>0</v>
      </c>
      <c r="AA18" s="157">
        <f t="shared" si="8"/>
        <v>0</v>
      </c>
      <c r="AB18" s="157">
        <f t="shared" si="9"/>
        <v>0</v>
      </c>
      <c r="AC18" s="736"/>
    </row>
    <row r="19" spans="1:29" ht="15.75" thickBot="1">
      <c r="A19" s="723">
        <v>5</v>
      </c>
      <c r="B19" s="724" t="s">
        <v>61</v>
      </c>
      <c r="C19" s="725">
        <v>1</v>
      </c>
      <c r="D19" s="726"/>
      <c r="E19" s="163" t="s">
        <v>1979</v>
      </c>
      <c r="F19" s="164">
        <v>1</v>
      </c>
      <c r="G19" s="170">
        <v>44642</v>
      </c>
      <c r="H19" s="166">
        <v>16</v>
      </c>
      <c r="I19" s="166">
        <v>136</v>
      </c>
      <c r="J19" s="166">
        <v>136</v>
      </c>
      <c r="K19" s="166">
        <v>0</v>
      </c>
      <c r="L19" s="166">
        <v>0</v>
      </c>
      <c r="M19" s="733">
        <f>SUM(I19:I20)</f>
        <v>136</v>
      </c>
      <c r="N19" s="163"/>
      <c r="O19" s="164"/>
      <c r="P19" s="166"/>
      <c r="Q19" s="166"/>
      <c r="R19" s="166"/>
      <c r="S19" s="166"/>
      <c r="T19" s="166"/>
      <c r="U19" s="166"/>
      <c r="V19" s="733">
        <f>SUM(R19:R20)</f>
        <v>0</v>
      </c>
      <c r="W19" s="158">
        <f t="shared" si="4"/>
        <v>1</v>
      </c>
      <c r="X19" s="159">
        <f t="shared" si="5"/>
        <v>16</v>
      </c>
      <c r="Y19" s="159">
        <f t="shared" si="6"/>
        <v>136</v>
      </c>
      <c r="Z19" s="159">
        <f t="shared" si="7"/>
        <v>136</v>
      </c>
      <c r="AA19" s="159">
        <f t="shared" si="8"/>
        <v>0</v>
      </c>
      <c r="AB19" s="159">
        <f t="shared" si="9"/>
        <v>0</v>
      </c>
      <c r="AC19" s="738">
        <f t="shared" si="3"/>
        <v>136</v>
      </c>
    </row>
    <row r="20" spans="1:29" ht="15.75" thickBot="1">
      <c r="A20" s="713"/>
      <c r="B20" s="715"/>
      <c r="C20" s="715"/>
      <c r="D20" s="718"/>
      <c r="E20" s="163"/>
      <c r="F20" s="164"/>
      <c r="G20" s="166"/>
      <c r="H20" s="166"/>
      <c r="I20" s="166"/>
      <c r="J20" s="166"/>
      <c r="K20" s="166"/>
      <c r="L20" s="166"/>
      <c r="M20" s="731"/>
      <c r="N20" s="163"/>
      <c r="O20" s="164"/>
      <c r="P20" s="166"/>
      <c r="Q20" s="166"/>
      <c r="R20" s="166"/>
      <c r="S20" s="166"/>
      <c r="T20" s="166"/>
      <c r="U20" s="166"/>
      <c r="V20" s="731"/>
      <c r="W20" s="158">
        <f t="shared" si="4"/>
        <v>0</v>
      </c>
      <c r="X20" s="159">
        <f t="shared" si="5"/>
        <v>0</v>
      </c>
      <c r="Y20" s="159">
        <f t="shared" si="6"/>
        <v>0</v>
      </c>
      <c r="Z20" s="159">
        <f t="shared" si="7"/>
        <v>0</v>
      </c>
      <c r="AA20" s="159">
        <f t="shared" si="8"/>
        <v>0</v>
      </c>
      <c r="AB20" s="159">
        <f t="shared" si="9"/>
        <v>0</v>
      </c>
      <c r="AC20" s="736"/>
    </row>
    <row r="21" spans="1:29" ht="15.75" thickBot="1">
      <c r="A21" s="719">
        <v>6</v>
      </c>
      <c r="B21" s="720" t="s">
        <v>39</v>
      </c>
      <c r="C21" s="721">
        <v>1</v>
      </c>
      <c r="D21" s="722"/>
      <c r="E21" s="167"/>
      <c r="F21" s="168"/>
      <c r="G21" s="169"/>
      <c r="H21" s="169"/>
      <c r="I21" s="169"/>
      <c r="J21" s="169"/>
      <c r="K21" s="169"/>
      <c r="L21" s="169"/>
      <c r="M21" s="732">
        <f>SUM(I21:I22)</f>
        <v>0</v>
      </c>
      <c r="N21" s="167" t="s">
        <v>1982</v>
      </c>
      <c r="O21" s="168">
        <v>1</v>
      </c>
      <c r="P21" s="666">
        <v>45065</v>
      </c>
      <c r="Q21" s="169">
        <v>2</v>
      </c>
      <c r="R21" s="169">
        <v>32</v>
      </c>
      <c r="S21" s="169">
        <v>32</v>
      </c>
      <c r="T21" s="169">
        <v>0</v>
      </c>
      <c r="U21" s="169">
        <v>0</v>
      </c>
      <c r="V21" s="732">
        <f>SUM(R21:R22)</f>
        <v>32</v>
      </c>
      <c r="W21" s="156">
        <f t="shared" si="4"/>
        <v>1</v>
      </c>
      <c r="X21" s="157">
        <f t="shared" si="5"/>
        <v>2</v>
      </c>
      <c r="Y21" s="157">
        <f t="shared" si="6"/>
        <v>32</v>
      </c>
      <c r="Z21" s="157">
        <f t="shared" si="7"/>
        <v>32</v>
      </c>
      <c r="AA21" s="157">
        <f t="shared" si="8"/>
        <v>0</v>
      </c>
      <c r="AB21" s="157">
        <f t="shared" si="9"/>
        <v>0</v>
      </c>
      <c r="AC21" s="737">
        <f t="shared" si="3"/>
        <v>32</v>
      </c>
    </row>
    <row r="22" spans="1:29" ht="15.75" thickBot="1">
      <c r="A22" s="713"/>
      <c r="B22" s="715"/>
      <c r="C22" s="715"/>
      <c r="D22" s="718"/>
      <c r="E22" s="167"/>
      <c r="F22" s="168"/>
      <c r="G22" s="175"/>
      <c r="H22" s="169"/>
      <c r="I22" s="169"/>
      <c r="J22" s="169"/>
      <c r="K22" s="169"/>
      <c r="L22" s="169"/>
      <c r="M22" s="731"/>
      <c r="N22" s="167"/>
      <c r="O22" s="168"/>
      <c r="P22" s="169"/>
      <c r="Q22" s="169"/>
      <c r="R22" s="169"/>
      <c r="S22" s="169"/>
      <c r="T22" s="169"/>
      <c r="U22" s="169"/>
      <c r="V22" s="731"/>
      <c r="W22" s="156">
        <f t="shared" si="4"/>
        <v>0</v>
      </c>
      <c r="X22" s="157">
        <f t="shared" si="5"/>
        <v>0</v>
      </c>
      <c r="Y22" s="157">
        <f t="shared" si="6"/>
        <v>0</v>
      </c>
      <c r="Z22" s="157">
        <f t="shared" si="7"/>
        <v>0</v>
      </c>
      <c r="AA22" s="157">
        <f t="shared" si="8"/>
        <v>0</v>
      </c>
      <c r="AB22" s="157">
        <f t="shared" si="9"/>
        <v>0</v>
      </c>
      <c r="AC22" s="736"/>
    </row>
    <row r="23" spans="1:29" ht="15.75" thickBot="1">
      <c r="A23" s="723">
        <v>7</v>
      </c>
      <c r="B23" s="724" t="s">
        <v>145</v>
      </c>
      <c r="C23" s="725"/>
      <c r="D23" s="726">
        <v>1</v>
      </c>
      <c r="E23" s="163"/>
      <c r="F23" s="164"/>
      <c r="G23" s="170"/>
      <c r="H23" s="166"/>
      <c r="I23" s="166"/>
      <c r="J23" s="166"/>
      <c r="K23" s="166"/>
      <c r="L23" s="166"/>
      <c r="M23" s="733">
        <f>SUM(I23:I24)</f>
        <v>0</v>
      </c>
      <c r="N23" s="163"/>
      <c r="O23" s="164"/>
      <c r="P23" s="170"/>
      <c r="Q23" s="166"/>
      <c r="R23" s="166"/>
      <c r="S23" s="166"/>
      <c r="T23" s="166"/>
      <c r="U23" s="166"/>
      <c r="V23" s="733">
        <f>SUM(R23:R24)</f>
        <v>0</v>
      </c>
      <c r="W23" s="158">
        <f t="shared" si="4"/>
        <v>0</v>
      </c>
      <c r="X23" s="159">
        <f t="shared" si="5"/>
        <v>0</v>
      </c>
      <c r="Y23" s="159">
        <f t="shared" si="6"/>
        <v>0</v>
      </c>
      <c r="Z23" s="159">
        <f t="shared" si="7"/>
        <v>0</v>
      </c>
      <c r="AA23" s="159">
        <f t="shared" si="8"/>
        <v>0</v>
      </c>
      <c r="AB23" s="159">
        <f t="shared" si="9"/>
        <v>0</v>
      </c>
      <c r="AC23" s="738">
        <f t="shared" si="3"/>
        <v>0</v>
      </c>
    </row>
    <row r="24" spans="1:29" ht="15.75" thickBot="1">
      <c r="A24" s="713"/>
      <c r="B24" s="715"/>
      <c r="C24" s="715"/>
      <c r="D24" s="718"/>
      <c r="E24" s="163"/>
      <c r="F24" s="164"/>
      <c r="G24" s="170"/>
      <c r="H24" s="166"/>
      <c r="I24" s="166"/>
      <c r="J24" s="166"/>
      <c r="K24" s="166"/>
      <c r="L24" s="166"/>
      <c r="M24" s="731"/>
      <c r="N24" s="163"/>
      <c r="O24" s="164"/>
      <c r="P24" s="170"/>
      <c r="Q24" s="166"/>
      <c r="R24" s="166"/>
      <c r="S24" s="166"/>
      <c r="T24" s="166"/>
      <c r="U24" s="166"/>
      <c r="V24" s="731"/>
      <c r="W24" s="158">
        <f t="shared" si="4"/>
        <v>0</v>
      </c>
      <c r="X24" s="159">
        <f t="shared" si="5"/>
        <v>0</v>
      </c>
      <c r="Y24" s="159">
        <f t="shared" si="6"/>
        <v>0</v>
      </c>
      <c r="Z24" s="159">
        <f t="shared" si="7"/>
        <v>0</v>
      </c>
      <c r="AA24" s="159">
        <f t="shared" si="8"/>
        <v>0</v>
      </c>
      <c r="AB24" s="159">
        <f t="shared" si="9"/>
        <v>0</v>
      </c>
      <c r="AC24" s="736"/>
    </row>
    <row r="25" spans="1:29" ht="15.75" thickBot="1">
      <c r="A25" s="719">
        <v>8</v>
      </c>
      <c r="B25" s="720" t="s">
        <v>128</v>
      </c>
      <c r="C25" s="721"/>
      <c r="D25" s="722">
        <v>1</v>
      </c>
      <c r="E25" s="167"/>
      <c r="F25" s="168"/>
      <c r="G25" s="169"/>
      <c r="H25" s="169"/>
      <c r="I25" s="169"/>
      <c r="J25" s="169"/>
      <c r="K25" s="169"/>
      <c r="L25" s="169"/>
      <c r="M25" s="732">
        <f>SUM(I25:I26)</f>
        <v>0</v>
      </c>
      <c r="N25" s="167"/>
      <c r="O25" s="168"/>
      <c r="P25" s="169"/>
      <c r="Q25" s="169"/>
      <c r="R25" s="169"/>
      <c r="S25" s="169"/>
      <c r="T25" s="169"/>
      <c r="U25" s="169"/>
      <c r="V25" s="732">
        <f>SUM(R25:R26)</f>
        <v>0</v>
      </c>
      <c r="W25" s="156">
        <f t="shared" si="4"/>
        <v>0</v>
      </c>
      <c r="X25" s="157">
        <f t="shared" si="5"/>
        <v>0</v>
      </c>
      <c r="Y25" s="157">
        <f t="shared" si="6"/>
        <v>0</v>
      </c>
      <c r="Z25" s="157">
        <f t="shared" si="7"/>
        <v>0</v>
      </c>
      <c r="AA25" s="157">
        <f t="shared" si="8"/>
        <v>0</v>
      </c>
      <c r="AB25" s="157">
        <f t="shared" si="9"/>
        <v>0</v>
      </c>
      <c r="AC25" s="737">
        <f t="shared" si="3"/>
        <v>0</v>
      </c>
    </row>
    <row r="26" spans="1:29" ht="15.75" thickBot="1">
      <c r="A26" s="713"/>
      <c r="B26" s="715"/>
      <c r="C26" s="715"/>
      <c r="D26" s="718"/>
      <c r="E26" s="167"/>
      <c r="F26" s="168"/>
      <c r="G26" s="169"/>
      <c r="H26" s="169"/>
      <c r="I26" s="169"/>
      <c r="J26" s="169"/>
      <c r="K26" s="169"/>
      <c r="L26" s="169"/>
      <c r="M26" s="731"/>
      <c r="N26" s="167"/>
      <c r="O26" s="168"/>
      <c r="P26" s="169"/>
      <c r="Q26" s="169"/>
      <c r="R26" s="169"/>
      <c r="S26" s="169"/>
      <c r="T26" s="169"/>
      <c r="U26" s="169"/>
      <c r="V26" s="731"/>
      <c r="W26" s="156">
        <f t="shared" si="4"/>
        <v>0</v>
      </c>
      <c r="X26" s="157">
        <f t="shared" si="5"/>
        <v>0</v>
      </c>
      <c r="Y26" s="157">
        <f t="shared" si="6"/>
        <v>0</v>
      </c>
      <c r="Z26" s="157">
        <f t="shared" si="7"/>
        <v>0</v>
      </c>
      <c r="AA26" s="157">
        <f t="shared" si="8"/>
        <v>0</v>
      </c>
      <c r="AB26" s="157">
        <f t="shared" si="9"/>
        <v>0</v>
      </c>
      <c r="AC26" s="736"/>
    </row>
    <row r="27" spans="1:29" ht="15.75" thickBot="1">
      <c r="A27" s="723">
        <v>9</v>
      </c>
      <c r="B27" s="724" t="s">
        <v>129</v>
      </c>
      <c r="C27" s="725"/>
      <c r="D27" s="726">
        <v>1</v>
      </c>
      <c r="E27" s="163"/>
      <c r="F27" s="164"/>
      <c r="G27" s="170"/>
      <c r="H27" s="166"/>
      <c r="I27" s="166"/>
      <c r="J27" s="166"/>
      <c r="K27" s="166"/>
      <c r="L27" s="166"/>
      <c r="M27" s="733">
        <f>SUM(I27:I28)</f>
        <v>0</v>
      </c>
      <c r="N27" s="163"/>
      <c r="O27" s="164"/>
      <c r="P27" s="170"/>
      <c r="Q27" s="166"/>
      <c r="R27" s="166"/>
      <c r="S27" s="166"/>
      <c r="T27" s="166"/>
      <c r="U27" s="166"/>
      <c r="V27" s="733">
        <f>SUM(R27:R28)</f>
        <v>0</v>
      </c>
      <c r="W27" s="158">
        <f t="shared" si="4"/>
        <v>0</v>
      </c>
      <c r="X27" s="159">
        <f t="shared" si="5"/>
        <v>0</v>
      </c>
      <c r="Y27" s="159">
        <f t="shared" si="6"/>
        <v>0</v>
      </c>
      <c r="Z27" s="159">
        <f t="shared" si="7"/>
        <v>0</v>
      </c>
      <c r="AA27" s="159">
        <f t="shared" si="8"/>
        <v>0</v>
      </c>
      <c r="AB27" s="159">
        <f t="shared" si="9"/>
        <v>0</v>
      </c>
      <c r="AC27" s="738">
        <f t="shared" si="3"/>
        <v>0</v>
      </c>
    </row>
    <row r="28" spans="1:29" ht="15.75" thickBot="1">
      <c r="A28" s="713"/>
      <c r="B28" s="715"/>
      <c r="C28" s="715"/>
      <c r="D28" s="718"/>
      <c r="E28" s="163"/>
      <c r="F28" s="164"/>
      <c r="G28" s="170"/>
      <c r="H28" s="166"/>
      <c r="I28" s="166"/>
      <c r="J28" s="166"/>
      <c r="K28" s="166"/>
      <c r="L28" s="166"/>
      <c r="M28" s="731"/>
      <c r="N28" s="163"/>
      <c r="O28" s="164"/>
      <c r="P28" s="170"/>
      <c r="Q28" s="166"/>
      <c r="R28" s="166"/>
      <c r="S28" s="166"/>
      <c r="T28" s="166"/>
      <c r="U28" s="166"/>
      <c r="V28" s="731"/>
      <c r="W28" s="158">
        <f t="shared" si="4"/>
        <v>0</v>
      </c>
      <c r="X28" s="159">
        <f t="shared" si="5"/>
        <v>0</v>
      </c>
      <c r="Y28" s="159">
        <f t="shared" si="6"/>
        <v>0</v>
      </c>
      <c r="Z28" s="159">
        <f t="shared" si="7"/>
        <v>0</v>
      </c>
      <c r="AA28" s="159">
        <f t="shared" si="8"/>
        <v>0</v>
      </c>
      <c r="AB28" s="159">
        <f t="shared" si="9"/>
        <v>0</v>
      </c>
      <c r="AC28" s="736"/>
    </row>
    <row r="29" spans="1:29" ht="15.75" thickBot="1">
      <c r="A29" s="719">
        <v>10</v>
      </c>
      <c r="B29" s="720" t="s">
        <v>1585</v>
      </c>
      <c r="C29" s="721"/>
      <c r="D29" s="722">
        <v>1</v>
      </c>
      <c r="E29" s="167"/>
      <c r="F29" s="168"/>
      <c r="G29" s="169"/>
      <c r="H29" s="169"/>
      <c r="I29" s="169"/>
      <c r="J29" s="169"/>
      <c r="K29" s="169"/>
      <c r="L29" s="169"/>
      <c r="M29" s="732">
        <f>SUM(I29:I30)</f>
        <v>0</v>
      </c>
      <c r="N29" s="167"/>
      <c r="O29" s="168"/>
      <c r="P29" s="169"/>
      <c r="Q29" s="169"/>
      <c r="R29" s="169"/>
      <c r="S29" s="169"/>
      <c r="T29" s="169"/>
      <c r="U29" s="169"/>
      <c r="V29" s="732">
        <f>SUM(R29:R30)</f>
        <v>0</v>
      </c>
      <c r="W29" s="156">
        <f t="shared" si="4"/>
        <v>0</v>
      </c>
      <c r="X29" s="157">
        <f t="shared" si="5"/>
        <v>0</v>
      </c>
      <c r="Y29" s="157">
        <f t="shared" si="6"/>
        <v>0</v>
      </c>
      <c r="Z29" s="157">
        <f t="shared" si="7"/>
        <v>0</v>
      </c>
      <c r="AA29" s="157">
        <f t="shared" si="8"/>
        <v>0</v>
      </c>
      <c r="AB29" s="157">
        <f t="shared" si="9"/>
        <v>0</v>
      </c>
      <c r="AC29" s="737">
        <f t="shared" si="3"/>
        <v>0</v>
      </c>
    </row>
    <row r="30" spans="1:29" ht="15.75" thickBot="1">
      <c r="A30" s="713"/>
      <c r="B30" s="715"/>
      <c r="C30" s="715"/>
      <c r="D30" s="718"/>
      <c r="E30" s="167"/>
      <c r="F30" s="168"/>
      <c r="G30" s="169"/>
      <c r="H30" s="169"/>
      <c r="I30" s="169"/>
      <c r="J30" s="169"/>
      <c r="K30" s="169"/>
      <c r="L30" s="169"/>
      <c r="M30" s="731"/>
      <c r="N30" s="167"/>
      <c r="O30" s="168"/>
      <c r="P30" s="169"/>
      <c r="Q30" s="169"/>
      <c r="R30" s="169"/>
      <c r="S30" s="169"/>
      <c r="T30" s="169"/>
      <c r="U30" s="169"/>
      <c r="V30" s="731"/>
      <c r="W30" s="156">
        <f t="shared" si="4"/>
        <v>0</v>
      </c>
      <c r="X30" s="157">
        <f t="shared" si="5"/>
        <v>0</v>
      </c>
      <c r="Y30" s="157">
        <f t="shared" si="6"/>
        <v>0</v>
      </c>
      <c r="Z30" s="157">
        <f t="shared" si="7"/>
        <v>0</v>
      </c>
      <c r="AA30" s="157">
        <f t="shared" si="8"/>
        <v>0</v>
      </c>
      <c r="AB30" s="157">
        <f t="shared" si="9"/>
        <v>0</v>
      </c>
      <c r="AC30" s="736"/>
    </row>
    <row r="31" spans="1:29" ht="15.75" thickBot="1">
      <c r="A31" s="723">
        <v>11</v>
      </c>
      <c r="B31" s="724" t="s">
        <v>118</v>
      </c>
      <c r="C31" s="725"/>
      <c r="D31" s="726">
        <v>1</v>
      </c>
      <c r="E31" s="163"/>
      <c r="F31" s="164"/>
      <c r="G31" s="166"/>
      <c r="H31" s="166"/>
      <c r="I31" s="166"/>
      <c r="J31" s="166"/>
      <c r="K31" s="166"/>
      <c r="L31" s="166"/>
      <c r="M31" s="733">
        <f>SUM(I31:I32)</f>
        <v>0</v>
      </c>
      <c r="N31" s="163"/>
      <c r="O31" s="164"/>
      <c r="P31" s="166"/>
      <c r="Q31" s="166"/>
      <c r="R31" s="166"/>
      <c r="S31" s="166"/>
      <c r="T31" s="166"/>
      <c r="U31" s="166"/>
      <c r="V31" s="733">
        <f>SUM(R31:R32)</f>
        <v>0</v>
      </c>
      <c r="W31" s="158">
        <f t="shared" si="4"/>
        <v>0</v>
      </c>
      <c r="X31" s="159">
        <f t="shared" si="5"/>
        <v>0</v>
      </c>
      <c r="Y31" s="159">
        <f t="shared" si="6"/>
        <v>0</v>
      </c>
      <c r="Z31" s="159">
        <f t="shared" si="7"/>
        <v>0</v>
      </c>
      <c r="AA31" s="159">
        <f t="shared" si="8"/>
        <v>0</v>
      </c>
      <c r="AB31" s="159">
        <f t="shared" si="9"/>
        <v>0</v>
      </c>
      <c r="AC31" s="738">
        <f t="shared" si="3"/>
        <v>0</v>
      </c>
    </row>
    <row r="32" spans="1:29" ht="15.75" thickBot="1">
      <c r="A32" s="727"/>
      <c r="B32" s="728"/>
      <c r="C32" s="728"/>
      <c r="D32" s="729"/>
      <c r="E32" s="171"/>
      <c r="F32" s="172"/>
      <c r="G32" s="173"/>
      <c r="H32" s="173"/>
      <c r="I32" s="173"/>
      <c r="J32" s="173"/>
      <c r="K32" s="173"/>
      <c r="L32" s="173"/>
      <c r="M32" s="734"/>
      <c r="N32" s="171"/>
      <c r="O32" s="172"/>
      <c r="P32" s="173"/>
      <c r="Q32" s="173"/>
      <c r="R32" s="173"/>
      <c r="S32" s="173"/>
      <c r="T32" s="173"/>
      <c r="U32" s="173"/>
      <c r="V32" s="734"/>
      <c r="W32" s="160">
        <f t="shared" si="4"/>
        <v>0</v>
      </c>
      <c r="X32" s="161">
        <f t="shared" si="5"/>
        <v>0</v>
      </c>
      <c r="Y32" s="161">
        <f t="shared" si="6"/>
        <v>0</v>
      </c>
      <c r="Z32" s="161">
        <f t="shared" si="7"/>
        <v>0</v>
      </c>
      <c r="AA32" s="161">
        <f t="shared" si="8"/>
        <v>0</v>
      </c>
      <c r="AB32" s="161">
        <f t="shared" si="9"/>
        <v>0</v>
      </c>
      <c r="AC32" s="739"/>
    </row>
    <row r="33" spans="1:29" ht="16.5" thickTop="1" thickBot="1">
      <c r="A33" s="130"/>
      <c r="B33" s="130"/>
      <c r="C33" s="130"/>
      <c r="D33" s="130"/>
    </row>
    <row r="34" spans="1:29" ht="16.5" thickTop="1" thickBot="1">
      <c r="A34" s="131"/>
      <c r="B34" s="132" t="s">
        <v>13</v>
      </c>
      <c r="C34" s="133">
        <f>SUM(C11:C32)</f>
        <v>6</v>
      </c>
      <c r="D34" s="134">
        <f>SUM(D11:D32)</f>
        <v>5</v>
      </c>
      <c r="E34" s="135"/>
      <c r="F34" s="136">
        <f>SUM(F9:F32)</f>
        <v>3</v>
      </c>
      <c r="G34" s="137"/>
      <c r="H34" s="136">
        <f t="shared" ref="H34:M34" si="10">SUM(H9:H32)</f>
        <v>139</v>
      </c>
      <c r="I34" s="136">
        <f t="shared" si="10"/>
        <v>1829</v>
      </c>
      <c r="J34" s="136">
        <f t="shared" si="10"/>
        <v>1829</v>
      </c>
      <c r="K34" s="136">
        <f t="shared" si="10"/>
        <v>0</v>
      </c>
      <c r="L34" s="136">
        <f t="shared" si="10"/>
        <v>0</v>
      </c>
      <c r="M34" s="136">
        <f t="shared" si="10"/>
        <v>1829</v>
      </c>
      <c r="N34" s="137"/>
      <c r="O34" s="136">
        <f>SUM(O9:O32)</f>
        <v>3</v>
      </c>
      <c r="P34" s="137"/>
      <c r="Q34" s="136">
        <f t="shared" ref="Q34:AC34" si="11">SUM(Q9:Q32)</f>
        <v>17</v>
      </c>
      <c r="R34" s="136">
        <f t="shared" si="11"/>
        <v>271</v>
      </c>
      <c r="S34" s="136">
        <f t="shared" si="11"/>
        <v>271</v>
      </c>
      <c r="T34" s="136">
        <f t="shared" si="11"/>
        <v>0</v>
      </c>
      <c r="U34" s="136">
        <f t="shared" si="11"/>
        <v>0</v>
      </c>
      <c r="V34" s="136">
        <f t="shared" si="11"/>
        <v>271</v>
      </c>
      <c r="W34" s="136">
        <f t="shared" si="11"/>
        <v>6</v>
      </c>
      <c r="X34" s="136">
        <f t="shared" si="11"/>
        <v>156</v>
      </c>
      <c r="Y34" s="136">
        <f t="shared" si="11"/>
        <v>2100</v>
      </c>
      <c r="Z34" s="136">
        <f t="shared" si="11"/>
        <v>2100</v>
      </c>
      <c r="AA34" s="136">
        <f t="shared" si="11"/>
        <v>0</v>
      </c>
      <c r="AB34" s="136">
        <f t="shared" si="11"/>
        <v>0</v>
      </c>
      <c r="AC34" s="136">
        <f t="shared" si="11"/>
        <v>2100</v>
      </c>
    </row>
    <row r="35" spans="1:29" ht="15.75" thickTop="1"/>
  </sheetData>
  <sheetProtection algorithmName="SHA-512" hashValue="vUgHoluN4PTkDbJu7eBkmh8rvTQKaVfBhgVydTzO41yR9rnfD+nFCRixYdJ+Q3Iz9xPj0dehBRCl+ujOQUTDNg==" saltValue="WL9GE1WZySnu5ZAw8XauNA==" spinCount="100000" sheet="1" insertRows="0"/>
  <mergeCells count="99">
    <mergeCell ref="AC31:AC32"/>
    <mergeCell ref="AC21:AC22"/>
    <mergeCell ref="AC23:AC24"/>
    <mergeCell ref="AC25:AC26"/>
    <mergeCell ref="AC27:AC28"/>
    <mergeCell ref="AC29:AC30"/>
    <mergeCell ref="AC11:AC12"/>
    <mergeCell ref="AC13:AC14"/>
    <mergeCell ref="AC15:AC16"/>
    <mergeCell ref="AC17:AC18"/>
    <mergeCell ref="AC19:AC20"/>
    <mergeCell ref="V31:V32"/>
    <mergeCell ref="V21:V22"/>
    <mergeCell ref="V23:V24"/>
    <mergeCell ref="V25:V26"/>
    <mergeCell ref="V27:V28"/>
    <mergeCell ref="V29:V30"/>
    <mergeCell ref="V11:V12"/>
    <mergeCell ref="V13:V14"/>
    <mergeCell ref="V15:V16"/>
    <mergeCell ref="V17:V18"/>
    <mergeCell ref="V19:V20"/>
    <mergeCell ref="A31:A32"/>
    <mergeCell ref="B31:B32"/>
    <mergeCell ref="C31:C32"/>
    <mergeCell ref="D31:D32"/>
    <mergeCell ref="M11:M12"/>
    <mergeCell ref="M13:M14"/>
    <mergeCell ref="M15:M16"/>
    <mergeCell ref="M17:M18"/>
    <mergeCell ref="M19:M20"/>
    <mergeCell ref="M21:M22"/>
    <mergeCell ref="M23:M24"/>
    <mergeCell ref="M25:M26"/>
    <mergeCell ref="M27:M28"/>
    <mergeCell ref="M29:M30"/>
    <mergeCell ref="M31:M32"/>
    <mergeCell ref="A27:A28"/>
    <mergeCell ref="A29:A30"/>
    <mergeCell ref="A23:A24"/>
    <mergeCell ref="B23:B24"/>
    <mergeCell ref="C23:C24"/>
    <mergeCell ref="D23:D24"/>
    <mergeCell ref="A25:A26"/>
    <mergeCell ref="B25:B26"/>
    <mergeCell ref="C25:C26"/>
    <mergeCell ref="D25:D26"/>
    <mergeCell ref="B27:B28"/>
    <mergeCell ref="C27:C28"/>
    <mergeCell ref="D27:D28"/>
    <mergeCell ref="D29:D30"/>
    <mergeCell ref="C29:C30"/>
    <mergeCell ref="B29:B30"/>
    <mergeCell ref="A19:A20"/>
    <mergeCell ref="B19:B20"/>
    <mergeCell ref="C19:C20"/>
    <mergeCell ref="D19:D20"/>
    <mergeCell ref="A21:A22"/>
    <mergeCell ref="B21:B22"/>
    <mergeCell ref="C21:C22"/>
    <mergeCell ref="D21:D22"/>
    <mergeCell ref="A15:A16"/>
    <mergeCell ref="B15:B16"/>
    <mergeCell ref="C15:C16"/>
    <mergeCell ref="D15:D16"/>
    <mergeCell ref="A17:A18"/>
    <mergeCell ref="B17:B18"/>
    <mergeCell ref="C17:C18"/>
    <mergeCell ref="D17:D18"/>
    <mergeCell ref="A11:A12"/>
    <mergeCell ref="B11:B12"/>
    <mergeCell ref="C11:C12"/>
    <mergeCell ref="D11:D12"/>
    <mergeCell ref="A13:A14"/>
    <mergeCell ref="B13:B14"/>
    <mergeCell ref="C13:C14"/>
    <mergeCell ref="D13:D14"/>
    <mergeCell ref="W6:AC6"/>
    <mergeCell ref="A3:A7"/>
    <mergeCell ref="C3:D6"/>
    <mergeCell ref="E3:AC4"/>
    <mergeCell ref="B4:B7"/>
    <mergeCell ref="E5:M5"/>
    <mergeCell ref="N5:V5"/>
    <mergeCell ref="W5:AC5"/>
    <mergeCell ref="E6:E7"/>
    <mergeCell ref="F6:F7"/>
    <mergeCell ref="G6:G7"/>
    <mergeCell ref="H6:M6"/>
    <mergeCell ref="N6:N7"/>
    <mergeCell ref="O6:O7"/>
    <mergeCell ref="P6:P7"/>
    <mergeCell ref="Q6:V6"/>
    <mergeCell ref="AC9:AC10"/>
    <mergeCell ref="A9:A10"/>
    <mergeCell ref="B9:B10"/>
    <mergeCell ref="C9:D10"/>
    <mergeCell ref="M9:M10"/>
    <mergeCell ref="V9:V10"/>
  </mergeCells>
  <pageMargins left="0.7" right="0.7" top="0.75" bottom="0.75" header="0.3" footer="0.3"/>
  <pageSetup paperSize="9" scale="1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theme="3" tint="0.59999389629810485"/>
  </sheetPr>
  <dimension ref="A1:DV48"/>
  <sheetViews>
    <sheetView showGridLines="0" tabSelected="1" zoomScale="70" zoomScaleNormal="70" zoomScaleSheetLayoutView="20" workbookViewId="0">
      <pane xSplit="5" ySplit="11" topLeftCell="BF12" activePane="bottomRight" state="frozen"/>
      <selection activeCell="G23" sqref="G23"/>
      <selection pane="topRight" activeCell="G23" sqref="G23"/>
      <selection pane="bottomLeft" activeCell="G23" sqref="G23"/>
      <selection pane="bottomRight" activeCell="F12" sqref="F12"/>
    </sheetView>
  </sheetViews>
  <sheetFormatPr baseColWidth="10" defaultColWidth="11.42578125" defaultRowHeight="12.75"/>
  <cols>
    <col min="1" max="1" width="10.5703125" style="6" customWidth="1"/>
    <col min="2" max="2" width="32" style="8" bestFit="1" customWidth="1"/>
    <col min="3" max="3" width="15.7109375" style="245" bestFit="1" customWidth="1"/>
    <col min="4" max="4" width="5.85546875" style="7" bestFit="1" customWidth="1"/>
    <col min="5" max="5" width="6.42578125" style="7" customWidth="1"/>
    <col min="6" max="6" width="8.5703125" style="7" bestFit="1" customWidth="1"/>
    <col min="7" max="7" width="12.28515625" style="7" bestFit="1" customWidth="1"/>
    <col min="8" max="8" width="13" style="7" customWidth="1"/>
    <col min="9" max="9" width="13" style="7" bestFit="1" customWidth="1"/>
    <col min="10" max="10" width="12.42578125" style="7" bestFit="1" customWidth="1"/>
    <col min="11" max="11" width="9.7109375" style="7" bestFit="1" customWidth="1"/>
    <col min="12" max="13" width="13" style="7" bestFit="1" customWidth="1"/>
    <col min="14" max="14" width="13" style="7" customWidth="1"/>
    <col min="15" max="23" width="10.140625" style="7" customWidth="1"/>
    <col min="24" max="24" width="1.140625" style="7" customWidth="1"/>
    <col min="25" max="25" width="8.5703125" style="7" bestFit="1" customWidth="1"/>
    <col min="26" max="26" width="9.7109375" style="7" bestFit="1" customWidth="1"/>
    <col min="27" max="28" width="13" style="7" bestFit="1" customWidth="1"/>
    <col min="29" max="29" width="12.42578125" style="7" bestFit="1" customWidth="1"/>
    <col min="30" max="30" width="10.7109375" style="7" bestFit="1" customWidth="1"/>
    <col min="31" max="31" width="9.7109375" style="7" bestFit="1" customWidth="1"/>
    <col min="32" max="33" width="13" style="7" bestFit="1" customWidth="1"/>
    <col min="34" max="34" width="12.42578125" style="7" bestFit="1" customWidth="1"/>
    <col min="35" max="35" width="10.7109375" style="7" bestFit="1" customWidth="1"/>
    <col min="36" max="36" width="9.28515625" style="7" bestFit="1" customWidth="1"/>
    <col min="37" max="38" width="9.28515625" style="7" customWidth="1"/>
    <col min="39" max="39" width="10.5703125" style="7" customWidth="1"/>
    <col min="40" max="43" width="9.28515625" style="7" customWidth="1"/>
    <col min="44" max="44" width="1.140625" style="11" customWidth="1"/>
    <col min="45" max="45" width="10.7109375" style="11" customWidth="1"/>
    <col min="46" max="46" width="13" style="11" customWidth="1"/>
    <col min="47" max="47" width="14.42578125" style="11" customWidth="1"/>
    <col min="48" max="48" width="12.28515625" style="11" customWidth="1"/>
    <col min="49" max="49" width="12.7109375" style="11" customWidth="1"/>
    <col min="50" max="57" width="9.28515625" style="11" customWidth="1"/>
    <col min="58" max="58" width="1.140625" style="11" customWidth="1"/>
    <col min="59" max="62" width="12.42578125" style="7" customWidth="1"/>
    <col min="63" max="63" width="13" style="7" bestFit="1" customWidth="1"/>
    <col min="64" max="64" width="13" style="7" customWidth="1"/>
    <col min="65" max="74" width="12.42578125" style="7" customWidth="1"/>
    <col min="75" max="75" width="1.140625" style="11" customWidth="1"/>
    <col min="76" max="76" width="7.85546875" style="7" bestFit="1" customWidth="1"/>
    <col min="77" max="77" width="9.140625" style="7" customWidth="1"/>
    <col min="78" max="78" width="8.28515625" style="7" bestFit="1" customWidth="1"/>
    <col min="79" max="81" width="6.42578125" style="7" customWidth="1"/>
    <col min="82" max="82" width="9" style="7" customWidth="1"/>
    <col min="83" max="84" width="10" style="7" customWidth="1"/>
    <col min="85" max="85" width="6.42578125" style="7" customWidth="1"/>
    <col min="86" max="94" width="9.5703125" style="7" customWidth="1"/>
    <col min="95" max="95" width="6.5703125" style="7" customWidth="1"/>
    <col min="96" max="96" width="9" style="7" bestFit="1" customWidth="1"/>
    <col min="97" max="97" width="12.85546875" style="7" bestFit="1" customWidth="1"/>
    <col min="98" max="98" width="11.85546875" style="7" customWidth="1"/>
    <col min="99" max="100" width="10" style="7" customWidth="1"/>
    <col min="101" max="101" width="11.28515625" style="7" customWidth="1"/>
    <col min="102" max="102" width="8" style="7" customWidth="1"/>
    <col min="103" max="103" width="14.140625" style="7" customWidth="1"/>
    <col min="104" max="104" width="9.140625" style="7" customWidth="1"/>
    <col min="105" max="105" width="10.85546875" style="7" bestFit="1" customWidth="1"/>
    <col min="106" max="106" width="9" style="7" bestFit="1" customWidth="1"/>
    <col min="107" max="107" width="11.140625" style="7" bestFit="1" customWidth="1"/>
    <col min="108" max="109" width="9.5703125" style="7" bestFit="1" customWidth="1"/>
    <col min="110" max="110" width="9" style="7" customWidth="1"/>
    <col min="111" max="111" width="7.5703125" style="7" bestFit="1" customWidth="1"/>
    <col min="112" max="112" width="9.85546875" style="7" bestFit="1" customWidth="1"/>
    <col min="113" max="113" width="10.28515625" style="7" bestFit="1" customWidth="1"/>
    <col min="114" max="123" width="6.85546875" style="7" customWidth="1"/>
    <col min="124" max="124" width="65.7109375" style="7" customWidth="1"/>
    <col min="125" max="126" width="21.7109375" style="7" customWidth="1"/>
    <col min="127" max="16384" width="11.42578125" style="7"/>
  </cols>
  <sheetData>
    <row r="1" spans="1:126" s="11" customFormat="1" ht="20.25">
      <c r="A1" s="911"/>
      <c r="B1" s="911"/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1"/>
      <c r="P1" s="911"/>
      <c r="Q1" s="911"/>
      <c r="R1" s="911"/>
      <c r="S1" s="911"/>
      <c r="T1" s="911"/>
      <c r="U1" s="911"/>
      <c r="V1" s="911"/>
      <c r="W1" s="911"/>
      <c r="X1" s="911"/>
      <c r="Y1" s="911"/>
      <c r="Z1" s="911"/>
      <c r="AA1" s="911"/>
      <c r="AB1" s="911"/>
    </row>
    <row r="2" spans="1:126" s="11" customFormat="1" ht="20.25" customHeight="1">
      <c r="A2" s="911" t="str">
        <f>Encabezados!A8</f>
        <v>INSTITUTO DE CAPACITACIÓN PARA EL TRABAJO DEL ESTADO DE CAMPECHE</v>
      </c>
      <c r="B2" s="911"/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  <c r="N2" s="911"/>
      <c r="O2" s="911"/>
      <c r="P2" s="911"/>
      <c r="Q2" s="911"/>
      <c r="R2" s="911"/>
      <c r="S2" s="911"/>
      <c r="T2" s="911"/>
      <c r="U2" s="911"/>
      <c r="V2" s="911"/>
      <c r="W2" s="911"/>
      <c r="X2" s="911"/>
      <c r="Y2" s="911"/>
      <c r="Z2" s="911"/>
      <c r="AA2" s="911"/>
      <c r="AB2" s="911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</row>
    <row r="3" spans="1:126" s="11" customFormat="1" ht="15" customHeight="1">
      <c r="A3" s="912"/>
      <c r="B3" s="912"/>
      <c r="C3" s="912"/>
      <c r="D3" s="912"/>
      <c r="E3" s="912"/>
      <c r="F3" s="912"/>
      <c r="G3" s="912"/>
      <c r="H3" s="912"/>
      <c r="I3" s="912"/>
      <c r="J3" s="912"/>
      <c r="K3" s="912"/>
      <c r="L3" s="912"/>
      <c r="M3" s="912"/>
      <c r="N3" s="912"/>
      <c r="O3" s="912"/>
      <c r="P3" s="912"/>
      <c r="Q3" s="107"/>
      <c r="R3" s="107"/>
      <c r="S3" s="107"/>
      <c r="T3" s="107"/>
      <c r="U3" s="107"/>
      <c r="V3" s="107"/>
      <c r="W3" s="107"/>
      <c r="X3" s="58"/>
      <c r="Y3" s="58"/>
      <c r="Z3" s="58"/>
      <c r="AA3" s="58"/>
      <c r="AB3" s="58"/>
    </row>
    <row r="4" spans="1:126" s="11" customFormat="1" ht="20.25" customHeight="1">
      <c r="A4" s="911" t="str">
        <f>Encabezados!A2</f>
        <v>INFORMACIÓN ESTADÍSTICA DE ICAT 2025</v>
      </c>
      <c r="B4" s="911"/>
      <c r="C4" s="911"/>
      <c r="D4" s="911"/>
      <c r="E4" s="911"/>
      <c r="F4" s="911"/>
      <c r="G4" s="911"/>
      <c r="H4" s="911"/>
      <c r="I4" s="911"/>
      <c r="J4" s="911"/>
      <c r="K4" s="911"/>
      <c r="L4" s="911"/>
      <c r="M4" s="911"/>
      <c r="N4" s="911"/>
      <c r="O4" s="911"/>
      <c r="P4" s="911"/>
      <c r="Q4" s="911"/>
      <c r="R4" s="911"/>
      <c r="S4" s="911"/>
      <c r="T4" s="911"/>
      <c r="U4" s="911"/>
      <c r="V4" s="911"/>
      <c r="W4" s="911"/>
      <c r="X4" s="911"/>
      <c r="Y4" s="911"/>
      <c r="Z4" s="911"/>
      <c r="AA4" s="911"/>
      <c r="AB4" s="911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</row>
    <row r="5" spans="1:126" s="11" customFormat="1" ht="15" customHeight="1" thickBot="1">
      <c r="A5" s="45"/>
      <c r="B5" s="45"/>
      <c r="C5" s="239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</row>
    <row r="6" spans="1:126" s="11" customFormat="1" ht="24" customHeight="1" thickTop="1" thickBot="1">
      <c r="A6" s="682" t="s">
        <v>75</v>
      </c>
      <c r="B6" s="64" t="s">
        <v>151</v>
      </c>
      <c r="C6" s="781" t="str">
        <f>Encabezados!A4</f>
        <v>Servicios de capacitación (Actualizada al 2024-2025)</v>
      </c>
      <c r="D6" s="782"/>
      <c r="E6" s="782"/>
      <c r="F6" s="930" t="str">
        <f>Encabezados!A6</f>
        <v>Matrricula 1° Trimestre 2025 (Enero, Febrero y Marzo)</v>
      </c>
      <c r="G6" s="931"/>
      <c r="H6" s="931"/>
      <c r="I6" s="931"/>
      <c r="J6" s="931"/>
      <c r="K6" s="931"/>
      <c r="L6" s="931"/>
      <c r="M6" s="931"/>
      <c r="N6" s="931"/>
      <c r="O6" s="931"/>
      <c r="P6" s="931"/>
      <c r="Q6" s="932"/>
      <c r="R6" s="932"/>
      <c r="S6" s="932"/>
      <c r="T6" s="932"/>
      <c r="U6" s="932"/>
      <c r="V6" s="932"/>
      <c r="W6" s="932"/>
      <c r="X6" s="932"/>
      <c r="Y6" s="932"/>
      <c r="Z6" s="932"/>
      <c r="AA6" s="932"/>
      <c r="AB6" s="932"/>
      <c r="AC6" s="932"/>
      <c r="AD6" s="932"/>
      <c r="AE6" s="932"/>
      <c r="AF6" s="932"/>
      <c r="AG6" s="932"/>
      <c r="AH6" s="932"/>
      <c r="AI6" s="932"/>
      <c r="AJ6" s="932"/>
      <c r="AK6" s="932"/>
      <c r="AL6" s="932"/>
      <c r="AM6" s="932"/>
      <c r="AN6" s="932"/>
      <c r="AO6" s="932"/>
      <c r="AP6" s="932"/>
      <c r="AQ6" s="932"/>
      <c r="AR6" s="932"/>
      <c r="AS6" s="932"/>
      <c r="AT6" s="932"/>
      <c r="AU6" s="932"/>
      <c r="AV6" s="932"/>
      <c r="AW6" s="932"/>
      <c r="AX6" s="932"/>
      <c r="AY6" s="932"/>
      <c r="AZ6" s="932"/>
      <c r="BA6" s="932"/>
      <c r="BB6" s="932"/>
      <c r="BC6" s="932"/>
      <c r="BD6" s="932"/>
      <c r="BE6" s="932"/>
      <c r="BF6" s="275"/>
      <c r="BG6" s="849" t="str">
        <f>Encabezados!A6</f>
        <v>Matrricula 1° Trimestre 2025 (Enero, Febrero y Marzo)</v>
      </c>
      <c r="BH6" s="850"/>
      <c r="BI6" s="850"/>
      <c r="BJ6" s="850"/>
      <c r="BK6" s="850"/>
      <c r="BL6" s="850"/>
      <c r="BM6" s="850"/>
      <c r="BN6" s="850"/>
      <c r="BO6" s="850"/>
      <c r="BP6" s="850"/>
      <c r="BQ6" s="850"/>
      <c r="BR6" s="850"/>
      <c r="BS6" s="850"/>
      <c r="BT6" s="850"/>
      <c r="BU6" s="850"/>
      <c r="BV6" s="851"/>
      <c r="BW6" s="83"/>
      <c r="BX6" s="789" t="s">
        <v>8</v>
      </c>
      <c r="BY6" s="790"/>
      <c r="BZ6" s="791"/>
      <c r="CA6" s="795" t="s">
        <v>9</v>
      </c>
      <c r="CB6" s="795" t="s">
        <v>10</v>
      </c>
      <c r="CC6" s="690" t="s">
        <v>148</v>
      </c>
      <c r="CD6" s="798"/>
      <c r="CE6" s="798"/>
      <c r="CF6" s="798"/>
      <c r="CG6" s="702"/>
      <c r="CH6" s="808" t="s">
        <v>68</v>
      </c>
      <c r="CI6" s="808"/>
      <c r="CJ6" s="808"/>
      <c r="CK6" s="808"/>
      <c r="CL6" s="808"/>
      <c r="CM6" s="808"/>
      <c r="CN6" s="808"/>
      <c r="CO6" s="808"/>
      <c r="CP6" s="808"/>
      <c r="CQ6" s="810" t="s">
        <v>132</v>
      </c>
      <c r="CR6" s="802" t="s">
        <v>133</v>
      </c>
      <c r="CS6" s="803"/>
      <c r="CT6" s="804"/>
      <c r="CU6" s="896" t="s">
        <v>134</v>
      </c>
      <c r="CV6" s="897"/>
      <c r="CW6" s="758" t="s">
        <v>69</v>
      </c>
      <c r="CX6" s="879"/>
      <c r="CY6" s="803" t="s">
        <v>138</v>
      </c>
      <c r="CZ6" s="887"/>
      <c r="DA6" s="887"/>
      <c r="DB6" s="887"/>
      <c r="DC6" s="887"/>
      <c r="DD6" s="887"/>
      <c r="DE6" s="887"/>
      <c r="DF6" s="887"/>
      <c r="DG6" s="887"/>
      <c r="DH6" s="887"/>
      <c r="DI6" s="887"/>
      <c r="DJ6" s="758" t="s">
        <v>11</v>
      </c>
      <c r="DK6" s="759"/>
      <c r="DL6" s="759"/>
      <c r="DM6" s="759"/>
      <c r="DN6" s="759"/>
      <c r="DO6" s="759"/>
      <c r="DP6" s="760"/>
      <c r="DQ6" s="750" t="s">
        <v>419</v>
      </c>
      <c r="DR6" s="889" t="s">
        <v>70</v>
      </c>
      <c r="DS6" s="892" t="s">
        <v>139</v>
      </c>
      <c r="DT6" s="893"/>
      <c r="DU6" s="868" t="s">
        <v>140</v>
      </c>
      <c r="DV6" s="881" t="s">
        <v>71</v>
      </c>
    </row>
    <row r="7" spans="1:126" s="11" customFormat="1" ht="24" customHeight="1" thickBot="1">
      <c r="A7" s="683"/>
      <c r="B7" s="696"/>
      <c r="C7" s="782"/>
      <c r="D7" s="782"/>
      <c r="E7" s="782"/>
      <c r="F7" s="921" t="s">
        <v>420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772"/>
      <c r="R7" s="772"/>
      <c r="S7" s="772"/>
      <c r="T7" s="772"/>
      <c r="U7" s="772"/>
      <c r="V7" s="772"/>
      <c r="W7" s="773"/>
      <c r="X7" s="42"/>
      <c r="Y7" s="923" t="s">
        <v>421</v>
      </c>
      <c r="Z7" s="924"/>
      <c r="AA7" s="924"/>
      <c r="AB7" s="924"/>
      <c r="AC7" s="924"/>
      <c r="AD7" s="924"/>
      <c r="AE7" s="924"/>
      <c r="AF7" s="924"/>
      <c r="AG7" s="924"/>
      <c r="AH7" s="924"/>
      <c r="AI7" s="924"/>
      <c r="AJ7" s="924"/>
      <c r="AK7" s="925"/>
      <c r="AL7" s="925"/>
      <c r="AM7" s="925"/>
      <c r="AN7" s="925"/>
      <c r="AO7" s="926"/>
      <c r="AP7" s="926"/>
      <c r="AQ7" s="927"/>
      <c r="AR7" s="72"/>
      <c r="AS7" s="753" t="s">
        <v>422</v>
      </c>
      <c r="AT7" s="754"/>
      <c r="AU7" s="754"/>
      <c r="AV7" s="754"/>
      <c r="AW7" s="754"/>
      <c r="AX7" s="754"/>
      <c r="AY7" s="755"/>
      <c r="AZ7" s="755"/>
      <c r="BA7" s="755"/>
      <c r="BB7" s="755"/>
      <c r="BC7" s="755"/>
      <c r="BD7" s="755"/>
      <c r="BE7" s="755"/>
      <c r="BF7" s="72"/>
      <c r="BG7" s="785" t="s">
        <v>121</v>
      </c>
      <c r="BH7" s="772"/>
      <c r="BI7" s="772"/>
      <c r="BJ7" s="772"/>
      <c r="BK7" s="772"/>
      <c r="BL7" s="772"/>
      <c r="BM7" s="772"/>
      <c r="BN7" s="772"/>
      <c r="BO7" s="772"/>
      <c r="BP7" s="905" t="s">
        <v>149</v>
      </c>
      <c r="BQ7" s="906"/>
      <c r="BR7" s="906"/>
      <c r="BS7" s="906"/>
      <c r="BT7" s="772"/>
      <c r="BU7" s="772"/>
      <c r="BV7" s="773"/>
      <c r="BW7" s="84"/>
      <c r="BX7" s="792"/>
      <c r="BY7" s="793"/>
      <c r="BZ7" s="794"/>
      <c r="CA7" s="796"/>
      <c r="CB7" s="796"/>
      <c r="CC7" s="799"/>
      <c r="CD7" s="800"/>
      <c r="CE7" s="800"/>
      <c r="CF7" s="800"/>
      <c r="CG7" s="801"/>
      <c r="CH7" s="809"/>
      <c r="CI7" s="809"/>
      <c r="CJ7" s="809"/>
      <c r="CK7" s="809"/>
      <c r="CL7" s="809"/>
      <c r="CM7" s="809"/>
      <c r="CN7" s="809"/>
      <c r="CO7" s="809"/>
      <c r="CP7" s="809"/>
      <c r="CQ7" s="811"/>
      <c r="CR7" s="805"/>
      <c r="CS7" s="806"/>
      <c r="CT7" s="807"/>
      <c r="CU7" s="898"/>
      <c r="CV7" s="898"/>
      <c r="CW7" s="761"/>
      <c r="CX7" s="880"/>
      <c r="CY7" s="888"/>
      <c r="CZ7" s="888"/>
      <c r="DA7" s="888"/>
      <c r="DB7" s="888"/>
      <c r="DC7" s="888"/>
      <c r="DD7" s="888"/>
      <c r="DE7" s="888"/>
      <c r="DF7" s="888"/>
      <c r="DG7" s="888"/>
      <c r="DH7" s="888"/>
      <c r="DI7" s="888"/>
      <c r="DJ7" s="761"/>
      <c r="DK7" s="762"/>
      <c r="DL7" s="762"/>
      <c r="DM7" s="762"/>
      <c r="DN7" s="762"/>
      <c r="DO7" s="762"/>
      <c r="DP7" s="763"/>
      <c r="DQ7" s="751"/>
      <c r="DR7" s="890"/>
      <c r="DS7" s="894"/>
      <c r="DT7" s="895"/>
      <c r="DU7" s="869"/>
      <c r="DV7" s="882"/>
    </row>
    <row r="8" spans="1:126" s="12" customFormat="1" ht="48" customHeight="1" thickTop="1" thickBot="1">
      <c r="A8" s="683"/>
      <c r="B8" s="696"/>
      <c r="C8" s="782"/>
      <c r="D8" s="782"/>
      <c r="E8" s="782"/>
      <c r="F8" s="913" t="s">
        <v>423</v>
      </c>
      <c r="G8" s="914"/>
      <c r="H8" s="914"/>
      <c r="I8" s="914"/>
      <c r="J8" s="915"/>
      <c r="K8" s="913" t="s">
        <v>424</v>
      </c>
      <c r="L8" s="914"/>
      <c r="M8" s="914"/>
      <c r="N8" s="915"/>
      <c r="O8" s="913" t="s">
        <v>42</v>
      </c>
      <c r="P8" s="915"/>
      <c r="Q8" s="928" t="s">
        <v>149</v>
      </c>
      <c r="R8" s="928"/>
      <c r="S8" s="928"/>
      <c r="T8" s="928"/>
      <c r="U8" s="929"/>
      <c r="V8" s="929"/>
      <c r="W8" s="929"/>
      <c r="X8" s="30"/>
      <c r="Y8" s="777" t="s">
        <v>0</v>
      </c>
      <c r="Z8" s="919"/>
      <c r="AA8" s="919"/>
      <c r="AB8" s="919"/>
      <c r="AC8" s="778"/>
      <c r="AD8" s="777" t="s">
        <v>1</v>
      </c>
      <c r="AE8" s="919"/>
      <c r="AF8" s="919"/>
      <c r="AG8" s="919"/>
      <c r="AH8" s="778"/>
      <c r="AI8" s="777" t="s">
        <v>42</v>
      </c>
      <c r="AJ8" s="778"/>
      <c r="AK8" s="770" t="s">
        <v>149</v>
      </c>
      <c r="AL8" s="771"/>
      <c r="AM8" s="771"/>
      <c r="AN8" s="771"/>
      <c r="AO8" s="772"/>
      <c r="AP8" s="772"/>
      <c r="AQ8" s="773"/>
      <c r="AR8" s="73"/>
      <c r="AS8" s="852" t="s">
        <v>424</v>
      </c>
      <c r="AT8" s="933"/>
      <c r="AU8" s="933"/>
      <c r="AV8" s="853"/>
      <c r="AW8" s="852" t="s">
        <v>42</v>
      </c>
      <c r="AX8" s="853"/>
      <c r="AY8" s="783" t="s">
        <v>149</v>
      </c>
      <c r="AZ8" s="783"/>
      <c r="BA8" s="783"/>
      <c r="BB8" s="783"/>
      <c r="BC8" s="784"/>
      <c r="BD8" s="784"/>
      <c r="BE8" s="784"/>
      <c r="BF8" s="73"/>
      <c r="BG8" s="786"/>
      <c r="BH8" s="743"/>
      <c r="BI8" s="743"/>
      <c r="BJ8" s="743"/>
      <c r="BK8" s="743"/>
      <c r="BL8" s="743"/>
      <c r="BM8" s="743"/>
      <c r="BN8" s="743"/>
      <c r="BO8" s="743"/>
      <c r="BP8" s="786"/>
      <c r="BQ8" s="743"/>
      <c r="BR8" s="743"/>
      <c r="BS8" s="743"/>
      <c r="BT8" s="743"/>
      <c r="BU8" s="743"/>
      <c r="BV8" s="907"/>
      <c r="BW8" s="84"/>
      <c r="BX8" s="829" t="s">
        <v>14</v>
      </c>
      <c r="BY8" s="833" t="s">
        <v>15</v>
      </c>
      <c r="BZ8" s="831" t="s">
        <v>16</v>
      </c>
      <c r="CA8" s="796"/>
      <c r="CB8" s="796"/>
      <c r="CC8" s="697" t="s">
        <v>160</v>
      </c>
      <c r="CD8" s="699"/>
      <c r="CE8" s="841" t="s">
        <v>161</v>
      </c>
      <c r="CF8" s="699"/>
      <c r="CG8" s="908" t="s">
        <v>150</v>
      </c>
      <c r="CH8" s="835" t="s">
        <v>87</v>
      </c>
      <c r="CI8" s="825"/>
      <c r="CJ8" s="825"/>
      <c r="CK8" s="836"/>
      <c r="CL8" s="824" t="s">
        <v>76</v>
      </c>
      <c r="CM8" s="825"/>
      <c r="CN8" s="825"/>
      <c r="CO8" s="825"/>
      <c r="CP8" s="826"/>
      <c r="CQ8" s="811"/>
      <c r="CR8" s="813" t="s">
        <v>17</v>
      </c>
      <c r="CS8" s="764" t="s">
        <v>72</v>
      </c>
      <c r="CT8" s="816" t="s">
        <v>88</v>
      </c>
      <c r="CU8" s="813" t="s">
        <v>89</v>
      </c>
      <c r="CV8" s="819" t="s">
        <v>12</v>
      </c>
      <c r="CW8" s="859" t="s">
        <v>73</v>
      </c>
      <c r="CX8" s="861" t="s">
        <v>74</v>
      </c>
      <c r="CY8" s="813" t="s">
        <v>135</v>
      </c>
      <c r="CZ8" s="764" t="s">
        <v>18</v>
      </c>
      <c r="DA8" s="764" t="s">
        <v>40</v>
      </c>
      <c r="DB8" s="764" t="s">
        <v>19</v>
      </c>
      <c r="DC8" s="764" t="s">
        <v>20</v>
      </c>
      <c r="DD8" s="819" t="s">
        <v>21</v>
      </c>
      <c r="DE8" s="871" t="s">
        <v>136</v>
      </c>
      <c r="DF8" s="872"/>
      <c r="DG8" s="872"/>
      <c r="DH8" s="872"/>
      <c r="DI8" s="873"/>
      <c r="DJ8" s="761" t="s">
        <v>23</v>
      </c>
      <c r="DK8" s="762"/>
      <c r="DL8" s="762"/>
      <c r="DM8" s="877" t="s">
        <v>141</v>
      </c>
      <c r="DN8" s="877" t="s">
        <v>25</v>
      </c>
      <c r="DO8" s="877" t="s">
        <v>24</v>
      </c>
      <c r="DP8" s="863" t="s">
        <v>22</v>
      </c>
      <c r="DQ8" s="751"/>
      <c r="DR8" s="890"/>
      <c r="DS8" s="865" t="s">
        <v>142</v>
      </c>
      <c r="DT8" s="884" t="s">
        <v>143</v>
      </c>
      <c r="DU8" s="869"/>
      <c r="DV8" s="882"/>
    </row>
    <row r="9" spans="1:126" s="12" customFormat="1" ht="25.5" customHeight="1" thickBot="1">
      <c r="A9" s="683"/>
      <c r="B9" s="696"/>
      <c r="C9" s="782"/>
      <c r="D9" s="782"/>
      <c r="E9" s="782"/>
      <c r="F9" s="916"/>
      <c r="G9" s="917"/>
      <c r="H9" s="917"/>
      <c r="I9" s="917"/>
      <c r="J9" s="918"/>
      <c r="K9" s="916"/>
      <c r="L9" s="917"/>
      <c r="M9" s="917"/>
      <c r="N9" s="918"/>
      <c r="O9" s="916"/>
      <c r="P9" s="918"/>
      <c r="Q9" s="929"/>
      <c r="R9" s="929"/>
      <c r="S9" s="929"/>
      <c r="T9" s="929"/>
      <c r="U9" s="929"/>
      <c r="V9" s="929"/>
      <c r="W9" s="929"/>
      <c r="X9" s="30"/>
      <c r="Y9" s="779"/>
      <c r="Z9" s="920"/>
      <c r="AA9" s="920"/>
      <c r="AB9" s="920"/>
      <c r="AC9" s="780"/>
      <c r="AD9" s="779"/>
      <c r="AE9" s="920"/>
      <c r="AF9" s="920"/>
      <c r="AG9" s="920"/>
      <c r="AH9" s="780"/>
      <c r="AI9" s="779"/>
      <c r="AJ9" s="780"/>
      <c r="AK9" s="774"/>
      <c r="AL9" s="775"/>
      <c r="AM9" s="775"/>
      <c r="AN9" s="775"/>
      <c r="AO9" s="775"/>
      <c r="AP9" s="775"/>
      <c r="AQ9" s="776"/>
      <c r="AR9" s="73"/>
      <c r="AS9" s="854"/>
      <c r="AT9" s="934"/>
      <c r="AU9" s="934"/>
      <c r="AV9" s="855"/>
      <c r="AW9" s="854"/>
      <c r="AX9" s="855"/>
      <c r="AY9" s="784"/>
      <c r="AZ9" s="784"/>
      <c r="BA9" s="784"/>
      <c r="BB9" s="784"/>
      <c r="BC9" s="784"/>
      <c r="BD9" s="784"/>
      <c r="BE9" s="784"/>
      <c r="BF9" s="73"/>
      <c r="BG9" s="787"/>
      <c r="BH9" s="788"/>
      <c r="BI9" s="788"/>
      <c r="BJ9" s="788"/>
      <c r="BK9" s="788"/>
      <c r="BL9" s="788"/>
      <c r="BM9" s="788"/>
      <c r="BN9" s="788"/>
      <c r="BO9" s="788"/>
      <c r="BP9" s="774"/>
      <c r="BQ9" s="775"/>
      <c r="BR9" s="775"/>
      <c r="BS9" s="775"/>
      <c r="BT9" s="775"/>
      <c r="BU9" s="775"/>
      <c r="BV9" s="776"/>
      <c r="BW9" s="84"/>
      <c r="BX9" s="829"/>
      <c r="BY9" s="833"/>
      <c r="BZ9" s="831"/>
      <c r="CA9" s="796"/>
      <c r="CB9" s="796"/>
      <c r="CC9" s="848" t="s">
        <v>170</v>
      </c>
      <c r="CD9" s="842" t="s">
        <v>171</v>
      </c>
      <c r="CE9" s="844" t="s">
        <v>170</v>
      </c>
      <c r="CF9" s="846" t="s">
        <v>171</v>
      </c>
      <c r="CG9" s="909"/>
      <c r="CH9" s="839" t="s">
        <v>90</v>
      </c>
      <c r="CI9" s="765" t="s">
        <v>91</v>
      </c>
      <c r="CJ9" s="837" t="s">
        <v>92</v>
      </c>
      <c r="CK9" s="839" t="s">
        <v>93</v>
      </c>
      <c r="CL9" s="903" t="s">
        <v>94</v>
      </c>
      <c r="CM9" s="827" t="s">
        <v>95</v>
      </c>
      <c r="CN9" s="901" t="s">
        <v>96</v>
      </c>
      <c r="CO9" s="827" t="s">
        <v>93</v>
      </c>
      <c r="CP9" s="899" t="s">
        <v>137</v>
      </c>
      <c r="CQ9" s="811"/>
      <c r="CR9" s="814"/>
      <c r="CS9" s="765"/>
      <c r="CT9" s="817"/>
      <c r="CU9" s="814"/>
      <c r="CV9" s="820"/>
      <c r="CW9" s="859"/>
      <c r="CX9" s="861"/>
      <c r="CY9" s="814"/>
      <c r="CZ9" s="765"/>
      <c r="DA9" s="765"/>
      <c r="DB9" s="765"/>
      <c r="DC9" s="765"/>
      <c r="DD9" s="820"/>
      <c r="DE9" s="874"/>
      <c r="DF9" s="875"/>
      <c r="DG9" s="875"/>
      <c r="DH9" s="875"/>
      <c r="DI9" s="876"/>
      <c r="DJ9" s="761"/>
      <c r="DK9" s="762"/>
      <c r="DL9" s="762"/>
      <c r="DM9" s="877"/>
      <c r="DN9" s="877"/>
      <c r="DO9" s="877"/>
      <c r="DP9" s="863"/>
      <c r="DQ9" s="751"/>
      <c r="DR9" s="890"/>
      <c r="DS9" s="866"/>
      <c r="DT9" s="885"/>
      <c r="DU9" s="869"/>
      <c r="DV9" s="882"/>
    </row>
    <row r="10" spans="1:126" s="12" customFormat="1" ht="51" customHeight="1" thickBot="1">
      <c r="A10" s="683"/>
      <c r="B10" s="696"/>
      <c r="C10" s="234" t="s">
        <v>217</v>
      </c>
      <c r="D10" s="87" t="s">
        <v>26</v>
      </c>
      <c r="E10" s="87" t="s">
        <v>27</v>
      </c>
      <c r="F10" s="276" t="s">
        <v>81</v>
      </c>
      <c r="G10" s="46" t="s">
        <v>65</v>
      </c>
      <c r="H10" s="46" t="s">
        <v>82</v>
      </c>
      <c r="I10" s="46" t="s">
        <v>63</v>
      </c>
      <c r="J10" s="46" t="s">
        <v>64</v>
      </c>
      <c r="K10" s="46" t="s">
        <v>65</v>
      </c>
      <c r="L10" s="46" t="s">
        <v>82</v>
      </c>
      <c r="M10" s="46" t="s">
        <v>63</v>
      </c>
      <c r="N10" s="46" t="s">
        <v>64</v>
      </c>
      <c r="O10" s="46" t="s">
        <v>83</v>
      </c>
      <c r="P10" s="46" t="s">
        <v>84</v>
      </c>
      <c r="Q10" s="277" t="s">
        <v>152</v>
      </c>
      <c r="R10" s="277" t="s">
        <v>153</v>
      </c>
      <c r="S10" s="277" t="s">
        <v>154</v>
      </c>
      <c r="T10" s="277" t="s">
        <v>155</v>
      </c>
      <c r="U10" s="277" t="s">
        <v>156</v>
      </c>
      <c r="V10" s="277" t="s">
        <v>157</v>
      </c>
      <c r="W10" s="277" t="s">
        <v>158</v>
      </c>
      <c r="X10" s="51"/>
      <c r="Y10" s="278" t="s">
        <v>81</v>
      </c>
      <c r="Z10" s="278" t="s">
        <v>65</v>
      </c>
      <c r="AA10" s="32" t="s">
        <v>82</v>
      </c>
      <c r="AB10" s="32" t="s">
        <v>63</v>
      </c>
      <c r="AC10" s="32" t="s">
        <v>64</v>
      </c>
      <c r="AD10" s="279" t="s">
        <v>81</v>
      </c>
      <c r="AE10" s="278" t="s">
        <v>65</v>
      </c>
      <c r="AF10" s="32" t="s">
        <v>82</v>
      </c>
      <c r="AG10" s="32" t="s">
        <v>63</v>
      </c>
      <c r="AH10" s="32" t="s">
        <v>64</v>
      </c>
      <c r="AI10" s="32" t="s">
        <v>83</v>
      </c>
      <c r="AJ10" s="32" t="s">
        <v>84</v>
      </c>
      <c r="AK10" s="32" t="s">
        <v>152</v>
      </c>
      <c r="AL10" s="32" t="s">
        <v>153</v>
      </c>
      <c r="AM10" s="32" t="s">
        <v>154</v>
      </c>
      <c r="AN10" s="32" t="s">
        <v>155</v>
      </c>
      <c r="AO10" s="32" t="s">
        <v>156</v>
      </c>
      <c r="AP10" s="32" t="s">
        <v>157</v>
      </c>
      <c r="AQ10" s="32" t="s">
        <v>158</v>
      </c>
      <c r="AR10" s="31"/>
      <c r="AS10" s="280" t="s">
        <v>65</v>
      </c>
      <c r="AT10" s="280" t="s">
        <v>82</v>
      </c>
      <c r="AU10" s="280" t="s">
        <v>63</v>
      </c>
      <c r="AV10" s="280" t="s">
        <v>64</v>
      </c>
      <c r="AW10" s="281" t="s">
        <v>83</v>
      </c>
      <c r="AX10" s="281" t="s">
        <v>84</v>
      </c>
      <c r="AY10" s="280" t="s">
        <v>152</v>
      </c>
      <c r="AZ10" s="280" t="s">
        <v>153</v>
      </c>
      <c r="BA10" s="280" t="s">
        <v>154</v>
      </c>
      <c r="BB10" s="280" t="s">
        <v>155</v>
      </c>
      <c r="BC10" s="280" t="s">
        <v>156</v>
      </c>
      <c r="BD10" s="280" t="s">
        <v>157</v>
      </c>
      <c r="BE10" s="280" t="s">
        <v>158</v>
      </c>
      <c r="BF10" s="51"/>
      <c r="BG10" s="78" t="s">
        <v>81</v>
      </c>
      <c r="BH10" s="79" t="s">
        <v>65</v>
      </c>
      <c r="BI10" s="640" t="s">
        <v>172</v>
      </c>
      <c r="BJ10" s="640" t="s">
        <v>173</v>
      </c>
      <c r="BK10" s="80" t="s">
        <v>82</v>
      </c>
      <c r="BL10" s="79" t="s">
        <v>63</v>
      </c>
      <c r="BM10" s="81" t="s">
        <v>64</v>
      </c>
      <c r="BN10" s="79" t="s">
        <v>122</v>
      </c>
      <c r="BO10" s="82" t="s">
        <v>84</v>
      </c>
      <c r="BP10" s="282" t="s">
        <v>152</v>
      </c>
      <c r="BQ10" s="282" t="s">
        <v>153</v>
      </c>
      <c r="BR10" s="282" t="s">
        <v>154</v>
      </c>
      <c r="BS10" s="282" t="s">
        <v>155</v>
      </c>
      <c r="BT10" s="282" t="s">
        <v>156</v>
      </c>
      <c r="BU10" s="282" t="s">
        <v>157</v>
      </c>
      <c r="BV10" s="282" t="s">
        <v>158</v>
      </c>
      <c r="BW10" s="50"/>
      <c r="BX10" s="830"/>
      <c r="BY10" s="834"/>
      <c r="BZ10" s="832"/>
      <c r="CA10" s="797"/>
      <c r="CB10" s="797"/>
      <c r="CC10" s="845"/>
      <c r="CD10" s="843"/>
      <c r="CE10" s="845"/>
      <c r="CF10" s="847"/>
      <c r="CG10" s="910"/>
      <c r="CH10" s="840"/>
      <c r="CI10" s="766"/>
      <c r="CJ10" s="838"/>
      <c r="CK10" s="840"/>
      <c r="CL10" s="904"/>
      <c r="CM10" s="828"/>
      <c r="CN10" s="902"/>
      <c r="CO10" s="828"/>
      <c r="CP10" s="900"/>
      <c r="CQ10" s="812"/>
      <c r="CR10" s="815"/>
      <c r="CS10" s="766"/>
      <c r="CT10" s="818"/>
      <c r="CU10" s="815"/>
      <c r="CV10" s="821"/>
      <c r="CW10" s="860"/>
      <c r="CX10" s="862"/>
      <c r="CY10" s="815"/>
      <c r="CZ10" s="766"/>
      <c r="DA10" s="766"/>
      <c r="DB10" s="766"/>
      <c r="DC10" s="766"/>
      <c r="DD10" s="821"/>
      <c r="DE10" s="122" t="s">
        <v>28</v>
      </c>
      <c r="DF10" s="123" t="s">
        <v>29</v>
      </c>
      <c r="DG10" s="123" t="s">
        <v>30</v>
      </c>
      <c r="DH10" s="123" t="s">
        <v>31</v>
      </c>
      <c r="DI10" s="124" t="s">
        <v>32</v>
      </c>
      <c r="DJ10" s="283" t="s">
        <v>33</v>
      </c>
      <c r="DK10" s="284" t="s">
        <v>34</v>
      </c>
      <c r="DL10" s="284" t="s">
        <v>35</v>
      </c>
      <c r="DM10" s="878"/>
      <c r="DN10" s="878"/>
      <c r="DO10" s="878"/>
      <c r="DP10" s="864"/>
      <c r="DQ10" s="752"/>
      <c r="DR10" s="891"/>
      <c r="DS10" s="867"/>
      <c r="DT10" s="886"/>
      <c r="DU10" s="870"/>
      <c r="DV10" s="883"/>
    </row>
    <row r="11" spans="1:126" s="12" customFormat="1" ht="7.5" customHeight="1" thickBot="1">
      <c r="A11" s="47"/>
      <c r="B11" s="48"/>
      <c r="C11" s="235"/>
      <c r="D11" s="48"/>
      <c r="E11" s="48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51"/>
      <c r="R11" s="51"/>
      <c r="S11" s="51"/>
      <c r="T11" s="51"/>
      <c r="U11" s="51"/>
      <c r="V11" s="51"/>
      <c r="W11" s="51"/>
      <c r="X11" s="51"/>
      <c r="Y11" s="214"/>
      <c r="Z11" s="214"/>
      <c r="AA11" s="195"/>
      <c r="AB11" s="195"/>
      <c r="AC11" s="195"/>
      <c r="AD11" s="195"/>
      <c r="AE11" s="214"/>
      <c r="AF11" s="195"/>
      <c r="AG11" s="195"/>
      <c r="AH11" s="195"/>
      <c r="AI11" s="195"/>
      <c r="AJ11" s="195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48"/>
      <c r="BH11" s="48"/>
      <c r="BI11" s="48"/>
      <c r="BJ11" s="48"/>
      <c r="BK11" s="48"/>
      <c r="BL11" s="48"/>
      <c r="BM11" s="48"/>
      <c r="BN11" s="48"/>
      <c r="BO11" s="48"/>
      <c r="BP11" s="50"/>
      <c r="BQ11" s="50"/>
      <c r="BR11" s="50"/>
      <c r="BS11" s="50"/>
      <c r="BT11" s="50"/>
      <c r="BU11" s="50"/>
      <c r="BV11" s="50"/>
      <c r="BW11" s="50"/>
      <c r="BX11" s="48"/>
      <c r="BY11" s="88"/>
      <c r="BZ11" s="48"/>
      <c r="CA11" s="52"/>
      <c r="CB11" s="52"/>
      <c r="CC11" s="52"/>
      <c r="CD11" s="52"/>
      <c r="CE11" s="52"/>
      <c r="CF11" s="52"/>
      <c r="CG11" s="52"/>
      <c r="CH11" s="48"/>
      <c r="CI11" s="48"/>
      <c r="CJ11" s="48"/>
      <c r="CK11" s="48"/>
      <c r="CL11" s="48"/>
      <c r="CM11" s="48"/>
      <c r="CN11" s="48"/>
      <c r="CO11" s="48"/>
      <c r="CP11" s="48"/>
      <c r="CQ11" s="53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52"/>
      <c r="DK11" s="54"/>
      <c r="DL11" s="54"/>
      <c r="DM11" s="52"/>
      <c r="DN11" s="52"/>
      <c r="DO11" s="52"/>
      <c r="DP11" s="54"/>
      <c r="DQ11" s="269"/>
      <c r="DR11" s="55"/>
      <c r="DS11" s="47"/>
      <c r="DT11" s="48"/>
    </row>
    <row r="12" spans="1:126" s="12" customFormat="1" ht="21" customHeight="1" thickBot="1">
      <c r="A12" s="822" t="s">
        <v>97</v>
      </c>
      <c r="B12" s="823"/>
      <c r="C12" s="247" t="s">
        <v>229</v>
      </c>
      <c r="D12" s="822"/>
      <c r="E12" s="823"/>
      <c r="F12" s="246"/>
      <c r="G12" s="57"/>
      <c r="H12" s="57"/>
      <c r="I12" s="57"/>
      <c r="J12" s="57"/>
      <c r="K12" s="56"/>
      <c r="L12" s="57"/>
      <c r="M12" s="57"/>
      <c r="N12" s="57"/>
      <c r="O12" s="57"/>
      <c r="P12" s="57"/>
      <c r="Q12" s="111"/>
      <c r="R12" s="111"/>
      <c r="S12" s="111"/>
      <c r="T12" s="111"/>
      <c r="U12" s="111"/>
      <c r="V12" s="111"/>
      <c r="W12" s="111"/>
      <c r="X12" s="57"/>
      <c r="Y12" s="196">
        <f>'DIRECCIÓN GENERAL'!F210</f>
        <v>157</v>
      </c>
      <c r="Z12" s="196">
        <f>'DIRECCIÓN GENERAL'!G210</f>
        <v>1955</v>
      </c>
      <c r="AA12" s="196">
        <f>'DIRECCIÓN GENERAL'!H210</f>
        <v>1315</v>
      </c>
      <c r="AB12" s="196">
        <f>'DIRECCIÓN GENERAL'!I210</f>
        <v>400</v>
      </c>
      <c r="AC12" s="196">
        <f>'DIRECCIÓN GENERAL'!J210</f>
        <v>28</v>
      </c>
      <c r="AD12" s="196">
        <f>'DIRECCIÓN GENERAL'!K210</f>
        <v>66</v>
      </c>
      <c r="AE12" s="196">
        <f>'DIRECCIÓN GENERAL'!L210</f>
        <v>757</v>
      </c>
      <c r="AF12" s="196">
        <f>'DIRECCIÓN GENERAL'!M210</f>
        <v>664</v>
      </c>
      <c r="AG12" s="196">
        <f>'DIRECCIÓN GENERAL'!N210</f>
        <v>2</v>
      </c>
      <c r="AH12" s="196">
        <f>'DIRECCIÓN GENERAL'!O210</f>
        <v>91</v>
      </c>
      <c r="AI12" s="196">
        <f>'DIRECCIÓN GENERAL'!P210</f>
        <v>957</v>
      </c>
      <c r="AJ12" s="196">
        <f>'DIRECCIÓN GENERAL'!Q210</f>
        <v>1755</v>
      </c>
      <c r="AK12" s="196">
        <f>'DIRECCIÓN GENERAL'!R210</f>
        <v>752</v>
      </c>
      <c r="AL12" s="196">
        <f>'DIRECCIÓN GENERAL'!S210</f>
        <v>362</v>
      </c>
      <c r="AM12" s="196">
        <f>'DIRECCIÓN GENERAL'!T210</f>
        <v>367</v>
      </c>
      <c r="AN12" s="196">
        <f>'DIRECCIÓN GENERAL'!U210</f>
        <v>452</v>
      </c>
      <c r="AO12" s="196">
        <f>'DIRECCIÓN GENERAL'!V210</f>
        <v>326</v>
      </c>
      <c r="AP12" s="196">
        <f>'DIRECCIÓN GENERAL'!W210</f>
        <v>246</v>
      </c>
      <c r="AQ12" s="196">
        <f>'DIRECCIÓN GENERAL'!X210</f>
        <v>207</v>
      </c>
      <c r="AR12" s="112"/>
      <c r="AS12" s="550"/>
      <c r="AT12" s="550"/>
      <c r="AU12" s="550"/>
      <c r="AV12" s="550"/>
      <c r="AW12" s="550"/>
      <c r="AX12" s="550"/>
      <c r="AY12" s="551"/>
      <c r="AZ12" s="551"/>
      <c r="BA12" s="551"/>
      <c r="BB12" s="551"/>
      <c r="BC12" s="551"/>
      <c r="BD12" s="551"/>
      <c r="BE12" s="551"/>
      <c r="BF12" s="112"/>
      <c r="BG12" s="97">
        <f>SUM(F12,Y12,AD12,)</f>
        <v>223</v>
      </c>
      <c r="BH12" s="97">
        <f>SUM(G12+K12+Z12+AE12+AS12)</f>
        <v>2712</v>
      </c>
      <c r="BI12" s="641">
        <f>SUM(BP12:BV12)</f>
        <v>2712</v>
      </c>
      <c r="BJ12" s="641">
        <f>SUM(BN12:BO12)</f>
        <v>2712</v>
      </c>
      <c r="BK12" s="97">
        <f>SUM(H12+L12+AA12+AF12+AT12)</f>
        <v>1979</v>
      </c>
      <c r="BL12" s="97">
        <f>SUM(I12+M12+AB12+AG12+AU12)</f>
        <v>402</v>
      </c>
      <c r="BM12" s="97">
        <f>SUM(J12+N12+AC12+AH12+AV12)</f>
        <v>119</v>
      </c>
      <c r="BN12" s="98">
        <f>SUM(O12,AI12,AW12)</f>
        <v>957</v>
      </c>
      <c r="BO12" s="98">
        <f t="shared" ref="BO12:BV12" si="0">SUM(P12,AJ12,AX12)</f>
        <v>1755</v>
      </c>
      <c r="BP12" s="98">
        <f t="shared" si="0"/>
        <v>752</v>
      </c>
      <c r="BQ12" s="98">
        <f t="shared" si="0"/>
        <v>362</v>
      </c>
      <c r="BR12" s="98">
        <f t="shared" si="0"/>
        <v>367</v>
      </c>
      <c r="BS12" s="98">
        <f t="shared" si="0"/>
        <v>452</v>
      </c>
      <c r="BT12" s="98">
        <f t="shared" si="0"/>
        <v>326</v>
      </c>
      <c r="BU12" s="98">
        <f t="shared" si="0"/>
        <v>246</v>
      </c>
      <c r="BV12" s="98">
        <f t="shared" si="0"/>
        <v>207</v>
      </c>
      <c r="BW12" s="33"/>
      <c r="BX12" s="68"/>
      <c r="BY12" s="70"/>
      <c r="BZ12" s="68"/>
      <c r="CA12" s="68"/>
      <c r="CB12" s="68"/>
      <c r="CC12" s="92">
        <f>SUM(CONVENIOS!F9:F10)</f>
        <v>2</v>
      </c>
      <c r="CD12" s="92">
        <f>SUM(CONVENIOS!I9:I10)</f>
        <v>1693</v>
      </c>
      <c r="CE12" s="92">
        <f>SUM(CONVENIOS!O9:O10)</f>
        <v>2</v>
      </c>
      <c r="CF12" s="92">
        <f>SUM(CONVENIOS!R9:R10)</f>
        <v>239</v>
      </c>
      <c r="CG12" s="92">
        <f>SUM(CD12,CF12)</f>
        <v>1932</v>
      </c>
      <c r="CH12" s="68">
        <v>1</v>
      </c>
      <c r="CI12" s="68">
        <v>4</v>
      </c>
      <c r="CJ12" s="68">
        <v>8</v>
      </c>
      <c r="CK12" s="68">
        <v>45</v>
      </c>
      <c r="CL12" s="68">
        <v>0</v>
      </c>
      <c r="CM12" s="68">
        <v>0</v>
      </c>
      <c r="CN12" s="68">
        <v>0</v>
      </c>
      <c r="CO12" s="68">
        <v>0</v>
      </c>
      <c r="CP12" s="68">
        <v>104</v>
      </c>
      <c r="CQ12" s="68">
        <v>104</v>
      </c>
      <c r="CR12" s="68">
        <v>51</v>
      </c>
      <c r="CS12" s="68">
        <v>73</v>
      </c>
      <c r="CT12" s="68">
        <v>0</v>
      </c>
      <c r="CU12" s="68"/>
      <c r="CV12" s="68"/>
      <c r="CW12" s="68">
        <v>1</v>
      </c>
      <c r="CX12" s="68"/>
      <c r="CY12" s="68">
        <v>12</v>
      </c>
      <c r="CZ12" s="68">
        <v>138</v>
      </c>
      <c r="DA12" s="68">
        <v>12</v>
      </c>
      <c r="DB12" s="68">
        <v>36</v>
      </c>
      <c r="DC12" s="68">
        <v>0</v>
      </c>
      <c r="DD12" s="68">
        <v>348</v>
      </c>
      <c r="DE12" s="68">
        <v>23</v>
      </c>
      <c r="DF12" s="68">
        <v>5</v>
      </c>
      <c r="DG12" s="68">
        <v>7</v>
      </c>
      <c r="DH12" s="68">
        <v>28</v>
      </c>
      <c r="DI12" s="68">
        <v>16</v>
      </c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101"/>
      <c r="DU12" s="100"/>
      <c r="DV12" s="100"/>
    </row>
    <row r="13" spans="1:126" s="12" customFormat="1" ht="7.5" customHeight="1" thickBot="1">
      <c r="A13" s="47"/>
      <c r="B13" s="48"/>
      <c r="C13" s="235"/>
      <c r="D13" s="48"/>
      <c r="E13" s="48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51"/>
      <c r="R13" s="51"/>
      <c r="S13" s="51"/>
      <c r="T13" s="51"/>
      <c r="U13" s="51"/>
      <c r="V13" s="51"/>
      <c r="W13" s="51"/>
      <c r="X13" s="51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51"/>
      <c r="AS13" s="546"/>
      <c r="AT13" s="546"/>
      <c r="AU13" s="546"/>
      <c r="AV13" s="546"/>
      <c r="AW13" s="546"/>
      <c r="AX13" s="546"/>
      <c r="AY13" s="51"/>
      <c r="AZ13" s="51"/>
      <c r="BA13" s="51"/>
      <c r="BB13" s="51"/>
      <c r="BC13" s="51"/>
      <c r="BD13" s="51"/>
      <c r="BE13" s="51"/>
      <c r="BF13" s="51"/>
      <c r="BG13" s="90"/>
      <c r="BH13" s="90"/>
      <c r="BI13" s="90"/>
      <c r="BJ13" s="90"/>
      <c r="BK13" s="90"/>
      <c r="BL13" s="90"/>
      <c r="BM13" s="90"/>
      <c r="BN13" s="90"/>
      <c r="BO13" s="90"/>
      <c r="BP13" s="99"/>
      <c r="BQ13" s="99"/>
      <c r="BR13" s="99"/>
      <c r="BS13" s="99"/>
      <c r="BT13" s="99"/>
      <c r="BU13" s="99"/>
      <c r="BV13" s="99"/>
      <c r="BW13" s="50"/>
      <c r="BX13" s="69"/>
      <c r="BY13" s="71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270"/>
      <c r="DR13" s="71"/>
      <c r="DS13" s="69"/>
      <c r="DT13" s="102"/>
      <c r="DU13" s="69"/>
      <c r="DV13" s="69"/>
    </row>
    <row r="14" spans="1:126" s="9" customFormat="1" ht="21" customHeight="1" thickBot="1">
      <c r="A14" s="34">
        <v>1</v>
      </c>
      <c r="B14" s="237" t="s">
        <v>36</v>
      </c>
      <c r="C14" s="240" t="s">
        <v>218</v>
      </c>
      <c r="D14" s="35">
        <v>1</v>
      </c>
      <c r="E14" s="35"/>
      <c r="F14" s="639">
        <f>CALKINI!F304</f>
        <v>0</v>
      </c>
      <c r="G14" s="639">
        <f>CALKINI!G304</f>
        <v>0</v>
      </c>
      <c r="H14" s="639">
        <f>CALKINI!H304</f>
        <v>0</v>
      </c>
      <c r="I14" s="639">
        <f>CALKINI!I304</f>
        <v>0</v>
      </c>
      <c r="J14" s="639">
        <f>CALKINI!J304</f>
        <v>0</v>
      </c>
      <c r="K14" s="639">
        <f>CALKINI!K304</f>
        <v>0</v>
      </c>
      <c r="L14" s="639">
        <f>CALKINI!L304</f>
        <v>0</v>
      </c>
      <c r="M14" s="639">
        <f>CALKINI!M304</f>
        <v>0</v>
      </c>
      <c r="N14" s="639">
        <f>CALKINI!N304</f>
        <v>0</v>
      </c>
      <c r="O14" s="639">
        <f>CALKINI!O304</f>
        <v>0</v>
      </c>
      <c r="P14" s="639">
        <f>CALKINI!P304</f>
        <v>0</v>
      </c>
      <c r="Q14" s="639">
        <f>CALKINI!Q304</f>
        <v>0</v>
      </c>
      <c r="R14" s="639">
        <f>CALKINI!R304</f>
        <v>0</v>
      </c>
      <c r="S14" s="639">
        <f>CALKINI!S304</f>
        <v>0</v>
      </c>
      <c r="T14" s="639">
        <f>CALKINI!T304</f>
        <v>0</v>
      </c>
      <c r="U14" s="639">
        <f>CALKINI!U304</f>
        <v>0</v>
      </c>
      <c r="V14" s="639">
        <f>CALKINI!V304</f>
        <v>0</v>
      </c>
      <c r="W14" s="639">
        <f>CALKINI!W304</f>
        <v>0</v>
      </c>
      <c r="X14" s="40"/>
      <c r="Y14" s="35">
        <f>CALKINI!F470</f>
        <v>0</v>
      </c>
      <c r="Z14" s="35">
        <f>CALKINI!G470</f>
        <v>0</v>
      </c>
      <c r="AA14" s="35">
        <f>CALKINI!H470</f>
        <v>0</v>
      </c>
      <c r="AB14" s="35">
        <f>CALKINI!I470</f>
        <v>0</v>
      </c>
      <c r="AC14" s="35">
        <f>CALKINI!J470</f>
        <v>0</v>
      </c>
      <c r="AD14" s="35">
        <f>CALKINI!K470</f>
        <v>292</v>
      </c>
      <c r="AE14" s="35">
        <f>CALKINI!L470</f>
        <v>2874</v>
      </c>
      <c r="AF14" s="35">
        <f>CALKINI!M470</f>
        <v>2551</v>
      </c>
      <c r="AG14" s="35">
        <f>CALKINI!N470</f>
        <v>229</v>
      </c>
      <c r="AH14" s="35">
        <f>CALKINI!O470</f>
        <v>78</v>
      </c>
      <c r="AI14" s="35">
        <f>CALKINI!P470</f>
        <v>508</v>
      </c>
      <c r="AJ14" s="35">
        <f>CALKINI!Q470</f>
        <v>2366</v>
      </c>
      <c r="AK14" s="35">
        <f>CALKINI!R470</f>
        <v>218</v>
      </c>
      <c r="AL14" s="35">
        <f>CALKINI!S470</f>
        <v>313</v>
      </c>
      <c r="AM14" s="35">
        <f>CALKINI!T470</f>
        <v>545</v>
      </c>
      <c r="AN14" s="35">
        <f>CALKINI!U470</f>
        <v>596</v>
      </c>
      <c r="AO14" s="35">
        <f>CALKINI!V470</f>
        <v>555</v>
      </c>
      <c r="AP14" s="35">
        <f>CALKINI!W470</f>
        <v>362</v>
      </c>
      <c r="AQ14" s="35">
        <f>CALKINI!X470</f>
        <v>285</v>
      </c>
      <c r="AR14" s="40"/>
      <c r="AS14" s="547">
        <f>CALKINI!X304</f>
        <v>0</v>
      </c>
      <c r="AT14" s="547">
        <f>CALKINI!Y304</f>
        <v>0</v>
      </c>
      <c r="AU14" s="547">
        <f>CALKINI!Z304</f>
        <v>0</v>
      </c>
      <c r="AV14" s="547">
        <f>CALKINI!AA304</f>
        <v>0</v>
      </c>
      <c r="AW14" s="547">
        <f>CALKINI!AB304</f>
        <v>0</v>
      </c>
      <c r="AX14" s="547">
        <f>CALKINI!AC304</f>
        <v>0</v>
      </c>
      <c r="AY14" s="547">
        <f>CALKINI!AD304</f>
        <v>0</v>
      </c>
      <c r="AZ14" s="547">
        <f>CALKINI!AE304</f>
        <v>0</v>
      </c>
      <c r="BA14" s="547">
        <f>CALKINI!AF304</f>
        <v>0</v>
      </c>
      <c r="BB14" s="547">
        <f>CALKINI!AG304</f>
        <v>0</v>
      </c>
      <c r="BC14" s="547">
        <f>CALKINI!AH304</f>
        <v>0</v>
      </c>
      <c r="BD14" s="547">
        <f>CALKINI!AI304</f>
        <v>0</v>
      </c>
      <c r="BE14" s="547">
        <f>CALKINI!AJ304</f>
        <v>0</v>
      </c>
      <c r="BF14" s="113"/>
      <c r="BG14" s="97">
        <f t="shared" ref="BG14:BG24" si="1">SUM(F14,Y14,AD14,)</f>
        <v>292</v>
      </c>
      <c r="BH14" s="97">
        <f t="shared" ref="BH14:BH24" si="2">SUM(G14+K14+Z14+AE14+AS14)</f>
        <v>2874</v>
      </c>
      <c r="BI14" s="641">
        <f t="shared" ref="BI14:BI24" si="3">SUM(BP14:BV14)</f>
        <v>2874</v>
      </c>
      <c r="BJ14" s="641">
        <f t="shared" ref="BJ14:BJ24" si="4">SUM(BN14:BO14)</f>
        <v>2874</v>
      </c>
      <c r="BK14" s="97">
        <f t="shared" ref="BK14:BK24" si="5">SUM(H14+L14+AA14+AF14+AT14)</f>
        <v>2551</v>
      </c>
      <c r="BL14" s="97">
        <f t="shared" ref="BL14:BL24" si="6">SUM(I14+M14+AB14+AG14+AU14)</f>
        <v>229</v>
      </c>
      <c r="BM14" s="97">
        <f t="shared" ref="BM14:BM24" si="7">SUM(J14+N14+AC14+AH14+AV14)</f>
        <v>78</v>
      </c>
      <c r="BN14" s="98">
        <f t="shared" ref="BN14:BN24" si="8">SUM(O14,AI14,AW14)</f>
        <v>508</v>
      </c>
      <c r="BO14" s="98">
        <f t="shared" ref="BO14:BO24" si="9">SUM(P14,AJ14,AX14)</f>
        <v>2366</v>
      </c>
      <c r="BP14" s="98">
        <f t="shared" ref="BP14:BP24" si="10">SUM(Q14,AK14,AY14)</f>
        <v>218</v>
      </c>
      <c r="BQ14" s="98">
        <f t="shared" ref="BQ14:BQ24" si="11">SUM(R14,AL14,AZ14)</f>
        <v>313</v>
      </c>
      <c r="BR14" s="98">
        <f t="shared" ref="BR14:BR24" si="12">SUM(S14,AM14,BA14)</f>
        <v>545</v>
      </c>
      <c r="BS14" s="98">
        <f t="shared" ref="BS14:BS24" si="13">SUM(T14,AN14,BB14)</f>
        <v>596</v>
      </c>
      <c r="BT14" s="98">
        <f t="shared" ref="BT14:BT24" si="14">SUM(U14,AO14,BC14)</f>
        <v>555</v>
      </c>
      <c r="BU14" s="98">
        <f t="shared" ref="BU14:BU24" si="15">SUM(V14,AP14,BD14)</f>
        <v>362</v>
      </c>
      <c r="BV14" s="98">
        <f t="shared" ref="BV14:BV24" si="16">SUM(W14,AQ14,BE14)</f>
        <v>285</v>
      </c>
      <c r="BW14" s="85"/>
      <c r="BX14" s="36"/>
      <c r="BY14" s="36"/>
      <c r="BZ14" s="36"/>
      <c r="CA14" s="36"/>
      <c r="CB14" s="36"/>
      <c r="CC14" s="35">
        <f>SUM(CONVENIOS!F11:F12)</f>
        <v>0</v>
      </c>
      <c r="CD14" s="35">
        <f>SUM(CONVENIOS!I11:I12)</f>
        <v>0</v>
      </c>
      <c r="CE14" s="35">
        <f>SUM(CONVENIOS!O11:O12)</f>
        <v>0</v>
      </c>
      <c r="CF14" s="35">
        <f>SUM(CONVENIOS!R11:R12)</f>
        <v>0</v>
      </c>
      <c r="CG14" s="35">
        <f t="shared" ref="CG14:CG24" si="17">SUM(CF14,CD14)</f>
        <v>0</v>
      </c>
      <c r="CH14" s="651">
        <v>0</v>
      </c>
      <c r="CI14" s="651">
        <v>0</v>
      </c>
      <c r="CJ14" s="651">
        <v>0</v>
      </c>
      <c r="CK14" s="651">
        <v>0</v>
      </c>
      <c r="CL14" s="651">
        <v>1</v>
      </c>
      <c r="CM14" s="651">
        <v>2</v>
      </c>
      <c r="CN14" s="651">
        <v>0</v>
      </c>
      <c r="CO14" s="652">
        <v>27</v>
      </c>
      <c r="CP14" s="651">
        <v>45</v>
      </c>
      <c r="CQ14" s="36">
        <v>0</v>
      </c>
      <c r="CR14" s="36"/>
      <c r="CS14" s="36"/>
      <c r="CT14" s="36"/>
      <c r="CU14" s="36"/>
      <c r="CV14" s="36"/>
      <c r="CW14" s="36">
        <v>1</v>
      </c>
      <c r="CX14" s="767">
        <v>12</v>
      </c>
      <c r="CY14" s="36">
        <v>0</v>
      </c>
      <c r="CZ14" s="36">
        <v>293</v>
      </c>
      <c r="DA14" s="36">
        <v>12</v>
      </c>
      <c r="DB14" s="36">
        <v>11</v>
      </c>
      <c r="DC14" s="36">
        <v>0</v>
      </c>
      <c r="DD14" s="36">
        <v>0</v>
      </c>
      <c r="DE14" s="36">
        <v>0</v>
      </c>
      <c r="DF14" s="36">
        <v>4</v>
      </c>
      <c r="DG14" s="36">
        <v>3</v>
      </c>
      <c r="DH14" s="36">
        <v>21</v>
      </c>
      <c r="DI14" s="36">
        <v>8</v>
      </c>
      <c r="DJ14" s="36"/>
      <c r="DK14" s="36"/>
      <c r="DL14" s="36"/>
      <c r="DM14" s="36"/>
      <c r="DN14" s="36"/>
      <c r="DO14" s="36"/>
      <c r="DP14" s="36"/>
      <c r="DQ14" s="271"/>
      <c r="DR14" s="36"/>
      <c r="DS14" s="36"/>
      <c r="DT14" s="36"/>
      <c r="DU14" s="36"/>
      <c r="DV14" s="856" t="s">
        <v>1983</v>
      </c>
    </row>
    <row r="15" spans="1:126" s="23" customFormat="1" ht="21" customHeight="1" thickBot="1">
      <c r="A15" s="103">
        <v>2</v>
      </c>
      <c r="B15" s="104" t="s">
        <v>62</v>
      </c>
      <c r="C15" s="241" t="s">
        <v>219</v>
      </c>
      <c r="D15" s="105">
        <v>1</v>
      </c>
      <c r="E15" s="105"/>
      <c r="F15" s="105">
        <f>CALAKMUL!F65</f>
        <v>0</v>
      </c>
      <c r="G15" s="105">
        <f>CALAKMUL!G65</f>
        <v>0</v>
      </c>
      <c r="H15" s="105">
        <f>CALAKMUL!H65</f>
        <v>0</v>
      </c>
      <c r="I15" s="105">
        <f>CALAKMUL!I65</f>
        <v>0</v>
      </c>
      <c r="J15" s="105">
        <f>CALAKMUL!J65</f>
        <v>0</v>
      </c>
      <c r="K15" s="105">
        <f>CALAKMUL!K65</f>
        <v>0</v>
      </c>
      <c r="L15" s="105">
        <f>CALAKMUL!L65</f>
        <v>0</v>
      </c>
      <c r="M15" s="105">
        <f>CALAKMUL!M65</f>
        <v>0</v>
      </c>
      <c r="N15" s="105">
        <f>CALAKMUL!N65</f>
        <v>0</v>
      </c>
      <c r="O15" s="105">
        <f>CALAKMUL!O65</f>
        <v>0</v>
      </c>
      <c r="P15" s="105">
        <f>CALAKMUL!P65</f>
        <v>0</v>
      </c>
      <c r="Q15" s="105">
        <f>CALAKMUL!Q65</f>
        <v>0</v>
      </c>
      <c r="R15" s="105">
        <f>CALAKMUL!R65</f>
        <v>0</v>
      </c>
      <c r="S15" s="105">
        <f>CALAKMUL!S65</f>
        <v>0</v>
      </c>
      <c r="T15" s="105">
        <f>CALAKMUL!T65</f>
        <v>0</v>
      </c>
      <c r="U15" s="105">
        <f>CALAKMUL!U65</f>
        <v>0</v>
      </c>
      <c r="V15" s="105">
        <f>CALAKMUL!V65</f>
        <v>0</v>
      </c>
      <c r="W15" s="105">
        <f>CALAKMUL!W65</f>
        <v>0</v>
      </c>
      <c r="X15" s="43"/>
      <c r="Y15" s="105">
        <f>CALAKMUL!F231</f>
        <v>0</v>
      </c>
      <c r="Z15" s="105">
        <f>CALAKMUL!G231</f>
        <v>0</v>
      </c>
      <c r="AA15" s="105">
        <f>CALAKMUL!H231</f>
        <v>0</v>
      </c>
      <c r="AB15" s="105">
        <f>CALAKMUL!I231</f>
        <v>0</v>
      </c>
      <c r="AC15" s="105">
        <f>CALAKMUL!J231</f>
        <v>0</v>
      </c>
      <c r="AD15" s="105">
        <f>CALAKMUL!K231</f>
        <v>77</v>
      </c>
      <c r="AE15" s="105">
        <f>CALAKMUL!L231</f>
        <v>850</v>
      </c>
      <c r="AF15" s="105">
        <f>CALAKMUL!M231</f>
        <v>657</v>
      </c>
      <c r="AG15" s="105">
        <f>CALAKMUL!N231</f>
        <v>151</v>
      </c>
      <c r="AH15" s="105">
        <f>CALAKMUL!O231</f>
        <v>43</v>
      </c>
      <c r="AI15" s="105">
        <f>CALAKMUL!P231</f>
        <v>81</v>
      </c>
      <c r="AJ15" s="105">
        <f>CALAKMUL!Q231</f>
        <v>769</v>
      </c>
      <c r="AK15" s="105">
        <f>CALAKMUL!R231</f>
        <v>36</v>
      </c>
      <c r="AL15" s="105">
        <f>CALAKMUL!S231</f>
        <v>87</v>
      </c>
      <c r="AM15" s="105">
        <f>CALAKMUL!T231</f>
        <v>255</v>
      </c>
      <c r="AN15" s="105">
        <f>CALAKMUL!U231</f>
        <v>211</v>
      </c>
      <c r="AO15" s="105">
        <f>CALAKMUL!V231</f>
        <v>112</v>
      </c>
      <c r="AP15" s="105">
        <f>CALAKMUL!W231</f>
        <v>75</v>
      </c>
      <c r="AQ15" s="105">
        <f>CALAKMUL!X231</f>
        <v>74</v>
      </c>
      <c r="AR15" s="119"/>
      <c r="AS15" s="548">
        <f>CALAKMUL!X65</f>
        <v>0</v>
      </c>
      <c r="AT15" s="548">
        <f>CALAKMUL!Y65</f>
        <v>0</v>
      </c>
      <c r="AU15" s="548">
        <f>CALAKMUL!Z65</f>
        <v>0</v>
      </c>
      <c r="AV15" s="548">
        <f>CALAKMUL!AA65</f>
        <v>0</v>
      </c>
      <c r="AW15" s="548">
        <f>CALAKMUL!AB65</f>
        <v>0</v>
      </c>
      <c r="AX15" s="548">
        <f>CALAKMUL!AC65</f>
        <v>0</v>
      </c>
      <c r="AY15" s="548">
        <f>CALAKMUL!AD65</f>
        <v>0</v>
      </c>
      <c r="AZ15" s="548">
        <f>CALAKMUL!AE65</f>
        <v>0</v>
      </c>
      <c r="BA15" s="548">
        <f>CALAKMUL!AF65</f>
        <v>0</v>
      </c>
      <c r="BB15" s="548">
        <f>CALAKMUL!AG65</f>
        <v>0</v>
      </c>
      <c r="BC15" s="548">
        <f>CALAKMUL!AH65</f>
        <v>0</v>
      </c>
      <c r="BD15" s="548">
        <f>CALAKMUL!AI65</f>
        <v>0</v>
      </c>
      <c r="BE15" s="548">
        <f>CALAKMUL!AJ65</f>
        <v>0</v>
      </c>
      <c r="BF15" s="114"/>
      <c r="BG15" s="97">
        <f t="shared" si="1"/>
        <v>77</v>
      </c>
      <c r="BH15" s="97">
        <f t="shared" si="2"/>
        <v>850</v>
      </c>
      <c r="BI15" s="641">
        <f t="shared" si="3"/>
        <v>850</v>
      </c>
      <c r="BJ15" s="641">
        <f t="shared" si="4"/>
        <v>850</v>
      </c>
      <c r="BK15" s="97">
        <f t="shared" si="5"/>
        <v>657</v>
      </c>
      <c r="BL15" s="97">
        <f t="shared" si="6"/>
        <v>151</v>
      </c>
      <c r="BM15" s="97">
        <f t="shared" si="7"/>
        <v>43</v>
      </c>
      <c r="BN15" s="98">
        <f t="shared" si="8"/>
        <v>81</v>
      </c>
      <c r="BO15" s="98">
        <f t="shared" si="9"/>
        <v>769</v>
      </c>
      <c r="BP15" s="98">
        <f t="shared" si="10"/>
        <v>36</v>
      </c>
      <c r="BQ15" s="98">
        <f t="shared" si="11"/>
        <v>87</v>
      </c>
      <c r="BR15" s="98">
        <f t="shared" si="12"/>
        <v>255</v>
      </c>
      <c r="BS15" s="98">
        <f t="shared" si="13"/>
        <v>211</v>
      </c>
      <c r="BT15" s="98">
        <f t="shared" si="14"/>
        <v>112</v>
      </c>
      <c r="BU15" s="98">
        <f t="shared" si="15"/>
        <v>75</v>
      </c>
      <c r="BV15" s="98">
        <f t="shared" si="16"/>
        <v>74</v>
      </c>
      <c r="BW15" s="85"/>
      <c r="BX15" s="106"/>
      <c r="BY15" s="106"/>
      <c r="BZ15" s="106"/>
      <c r="CA15" s="106"/>
      <c r="CB15" s="106"/>
      <c r="CC15" s="105">
        <f>SUM(CONVENIOS!F13:F14)</f>
        <v>0</v>
      </c>
      <c r="CD15" s="105">
        <f>SUM(CONVENIOS!I13:I14)</f>
        <v>0</v>
      </c>
      <c r="CE15" s="105">
        <f>SUM(CONVENIOS!O13:O14)</f>
        <v>0</v>
      </c>
      <c r="CF15" s="105">
        <f>SUM(CONVENIOS!R13:R14)</f>
        <v>0</v>
      </c>
      <c r="CG15" s="105">
        <f t="shared" si="17"/>
        <v>0</v>
      </c>
      <c r="CH15" s="653">
        <v>0</v>
      </c>
      <c r="CI15" s="653">
        <v>0</v>
      </c>
      <c r="CJ15" s="653">
        <v>0</v>
      </c>
      <c r="CK15" s="653">
        <v>0</v>
      </c>
      <c r="CL15" s="654">
        <v>1</v>
      </c>
      <c r="CM15" s="654">
        <v>2</v>
      </c>
      <c r="CN15" s="654">
        <v>0</v>
      </c>
      <c r="CO15" s="654">
        <v>18</v>
      </c>
      <c r="CP15" s="654">
        <v>9</v>
      </c>
      <c r="CQ15" s="106">
        <v>0</v>
      </c>
      <c r="CR15" s="106"/>
      <c r="CS15" s="106"/>
      <c r="CT15" s="106"/>
      <c r="CU15" s="106"/>
      <c r="CV15" s="106"/>
      <c r="CW15" s="106">
        <v>1</v>
      </c>
      <c r="CX15" s="768"/>
      <c r="CY15" s="106">
        <v>0</v>
      </c>
      <c r="CZ15" s="106">
        <v>68</v>
      </c>
      <c r="DA15" s="106">
        <v>41</v>
      </c>
      <c r="DB15" s="106">
        <v>0</v>
      </c>
      <c r="DC15" s="106">
        <v>0</v>
      </c>
      <c r="DD15" s="106">
        <v>0</v>
      </c>
      <c r="DE15" s="106">
        <v>3</v>
      </c>
      <c r="DF15" s="106">
        <v>4</v>
      </c>
      <c r="DG15" s="106">
        <v>8</v>
      </c>
      <c r="DH15" s="106">
        <v>0</v>
      </c>
      <c r="DI15" s="106">
        <v>0</v>
      </c>
      <c r="DJ15" s="106"/>
      <c r="DK15" s="106"/>
      <c r="DL15" s="106"/>
      <c r="DM15" s="106"/>
      <c r="DN15" s="106"/>
      <c r="DO15" s="106"/>
      <c r="DP15" s="106"/>
      <c r="DQ15" s="272"/>
      <c r="DR15" s="106"/>
      <c r="DS15" s="106"/>
      <c r="DT15" s="106"/>
      <c r="DU15" s="106"/>
      <c r="DV15" s="857"/>
    </row>
    <row r="16" spans="1:126" s="9" customFormat="1" ht="21" customHeight="1" thickBot="1">
      <c r="A16" s="34">
        <v>3</v>
      </c>
      <c r="B16" s="237" t="s">
        <v>37</v>
      </c>
      <c r="C16" s="240" t="s">
        <v>220</v>
      </c>
      <c r="D16" s="35">
        <v>1</v>
      </c>
      <c r="E16" s="35"/>
      <c r="F16" s="35">
        <f>CANDELARIA!F242</f>
        <v>0</v>
      </c>
      <c r="G16" s="35">
        <f>CANDELARIA!G242</f>
        <v>0</v>
      </c>
      <c r="H16" s="35">
        <f>CANDELARIA!H242</f>
        <v>0</v>
      </c>
      <c r="I16" s="35">
        <f>CANDELARIA!I242</f>
        <v>0</v>
      </c>
      <c r="J16" s="35">
        <f>CANDELARIA!J242</f>
        <v>0</v>
      </c>
      <c r="K16" s="35">
        <f>CANDELARIA!K242</f>
        <v>0</v>
      </c>
      <c r="L16" s="35">
        <f>CANDELARIA!L242</f>
        <v>0</v>
      </c>
      <c r="M16" s="35">
        <f>CANDELARIA!M242</f>
        <v>0</v>
      </c>
      <c r="N16" s="35">
        <f>CANDELARIA!N242</f>
        <v>0</v>
      </c>
      <c r="O16" s="35">
        <f>CANDELARIA!O242</f>
        <v>0</v>
      </c>
      <c r="P16" s="35">
        <f>CANDELARIA!P242</f>
        <v>0</v>
      </c>
      <c r="Q16" s="35">
        <f>CANDELARIA!Q242</f>
        <v>0</v>
      </c>
      <c r="R16" s="35">
        <f>CANDELARIA!R242</f>
        <v>0</v>
      </c>
      <c r="S16" s="35">
        <f>CANDELARIA!S242</f>
        <v>0</v>
      </c>
      <c r="T16" s="35">
        <f>CANDELARIA!T242</f>
        <v>0</v>
      </c>
      <c r="U16" s="35">
        <f>CANDELARIA!U242</f>
        <v>0</v>
      </c>
      <c r="V16" s="35">
        <f>CANDELARIA!V242</f>
        <v>0</v>
      </c>
      <c r="W16" s="35">
        <f>CANDELARIA!W242</f>
        <v>0</v>
      </c>
      <c r="X16" s="40"/>
      <c r="Y16" s="35">
        <f>CANDELARIA!F408</f>
        <v>1</v>
      </c>
      <c r="Z16" s="35">
        <f>CANDELARIA!G408</f>
        <v>21</v>
      </c>
      <c r="AA16" s="35">
        <f>CANDELARIA!H408</f>
        <v>18</v>
      </c>
      <c r="AB16" s="35">
        <f>CANDELARIA!I408</f>
        <v>3</v>
      </c>
      <c r="AC16" s="35">
        <f>CANDELARIA!J408</f>
        <v>0</v>
      </c>
      <c r="AD16" s="35">
        <f>CANDELARIA!K408</f>
        <v>129</v>
      </c>
      <c r="AE16" s="35">
        <f>CANDELARIA!L408</f>
        <v>1388</v>
      </c>
      <c r="AF16" s="35">
        <f>CANDELARIA!M408</f>
        <v>1094</v>
      </c>
      <c r="AG16" s="35">
        <f>CANDELARIA!N408</f>
        <v>314</v>
      </c>
      <c r="AH16" s="35">
        <f>CANDELARIA!O408</f>
        <v>0</v>
      </c>
      <c r="AI16" s="35">
        <f>CANDELARIA!P408</f>
        <v>317</v>
      </c>
      <c r="AJ16" s="35">
        <f>CANDELARIA!Q408</f>
        <v>1092</v>
      </c>
      <c r="AK16" s="35">
        <f>CANDELARIA!R408</f>
        <v>217</v>
      </c>
      <c r="AL16" s="35">
        <f>CANDELARIA!S408</f>
        <v>152</v>
      </c>
      <c r="AM16" s="35">
        <f>CANDELARIA!T408</f>
        <v>394</v>
      </c>
      <c r="AN16" s="35">
        <f>CANDELARIA!U408</f>
        <v>337</v>
      </c>
      <c r="AO16" s="35">
        <f>CANDELARIA!V408</f>
        <v>173</v>
      </c>
      <c r="AP16" s="35">
        <f>CANDELARIA!W408</f>
        <v>77</v>
      </c>
      <c r="AQ16" s="35">
        <f>CANDELARIA!X408</f>
        <v>59</v>
      </c>
      <c r="AR16" s="119"/>
      <c r="AS16" s="549">
        <f>CANDELARIA!X242</f>
        <v>0</v>
      </c>
      <c r="AT16" s="549">
        <f>CANDELARIA!Y242</f>
        <v>0</v>
      </c>
      <c r="AU16" s="549">
        <f>CANDELARIA!Z242</f>
        <v>0</v>
      </c>
      <c r="AV16" s="549">
        <f>CANDELARIA!AA242</f>
        <v>0</v>
      </c>
      <c r="AW16" s="549">
        <f>CANDELARIA!AB242</f>
        <v>0</v>
      </c>
      <c r="AX16" s="549">
        <f>CANDELARIA!AC242</f>
        <v>0</v>
      </c>
      <c r="AY16" s="549">
        <f>CANDELARIA!AD242</f>
        <v>0</v>
      </c>
      <c r="AZ16" s="549">
        <f>CANDELARIA!AE242</f>
        <v>0</v>
      </c>
      <c r="BA16" s="549">
        <f>CANDELARIA!AF242</f>
        <v>0</v>
      </c>
      <c r="BB16" s="549">
        <f>CANDELARIA!AG242</f>
        <v>0</v>
      </c>
      <c r="BC16" s="549">
        <f>CANDELARIA!AH242</f>
        <v>0</v>
      </c>
      <c r="BD16" s="549">
        <f>CANDELARIA!AI242</f>
        <v>0</v>
      </c>
      <c r="BE16" s="549">
        <f>CANDELARIA!AJ242</f>
        <v>0</v>
      </c>
      <c r="BF16" s="114"/>
      <c r="BG16" s="97">
        <f t="shared" si="1"/>
        <v>130</v>
      </c>
      <c r="BH16" s="97">
        <f t="shared" si="2"/>
        <v>1409</v>
      </c>
      <c r="BI16" s="641">
        <f t="shared" si="3"/>
        <v>1409</v>
      </c>
      <c r="BJ16" s="641">
        <f t="shared" si="4"/>
        <v>1409</v>
      </c>
      <c r="BK16" s="97">
        <f t="shared" si="5"/>
        <v>1112</v>
      </c>
      <c r="BL16" s="97">
        <f t="shared" si="6"/>
        <v>317</v>
      </c>
      <c r="BM16" s="97">
        <f t="shared" si="7"/>
        <v>0</v>
      </c>
      <c r="BN16" s="98">
        <f t="shared" si="8"/>
        <v>317</v>
      </c>
      <c r="BO16" s="98">
        <f t="shared" si="9"/>
        <v>1092</v>
      </c>
      <c r="BP16" s="98">
        <f t="shared" si="10"/>
        <v>217</v>
      </c>
      <c r="BQ16" s="98">
        <f t="shared" si="11"/>
        <v>152</v>
      </c>
      <c r="BR16" s="98">
        <f t="shared" si="12"/>
        <v>394</v>
      </c>
      <c r="BS16" s="98">
        <f t="shared" si="13"/>
        <v>337</v>
      </c>
      <c r="BT16" s="98">
        <f t="shared" si="14"/>
        <v>173</v>
      </c>
      <c r="BU16" s="98">
        <f t="shared" si="15"/>
        <v>77</v>
      </c>
      <c r="BV16" s="98">
        <f t="shared" si="16"/>
        <v>59</v>
      </c>
      <c r="BW16" s="85"/>
      <c r="BX16" s="86"/>
      <c r="BY16" s="36"/>
      <c r="BZ16" s="36"/>
      <c r="CA16" s="36"/>
      <c r="CB16" s="36"/>
      <c r="CC16" s="35">
        <f>SUM(CONVENIOS!F15:F16)</f>
        <v>0</v>
      </c>
      <c r="CD16" s="35">
        <f>SUM(CONVENIOS!I15:I16)</f>
        <v>0</v>
      </c>
      <c r="CE16" s="35">
        <f>SUM(CONVENIOS!O15:O16)</f>
        <v>0</v>
      </c>
      <c r="CF16" s="35">
        <f>SUM(CONVENIOS!R15:R16)</f>
        <v>0</v>
      </c>
      <c r="CG16" s="35">
        <f t="shared" si="17"/>
        <v>0</v>
      </c>
      <c r="CH16" s="651">
        <v>0</v>
      </c>
      <c r="CI16" s="651">
        <v>0</v>
      </c>
      <c r="CJ16" s="651">
        <v>0</v>
      </c>
      <c r="CK16" s="651">
        <v>0</v>
      </c>
      <c r="CL16" s="655">
        <v>1</v>
      </c>
      <c r="CM16" s="655">
        <v>2</v>
      </c>
      <c r="CN16" s="651">
        <v>0</v>
      </c>
      <c r="CO16" s="655">
        <v>21</v>
      </c>
      <c r="CP16" s="655">
        <v>21</v>
      </c>
      <c r="CQ16" s="86">
        <v>0</v>
      </c>
      <c r="CR16" s="86"/>
      <c r="CS16" s="86"/>
      <c r="CT16" s="86"/>
      <c r="CU16" s="86"/>
      <c r="CV16" s="86"/>
      <c r="CW16" s="86">
        <v>1</v>
      </c>
      <c r="CX16" s="768"/>
      <c r="CY16" s="36">
        <v>0</v>
      </c>
      <c r="CZ16" s="36">
        <v>8</v>
      </c>
      <c r="DA16" s="36">
        <v>0</v>
      </c>
      <c r="DB16" s="36">
        <v>3</v>
      </c>
      <c r="DC16" s="36">
        <v>0</v>
      </c>
      <c r="DD16" s="36">
        <v>0</v>
      </c>
      <c r="DE16" s="86">
        <v>12</v>
      </c>
      <c r="DF16" s="86">
        <v>0</v>
      </c>
      <c r="DG16" s="86">
        <v>0</v>
      </c>
      <c r="DH16" s="86">
        <v>0</v>
      </c>
      <c r="DI16" s="86">
        <v>0</v>
      </c>
      <c r="DJ16" s="86"/>
      <c r="DK16" s="86"/>
      <c r="DL16" s="86"/>
      <c r="DM16" s="86"/>
      <c r="DN16" s="86"/>
      <c r="DO16" s="86"/>
      <c r="DP16" s="86"/>
      <c r="DQ16" s="273"/>
      <c r="DR16" s="86"/>
      <c r="DS16" s="86"/>
      <c r="DT16" s="86"/>
      <c r="DU16" s="86"/>
      <c r="DV16" s="857"/>
    </row>
    <row r="17" spans="1:126" s="9" customFormat="1" ht="21" customHeight="1" thickBot="1">
      <c r="A17" s="103">
        <v>4</v>
      </c>
      <c r="B17" s="104" t="s">
        <v>38</v>
      </c>
      <c r="C17" s="241" t="s">
        <v>221</v>
      </c>
      <c r="D17" s="105">
        <v>1</v>
      </c>
      <c r="E17" s="105"/>
      <c r="F17" s="105">
        <f>CHAMPOTON!F445</f>
        <v>0</v>
      </c>
      <c r="G17" s="105">
        <f>CHAMPOTON!G445</f>
        <v>0</v>
      </c>
      <c r="H17" s="105">
        <f>CHAMPOTON!H445</f>
        <v>0</v>
      </c>
      <c r="I17" s="105">
        <f>CHAMPOTON!I445</f>
        <v>0</v>
      </c>
      <c r="J17" s="105">
        <f>CHAMPOTON!J445</f>
        <v>0</v>
      </c>
      <c r="K17" s="105">
        <f>CHAMPOTON!K445</f>
        <v>0</v>
      </c>
      <c r="L17" s="105">
        <f>CHAMPOTON!L445</f>
        <v>0</v>
      </c>
      <c r="M17" s="105">
        <f>CHAMPOTON!M445</f>
        <v>0</v>
      </c>
      <c r="N17" s="105">
        <f>CHAMPOTON!N445</f>
        <v>0</v>
      </c>
      <c r="O17" s="105">
        <f>CHAMPOTON!O445</f>
        <v>0</v>
      </c>
      <c r="P17" s="105">
        <f>CHAMPOTON!P445</f>
        <v>0</v>
      </c>
      <c r="Q17" s="105">
        <f>CHAMPOTON!Q445</f>
        <v>0</v>
      </c>
      <c r="R17" s="105">
        <f>CHAMPOTON!R445</f>
        <v>0</v>
      </c>
      <c r="S17" s="105">
        <f>CHAMPOTON!S445</f>
        <v>0</v>
      </c>
      <c r="T17" s="105">
        <f>CHAMPOTON!T445</f>
        <v>0</v>
      </c>
      <c r="U17" s="105">
        <f>CHAMPOTON!U445</f>
        <v>0</v>
      </c>
      <c r="V17" s="105">
        <f>CHAMPOTON!V445</f>
        <v>0</v>
      </c>
      <c r="W17" s="105">
        <f>CHAMPOTON!W445</f>
        <v>0</v>
      </c>
      <c r="X17" s="43"/>
      <c r="Y17" s="105">
        <f>CHAMPOTON!F611</f>
        <v>0</v>
      </c>
      <c r="Z17" s="105">
        <f>CHAMPOTON!G611</f>
        <v>0</v>
      </c>
      <c r="AA17" s="105">
        <f>CHAMPOTON!H611</f>
        <v>0</v>
      </c>
      <c r="AB17" s="105">
        <f>CHAMPOTON!I611</f>
        <v>0</v>
      </c>
      <c r="AC17" s="105">
        <f>CHAMPOTON!J611</f>
        <v>0</v>
      </c>
      <c r="AD17" s="105">
        <f>CHAMPOTON!K611</f>
        <v>209</v>
      </c>
      <c r="AE17" s="105">
        <f>CHAMPOTON!L611</f>
        <v>2204</v>
      </c>
      <c r="AF17" s="105">
        <f>CHAMPOTON!M611</f>
        <v>2162</v>
      </c>
      <c r="AG17" s="105">
        <f>CHAMPOTON!N611</f>
        <v>15</v>
      </c>
      <c r="AH17" s="105">
        <f>CHAMPOTON!O611</f>
        <v>3</v>
      </c>
      <c r="AI17" s="105">
        <f>CHAMPOTON!P611</f>
        <v>392</v>
      </c>
      <c r="AJ17" s="105">
        <f>CHAMPOTON!Q611</f>
        <v>1812</v>
      </c>
      <c r="AK17" s="105">
        <f>CHAMPOTON!R611</f>
        <v>329</v>
      </c>
      <c r="AL17" s="105">
        <f>CHAMPOTON!S611</f>
        <v>268</v>
      </c>
      <c r="AM17" s="105">
        <f>CHAMPOTON!T611</f>
        <v>550</v>
      </c>
      <c r="AN17" s="105">
        <f>CHAMPOTON!U611</f>
        <v>520</v>
      </c>
      <c r="AO17" s="105">
        <f>CHAMPOTON!V611</f>
        <v>350</v>
      </c>
      <c r="AP17" s="105">
        <f>CHAMPOTON!W611</f>
        <v>133</v>
      </c>
      <c r="AQ17" s="105">
        <f>CHAMPOTON!X611</f>
        <v>54</v>
      </c>
      <c r="AR17" s="119"/>
      <c r="AS17" s="548">
        <f>CHAMPOTON!X445</f>
        <v>0</v>
      </c>
      <c r="AT17" s="548">
        <f>CHAMPOTON!Y445</f>
        <v>0</v>
      </c>
      <c r="AU17" s="548">
        <f>CHAMPOTON!Z445</f>
        <v>0</v>
      </c>
      <c r="AV17" s="548">
        <f>CHAMPOTON!AA445</f>
        <v>0</v>
      </c>
      <c r="AW17" s="548">
        <f>CHAMPOTON!AB445</f>
        <v>0</v>
      </c>
      <c r="AX17" s="548">
        <f>CHAMPOTON!AC445</f>
        <v>0</v>
      </c>
      <c r="AY17" s="548">
        <f>CHAMPOTON!AD445</f>
        <v>0</v>
      </c>
      <c r="AZ17" s="548">
        <f>CHAMPOTON!AE445</f>
        <v>0</v>
      </c>
      <c r="BA17" s="548">
        <f>CHAMPOTON!AF445</f>
        <v>0</v>
      </c>
      <c r="BB17" s="548">
        <f>CHAMPOTON!AG445</f>
        <v>0</v>
      </c>
      <c r="BC17" s="548">
        <f>CHAMPOTON!AH445</f>
        <v>0</v>
      </c>
      <c r="BD17" s="548">
        <f>CHAMPOTON!AI445</f>
        <v>0</v>
      </c>
      <c r="BE17" s="548">
        <f>CHAMPOTON!AJ445</f>
        <v>0</v>
      </c>
      <c r="BF17" s="114"/>
      <c r="BG17" s="97">
        <f t="shared" si="1"/>
        <v>209</v>
      </c>
      <c r="BH17" s="97">
        <f t="shared" si="2"/>
        <v>2204</v>
      </c>
      <c r="BI17" s="641">
        <f t="shared" si="3"/>
        <v>2204</v>
      </c>
      <c r="BJ17" s="641">
        <f t="shared" si="4"/>
        <v>2204</v>
      </c>
      <c r="BK17" s="97">
        <f t="shared" si="5"/>
        <v>2162</v>
      </c>
      <c r="BL17" s="97">
        <f t="shared" si="6"/>
        <v>15</v>
      </c>
      <c r="BM17" s="97">
        <f t="shared" si="7"/>
        <v>3</v>
      </c>
      <c r="BN17" s="98">
        <f t="shared" si="8"/>
        <v>392</v>
      </c>
      <c r="BO17" s="98">
        <f t="shared" si="9"/>
        <v>1812</v>
      </c>
      <c r="BP17" s="98">
        <f t="shared" si="10"/>
        <v>329</v>
      </c>
      <c r="BQ17" s="98">
        <f t="shared" si="11"/>
        <v>268</v>
      </c>
      <c r="BR17" s="98">
        <f t="shared" si="12"/>
        <v>550</v>
      </c>
      <c r="BS17" s="98">
        <f t="shared" si="13"/>
        <v>520</v>
      </c>
      <c r="BT17" s="98">
        <f t="shared" si="14"/>
        <v>350</v>
      </c>
      <c r="BU17" s="98">
        <f t="shared" si="15"/>
        <v>133</v>
      </c>
      <c r="BV17" s="98">
        <f t="shared" si="16"/>
        <v>54</v>
      </c>
      <c r="BW17" s="85"/>
      <c r="BX17" s="106"/>
      <c r="BY17" s="117"/>
      <c r="BZ17" s="117"/>
      <c r="CA17" s="117"/>
      <c r="CB17" s="117"/>
      <c r="CC17" s="105">
        <f>SUM(CONVENIOS!F17:F18)</f>
        <v>0</v>
      </c>
      <c r="CD17" s="105">
        <f>SUM(CONVENIOS!I17:I18)</f>
        <v>0</v>
      </c>
      <c r="CE17" s="105">
        <f>SUM(CONVENIOS!O17:O18)</f>
        <v>0</v>
      </c>
      <c r="CF17" s="105">
        <f>SUM(CONVENIOS!R17:R18)</f>
        <v>0</v>
      </c>
      <c r="CG17" s="105">
        <f t="shared" si="17"/>
        <v>0</v>
      </c>
      <c r="CH17" s="653">
        <v>0</v>
      </c>
      <c r="CI17" s="653">
        <v>0</v>
      </c>
      <c r="CJ17" s="653">
        <v>0</v>
      </c>
      <c r="CK17" s="653">
        <v>0</v>
      </c>
      <c r="CL17" s="654">
        <v>1</v>
      </c>
      <c r="CM17" s="654">
        <v>2</v>
      </c>
      <c r="CN17" s="654">
        <v>0</v>
      </c>
      <c r="CO17" s="654">
        <v>24</v>
      </c>
      <c r="CP17" s="654">
        <v>22</v>
      </c>
      <c r="CQ17" s="106">
        <v>0</v>
      </c>
      <c r="CR17" s="106"/>
      <c r="CS17" s="106"/>
      <c r="CT17" s="106"/>
      <c r="CU17" s="106"/>
      <c r="CV17" s="106"/>
      <c r="CW17" s="106">
        <v>1</v>
      </c>
      <c r="CX17" s="768"/>
      <c r="CY17" s="106">
        <v>0</v>
      </c>
      <c r="CZ17" s="106">
        <v>43</v>
      </c>
      <c r="DA17" s="106">
        <v>8</v>
      </c>
      <c r="DB17" s="106">
        <v>0</v>
      </c>
      <c r="DC17" s="106">
        <v>3</v>
      </c>
      <c r="DD17" s="106">
        <v>0</v>
      </c>
      <c r="DE17" s="106">
        <v>8</v>
      </c>
      <c r="DF17" s="106">
        <v>3</v>
      </c>
      <c r="DG17" s="106">
        <v>0</v>
      </c>
      <c r="DH17" s="106">
        <v>0</v>
      </c>
      <c r="DI17" s="106">
        <v>2</v>
      </c>
      <c r="DJ17" s="106"/>
      <c r="DK17" s="106"/>
      <c r="DL17" s="106"/>
      <c r="DM17" s="106"/>
      <c r="DN17" s="106"/>
      <c r="DO17" s="106"/>
      <c r="DP17" s="106"/>
      <c r="DQ17" s="272"/>
      <c r="DR17" s="106"/>
      <c r="DS17" s="106"/>
      <c r="DT17" s="106"/>
      <c r="DU17" s="106"/>
      <c r="DV17" s="857"/>
    </row>
    <row r="18" spans="1:126" s="9" customFormat="1" ht="21" customHeight="1" thickBot="1">
      <c r="A18" s="34">
        <v>5</v>
      </c>
      <c r="B18" s="237" t="s">
        <v>61</v>
      </c>
      <c r="C18" s="240" t="s">
        <v>222</v>
      </c>
      <c r="D18" s="35">
        <v>1</v>
      </c>
      <c r="E18" s="35"/>
      <c r="F18" s="35">
        <f>'CIUDAD DEL CARMEN'!F65</f>
        <v>0</v>
      </c>
      <c r="G18" s="35">
        <f>'CIUDAD DEL CARMEN'!G65</f>
        <v>0</v>
      </c>
      <c r="H18" s="35">
        <f>'CIUDAD DEL CARMEN'!H65</f>
        <v>0</v>
      </c>
      <c r="I18" s="35">
        <f>'CIUDAD DEL CARMEN'!I65</f>
        <v>0</v>
      </c>
      <c r="J18" s="35">
        <f>'CIUDAD DEL CARMEN'!J65</f>
        <v>0</v>
      </c>
      <c r="K18" s="35">
        <f>'CIUDAD DEL CARMEN'!K65</f>
        <v>0</v>
      </c>
      <c r="L18" s="35">
        <f>'CIUDAD DEL CARMEN'!L65</f>
        <v>0</v>
      </c>
      <c r="M18" s="35">
        <f>'CIUDAD DEL CARMEN'!M65</f>
        <v>0</v>
      </c>
      <c r="N18" s="35">
        <f>'CIUDAD DEL CARMEN'!N65</f>
        <v>0</v>
      </c>
      <c r="O18" s="35">
        <f>'CIUDAD DEL CARMEN'!O65</f>
        <v>0</v>
      </c>
      <c r="P18" s="35">
        <f>'CIUDAD DEL CARMEN'!P65</f>
        <v>0</v>
      </c>
      <c r="Q18" s="35">
        <f>'CIUDAD DEL CARMEN'!Q65</f>
        <v>0</v>
      </c>
      <c r="R18" s="35">
        <f>'CIUDAD DEL CARMEN'!R65</f>
        <v>0</v>
      </c>
      <c r="S18" s="35">
        <f>'CIUDAD DEL CARMEN'!S65</f>
        <v>0</v>
      </c>
      <c r="T18" s="35">
        <f>'CIUDAD DEL CARMEN'!T65</f>
        <v>0</v>
      </c>
      <c r="U18" s="35">
        <f>'CIUDAD DEL CARMEN'!U65</f>
        <v>0</v>
      </c>
      <c r="V18" s="35">
        <f>'CIUDAD DEL CARMEN'!V65</f>
        <v>0</v>
      </c>
      <c r="W18" s="35">
        <f>'CIUDAD DEL CARMEN'!W65</f>
        <v>0</v>
      </c>
      <c r="X18" s="121"/>
      <c r="Y18" s="35">
        <f>'CIUDAD DEL CARMEN'!F231</f>
        <v>17</v>
      </c>
      <c r="Z18" s="35">
        <f>'CIUDAD DEL CARMEN'!G231</f>
        <v>144</v>
      </c>
      <c r="AA18" s="35">
        <f>'CIUDAD DEL CARMEN'!H231</f>
        <v>134</v>
      </c>
      <c r="AB18" s="35">
        <f>'CIUDAD DEL CARMEN'!I231</f>
        <v>9</v>
      </c>
      <c r="AC18" s="35">
        <f>'CIUDAD DEL CARMEN'!J231</f>
        <v>21</v>
      </c>
      <c r="AD18" s="35">
        <f>'CIUDAD DEL CARMEN'!K231</f>
        <v>131</v>
      </c>
      <c r="AE18" s="35">
        <f>'CIUDAD DEL CARMEN'!L231</f>
        <v>1577</v>
      </c>
      <c r="AF18" s="35">
        <f>'CIUDAD DEL CARMEN'!M231</f>
        <v>1206</v>
      </c>
      <c r="AG18" s="35">
        <f>'CIUDAD DEL CARMEN'!N231</f>
        <v>193</v>
      </c>
      <c r="AH18" s="35">
        <f>'CIUDAD DEL CARMEN'!O231</f>
        <v>146</v>
      </c>
      <c r="AI18" s="35">
        <f>'CIUDAD DEL CARMEN'!P231</f>
        <v>417</v>
      </c>
      <c r="AJ18" s="35">
        <f>'CIUDAD DEL CARMEN'!Q231</f>
        <v>1304</v>
      </c>
      <c r="AK18" s="35">
        <f>'CIUDAD DEL CARMEN'!R231</f>
        <v>102</v>
      </c>
      <c r="AL18" s="35">
        <f>'CIUDAD DEL CARMEN'!S231</f>
        <v>95</v>
      </c>
      <c r="AM18" s="35">
        <f>'CIUDAD DEL CARMEN'!T231</f>
        <v>308</v>
      </c>
      <c r="AN18" s="35">
        <f>'CIUDAD DEL CARMEN'!U231</f>
        <v>482</v>
      </c>
      <c r="AO18" s="35">
        <f>'CIUDAD DEL CARMEN'!V231</f>
        <v>386</v>
      </c>
      <c r="AP18" s="35">
        <f>'CIUDAD DEL CARMEN'!W231</f>
        <v>269</v>
      </c>
      <c r="AQ18" s="35">
        <f>'CIUDAD DEL CARMEN'!X231</f>
        <v>79</v>
      </c>
      <c r="AR18" s="120"/>
      <c r="AS18" s="547">
        <f>'CIUDAD DEL CARMEN'!X65</f>
        <v>0</v>
      </c>
      <c r="AT18" s="547">
        <f>'CIUDAD DEL CARMEN'!Y65</f>
        <v>0</v>
      </c>
      <c r="AU18" s="547">
        <f>'CIUDAD DEL CARMEN'!Z65</f>
        <v>0</v>
      </c>
      <c r="AV18" s="547">
        <f>'CIUDAD DEL CARMEN'!AA65</f>
        <v>0</v>
      </c>
      <c r="AW18" s="547">
        <f>'CIUDAD DEL CARMEN'!AB65</f>
        <v>0</v>
      </c>
      <c r="AX18" s="547">
        <f>'CIUDAD DEL CARMEN'!AC65</f>
        <v>0</v>
      </c>
      <c r="AY18" s="547">
        <f>'CIUDAD DEL CARMEN'!AD65</f>
        <v>0</v>
      </c>
      <c r="AZ18" s="547">
        <f>'CIUDAD DEL CARMEN'!AE65</f>
        <v>0</v>
      </c>
      <c r="BA18" s="547">
        <f>'CIUDAD DEL CARMEN'!AF65</f>
        <v>0</v>
      </c>
      <c r="BB18" s="547">
        <f>'CIUDAD DEL CARMEN'!AG65</f>
        <v>0</v>
      </c>
      <c r="BC18" s="547">
        <f>'CIUDAD DEL CARMEN'!AH65</f>
        <v>0</v>
      </c>
      <c r="BD18" s="547">
        <f>'CIUDAD DEL CARMEN'!AI65</f>
        <v>0</v>
      </c>
      <c r="BE18" s="547">
        <f>'CIUDAD DEL CARMEN'!AJ65</f>
        <v>0</v>
      </c>
      <c r="BF18" s="113"/>
      <c r="BG18" s="97">
        <f t="shared" si="1"/>
        <v>148</v>
      </c>
      <c r="BH18" s="97">
        <f t="shared" si="2"/>
        <v>1721</v>
      </c>
      <c r="BI18" s="641">
        <f t="shared" si="3"/>
        <v>1721</v>
      </c>
      <c r="BJ18" s="641">
        <f t="shared" si="4"/>
        <v>1721</v>
      </c>
      <c r="BK18" s="97">
        <f t="shared" si="5"/>
        <v>1340</v>
      </c>
      <c r="BL18" s="97">
        <f t="shared" si="6"/>
        <v>202</v>
      </c>
      <c r="BM18" s="97">
        <f t="shared" si="7"/>
        <v>167</v>
      </c>
      <c r="BN18" s="98">
        <f t="shared" si="8"/>
        <v>417</v>
      </c>
      <c r="BO18" s="98">
        <f t="shared" si="9"/>
        <v>1304</v>
      </c>
      <c r="BP18" s="98">
        <f t="shared" si="10"/>
        <v>102</v>
      </c>
      <c r="BQ18" s="98">
        <f t="shared" si="11"/>
        <v>95</v>
      </c>
      <c r="BR18" s="98">
        <f t="shared" si="12"/>
        <v>308</v>
      </c>
      <c r="BS18" s="98">
        <f t="shared" si="13"/>
        <v>482</v>
      </c>
      <c r="BT18" s="98">
        <f t="shared" si="14"/>
        <v>386</v>
      </c>
      <c r="BU18" s="98">
        <f t="shared" si="15"/>
        <v>269</v>
      </c>
      <c r="BV18" s="98">
        <f t="shared" si="16"/>
        <v>79</v>
      </c>
      <c r="BW18" s="85"/>
      <c r="BX18" s="36"/>
      <c r="BY18" s="36"/>
      <c r="BZ18" s="36"/>
      <c r="CA18" s="36"/>
      <c r="CB18" s="36"/>
      <c r="CC18" s="35">
        <f>SUM(CONVENIOS!F19:F20)</f>
        <v>1</v>
      </c>
      <c r="CD18" s="35">
        <f>SUM(CONVENIOS!I19:I20)</f>
        <v>136</v>
      </c>
      <c r="CE18" s="35">
        <f>SUM(CONVENIOS!O19:O20)</f>
        <v>0</v>
      </c>
      <c r="CF18" s="35">
        <f>SUM(CONVENIOS!R19:R20)</f>
        <v>0</v>
      </c>
      <c r="CG18" s="35">
        <f t="shared" si="17"/>
        <v>136</v>
      </c>
      <c r="CH18" s="651">
        <v>0</v>
      </c>
      <c r="CI18" s="651">
        <v>0</v>
      </c>
      <c r="CJ18" s="651">
        <v>0</v>
      </c>
      <c r="CK18" s="651">
        <v>0</v>
      </c>
      <c r="CL18" s="651">
        <v>1</v>
      </c>
      <c r="CM18" s="651">
        <v>2</v>
      </c>
      <c r="CN18" s="651">
        <v>0</v>
      </c>
      <c r="CO18" s="652">
        <v>20</v>
      </c>
      <c r="CP18" s="651">
        <v>16</v>
      </c>
      <c r="CQ18" s="36">
        <v>0</v>
      </c>
      <c r="CR18" s="36"/>
      <c r="CS18" s="36"/>
      <c r="CT18" s="36"/>
      <c r="CU18" s="36"/>
      <c r="CV18" s="36"/>
      <c r="CW18" s="36">
        <v>1</v>
      </c>
      <c r="CX18" s="768"/>
      <c r="CY18" s="36">
        <v>0</v>
      </c>
      <c r="CZ18" s="36">
        <v>262</v>
      </c>
      <c r="DA18" s="36">
        <v>0</v>
      </c>
      <c r="DB18" s="36">
        <v>0</v>
      </c>
      <c r="DC18" s="36">
        <v>0</v>
      </c>
      <c r="DD18" s="36">
        <v>112</v>
      </c>
      <c r="DE18" s="36">
        <v>15</v>
      </c>
      <c r="DF18" s="36">
        <v>3</v>
      </c>
      <c r="DG18" s="36">
        <v>0</v>
      </c>
      <c r="DH18" s="36">
        <v>0</v>
      </c>
      <c r="DI18" s="36">
        <v>0</v>
      </c>
      <c r="DJ18" s="86"/>
      <c r="DK18" s="86"/>
      <c r="DL18" s="86"/>
      <c r="DM18" s="86"/>
      <c r="DN18" s="86"/>
      <c r="DO18" s="86"/>
      <c r="DP18" s="86"/>
      <c r="DQ18" s="273"/>
      <c r="DR18" s="86"/>
      <c r="DS18" s="86"/>
      <c r="DT18" s="86"/>
      <c r="DU18" s="86"/>
      <c r="DV18" s="857"/>
    </row>
    <row r="19" spans="1:126" s="9" customFormat="1" ht="21" customHeight="1" thickBot="1">
      <c r="A19" s="103">
        <v>6</v>
      </c>
      <c r="B19" s="238" t="s">
        <v>39</v>
      </c>
      <c r="C19" s="242" t="s">
        <v>223</v>
      </c>
      <c r="D19" s="105">
        <v>1</v>
      </c>
      <c r="E19" s="105"/>
      <c r="F19" s="105">
        <f>ESCARCEGA!F270</f>
        <v>0</v>
      </c>
      <c r="G19" s="105">
        <f>ESCARCEGA!G270</f>
        <v>0</v>
      </c>
      <c r="H19" s="105">
        <f>ESCARCEGA!H270</f>
        <v>0</v>
      </c>
      <c r="I19" s="105">
        <f>ESCARCEGA!I270</f>
        <v>0</v>
      </c>
      <c r="J19" s="105">
        <f>ESCARCEGA!J270</f>
        <v>0</v>
      </c>
      <c r="K19" s="105">
        <f>ESCARCEGA!K270</f>
        <v>0</v>
      </c>
      <c r="L19" s="105">
        <f>ESCARCEGA!L270</f>
        <v>0</v>
      </c>
      <c r="M19" s="105">
        <f>ESCARCEGA!M270</f>
        <v>0</v>
      </c>
      <c r="N19" s="105">
        <f>ESCARCEGA!N270</f>
        <v>0</v>
      </c>
      <c r="O19" s="105">
        <f>ESCARCEGA!O270</f>
        <v>0</v>
      </c>
      <c r="P19" s="105">
        <f>ESCARCEGA!P270</f>
        <v>0</v>
      </c>
      <c r="Q19" s="105">
        <f>ESCARCEGA!Q270</f>
        <v>0</v>
      </c>
      <c r="R19" s="105">
        <f>ESCARCEGA!R270</f>
        <v>0</v>
      </c>
      <c r="S19" s="105">
        <f>ESCARCEGA!S270</f>
        <v>0</v>
      </c>
      <c r="T19" s="105">
        <f>ESCARCEGA!T270</f>
        <v>0</v>
      </c>
      <c r="U19" s="105">
        <f>ESCARCEGA!U270</f>
        <v>0</v>
      </c>
      <c r="V19" s="105">
        <f>ESCARCEGA!V270</f>
        <v>0</v>
      </c>
      <c r="W19" s="105">
        <f>ESCARCEGA!W270</f>
        <v>0</v>
      </c>
      <c r="X19" s="43"/>
      <c r="Y19" s="105">
        <f>ESCARCEGA!F436</f>
        <v>2</v>
      </c>
      <c r="Z19" s="105">
        <f>ESCARCEGA!G436</f>
        <v>32</v>
      </c>
      <c r="AA19" s="105">
        <f>ESCARCEGA!H436</f>
        <v>0</v>
      </c>
      <c r="AB19" s="105">
        <f>ESCARCEGA!I436</f>
        <v>0</v>
      </c>
      <c r="AC19" s="105">
        <f>ESCARCEGA!J436</f>
        <v>0</v>
      </c>
      <c r="AD19" s="105">
        <f>ESCARCEGA!K436</f>
        <v>168</v>
      </c>
      <c r="AE19" s="105">
        <f>ESCARCEGA!L436</f>
        <v>2026</v>
      </c>
      <c r="AF19" s="105">
        <f>ESCARCEGA!M436</f>
        <v>1789</v>
      </c>
      <c r="AG19" s="105">
        <f>ESCARCEGA!N436</f>
        <v>2</v>
      </c>
      <c r="AH19" s="105">
        <f>ESCARCEGA!O436</f>
        <v>250</v>
      </c>
      <c r="AI19" s="105">
        <f>ESCARCEGA!P436</f>
        <v>558</v>
      </c>
      <c r="AJ19" s="105">
        <f>ESCARCEGA!Q436</f>
        <v>1500</v>
      </c>
      <c r="AK19" s="105">
        <f>ESCARCEGA!R436</f>
        <v>268</v>
      </c>
      <c r="AL19" s="105">
        <f>ESCARCEGA!S436</f>
        <v>217</v>
      </c>
      <c r="AM19" s="105">
        <f>ESCARCEGA!T436</f>
        <v>383</v>
      </c>
      <c r="AN19" s="105">
        <f>ESCARCEGA!U436</f>
        <v>499</v>
      </c>
      <c r="AO19" s="105">
        <f>ESCARCEGA!V436</f>
        <v>340</v>
      </c>
      <c r="AP19" s="105">
        <f>ESCARCEGA!W436</f>
        <v>238</v>
      </c>
      <c r="AQ19" s="105">
        <f>ESCARCEGA!X436</f>
        <v>113</v>
      </c>
      <c r="AR19" s="119"/>
      <c r="AS19" s="548">
        <f>ESCARCEGA!X270</f>
        <v>0</v>
      </c>
      <c r="AT19" s="548">
        <f>ESCARCEGA!Y270</f>
        <v>0</v>
      </c>
      <c r="AU19" s="548">
        <f>ESCARCEGA!Z270</f>
        <v>0</v>
      </c>
      <c r="AV19" s="548">
        <f>ESCARCEGA!AA270</f>
        <v>0</v>
      </c>
      <c r="AW19" s="548">
        <f>ESCARCEGA!AB270</f>
        <v>0</v>
      </c>
      <c r="AX19" s="548">
        <f>ESCARCEGA!AC270</f>
        <v>0</v>
      </c>
      <c r="AY19" s="548">
        <f>ESCARCEGA!AD270</f>
        <v>0</v>
      </c>
      <c r="AZ19" s="548">
        <f>ESCARCEGA!AE270</f>
        <v>0</v>
      </c>
      <c r="BA19" s="548">
        <f>ESCARCEGA!AF270</f>
        <v>0</v>
      </c>
      <c r="BB19" s="548">
        <f>ESCARCEGA!AG270</f>
        <v>0</v>
      </c>
      <c r="BC19" s="548">
        <f>ESCARCEGA!AH270</f>
        <v>0</v>
      </c>
      <c r="BD19" s="548">
        <f>ESCARCEGA!AI270</f>
        <v>0</v>
      </c>
      <c r="BE19" s="548">
        <f>ESCARCEGA!AJ270</f>
        <v>0</v>
      </c>
      <c r="BF19" s="114"/>
      <c r="BG19" s="97">
        <f t="shared" si="1"/>
        <v>170</v>
      </c>
      <c r="BH19" s="97">
        <f t="shared" si="2"/>
        <v>2058</v>
      </c>
      <c r="BI19" s="641">
        <f t="shared" si="3"/>
        <v>2058</v>
      </c>
      <c r="BJ19" s="641">
        <f t="shared" si="4"/>
        <v>2058</v>
      </c>
      <c r="BK19" s="97">
        <f t="shared" si="5"/>
        <v>1789</v>
      </c>
      <c r="BL19" s="97">
        <f t="shared" si="6"/>
        <v>2</v>
      </c>
      <c r="BM19" s="97">
        <f t="shared" si="7"/>
        <v>250</v>
      </c>
      <c r="BN19" s="98">
        <f t="shared" si="8"/>
        <v>558</v>
      </c>
      <c r="BO19" s="98">
        <f t="shared" si="9"/>
        <v>1500</v>
      </c>
      <c r="BP19" s="98">
        <f t="shared" si="10"/>
        <v>268</v>
      </c>
      <c r="BQ19" s="98">
        <f t="shared" si="11"/>
        <v>217</v>
      </c>
      <c r="BR19" s="98">
        <f t="shared" si="12"/>
        <v>383</v>
      </c>
      <c r="BS19" s="98">
        <f t="shared" si="13"/>
        <v>499</v>
      </c>
      <c r="BT19" s="98">
        <f t="shared" si="14"/>
        <v>340</v>
      </c>
      <c r="BU19" s="98">
        <f t="shared" si="15"/>
        <v>238</v>
      </c>
      <c r="BV19" s="98">
        <f t="shared" si="16"/>
        <v>113</v>
      </c>
      <c r="BW19" s="85"/>
      <c r="BX19" s="117"/>
      <c r="BY19" s="117"/>
      <c r="BZ19" s="117"/>
      <c r="CA19" s="117"/>
      <c r="CB19" s="117"/>
      <c r="CC19" s="105">
        <f>SUM(CONVENIOS!F21:F22)</f>
        <v>0</v>
      </c>
      <c r="CD19" s="105">
        <f>SUM(CONVENIOS!I21:I22)</f>
        <v>0</v>
      </c>
      <c r="CE19" s="105">
        <f>SUM(CONVENIOS!O21:O22)</f>
        <v>1</v>
      </c>
      <c r="CF19" s="105">
        <f>SUM(CONVENIOS!R21:R22)</f>
        <v>32</v>
      </c>
      <c r="CG19" s="105">
        <f t="shared" si="17"/>
        <v>32</v>
      </c>
      <c r="CH19" s="653">
        <v>0</v>
      </c>
      <c r="CI19" s="653">
        <v>0</v>
      </c>
      <c r="CJ19" s="653">
        <v>0</v>
      </c>
      <c r="CK19" s="653">
        <v>0</v>
      </c>
      <c r="CL19" s="653">
        <v>1</v>
      </c>
      <c r="CM19" s="653">
        <v>2</v>
      </c>
      <c r="CN19" s="654">
        <v>0</v>
      </c>
      <c r="CO19" s="656">
        <v>24</v>
      </c>
      <c r="CP19" s="653">
        <v>23</v>
      </c>
      <c r="CQ19" s="117">
        <v>0</v>
      </c>
      <c r="CR19" s="117"/>
      <c r="CS19" s="117"/>
      <c r="CT19" s="117"/>
      <c r="CU19" s="117"/>
      <c r="CV19" s="117"/>
      <c r="CW19" s="117">
        <v>1</v>
      </c>
      <c r="CX19" s="768"/>
      <c r="CY19" s="117">
        <v>0</v>
      </c>
      <c r="CZ19" s="117">
        <v>3</v>
      </c>
      <c r="DA19" s="117">
        <v>0</v>
      </c>
      <c r="DB19" s="117">
        <v>6</v>
      </c>
      <c r="DC19" s="117">
        <v>0</v>
      </c>
      <c r="DD19" s="117">
        <v>0</v>
      </c>
      <c r="DE19" s="117">
        <v>0</v>
      </c>
      <c r="DF19" s="117">
        <v>3</v>
      </c>
      <c r="DG19" s="117">
        <v>0</v>
      </c>
      <c r="DH19" s="117">
        <v>12</v>
      </c>
      <c r="DI19" s="117">
        <v>9</v>
      </c>
      <c r="DJ19" s="106"/>
      <c r="DK19" s="106"/>
      <c r="DL19" s="106"/>
      <c r="DM19" s="106"/>
      <c r="DN19" s="106"/>
      <c r="DO19" s="106"/>
      <c r="DP19" s="106"/>
      <c r="DQ19" s="272"/>
      <c r="DR19" s="106"/>
      <c r="DS19" s="106"/>
      <c r="DT19" s="106"/>
      <c r="DU19" s="106"/>
      <c r="DV19" s="857"/>
    </row>
    <row r="20" spans="1:126" s="23" customFormat="1" ht="21" customHeight="1" thickBot="1">
      <c r="A20" s="34">
        <v>7</v>
      </c>
      <c r="B20" s="237" t="s">
        <v>145</v>
      </c>
      <c r="C20" s="240" t="s">
        <v>224</v>
      </c>
      <c r="D20" s="35"/>
      <c r="E20" s="35">
        <v>1</v>
      </c>
      <c r="F20" s="35">
        <f>'A.M. HECELCHAKÁN'!F65</f>
        <v>0</v>
      </c>
      <c r="G20" s="35">
        <f>'A.M. HECELCHAKÁN'!G65</f>
        <v>0</v>
      </c>
      <c r="H20" s="35">
        <f>'A.M. HECELCHAKÁN'!H65</f>
        <v>0</v>
      </c>
      <c r="I20" s="35">
        <f>'A.M. HECELCHAKÁN'!I65</f>
        <v>0</v>
      </c>
      <c r="J20" s="35">
        <f>'A.M. HECELCHAKÁN'!J65</f>
        <v>0</v>
      </c>
      <c r="K20" s="35">
        <f>'A.M. HECELCHAKÁN'!K65</f>
        <v>0</v>
      </c>
      <c r="L20" s="35">
        <f>'A.M. HECELCHAKÁN'!L65</f>
        <v>0</v>
      </c>
      <c r="M20" s="35">
        <f>'A.M. HECELCHAKÁN'!M65</f>
        <v>0</v>
      </c>
      <c r="N20" s="35">
        <f>'A.M. HECELCHAKÁN'!N65</f>
        <v>0</v>
      </c>
      <c r="O20" s="35">
        <f>'A.M. HECELCHAKÁN'!O65</f>
        <v>0</v>
      </c>
      <c r="P20" s="35">
        <f>'A.M. HECELCHAKÁN'!P65</f>
        <v>0</v>
      </c>
      <c r="Q20" s="35">
        <f>'A.M. HECELCHAKÁN'!Q65</f>
        <v>0</v>
      </c>
      <c r="R20" s="35">
        <f>'A.M. HECELCHAKÁN'!R65</f>
        <v>0</v>
      </c>
      <c r="S20" s="35">
        <f>'A.M. HECELCHAKÁN'!S65</f>
        <v>0</v>
      </c>
      <c r="T20" s="35">
        <f>'A.M. HECELCHAKÁN'!T65</f>
        <v>0</v>
      </c>
      <c r="U20" s="35">
        <f>'A.M. HECELCHAKÁN'!U65</f>
        <v>0</v>
      </c>
      <c r="V20" s="35">
        <f>'A.M. HECELCHAKÁN'!V65</f>
        <v>0</v>
      </c>
      <c r="W20" s="35">
        <f>'A.M. HECELCHAKÁN'!W65</f>
        <v>0</v>
      </c>
      <c r="X20" s="43"/>
      <c r="Y20" s="35">
        <f>'A.M. HECELCHAKÁN'!F231</f>
        <v>1</v>
      </c>
      <c r="Z20" s="35">
        <f>'A.M. HECELCHAKÁN'!G231</f>
        <v>23</v>
      </c>
      <c r="AA20" s="35">
        <f>'A.M. HECELCHAKÁN'!H231</f>
        <v>23</v>
      </c>
      <c r="AB20" s="35">
        <f>'A.M. HECELCHAKÁN'!I231</f>
        <v>0</v>
      </c>
      <c r="AC20" s="35">
        <f>'A.M. HECELCHAKÁN'!J231</f>
        <v>0</v>
      </c>
      <c r="AD20" s="35">
        <f>'A.M. HECELCHAKÁN'!K231</f>
        <v>114</v>
      </c>
      <c r="AE20" s="35">
        <f>'A.M. HECELCHAKÁN'!L231</f>
        <v>1185</v>
      </c>
      <c r="AF20" s="35">
        <f>'A.M. HECELCHAKÁN'!M231</f>
        <v>1153</v>
      </c>
      <c r="AG20" s="35">
        <f>'A.M. HECELCHAKÁN'!N231</f>
        <v>26</v>
      </c>
      <c r="AH20" s="35">
        <f>'A.M. HECELCHAKÁN'!O231</f>
        <v>9</v>
      </c>
      <c r="AI20" s="35">
        <f>'A.M. HECELCHAKÁN'!P231</f>
        <v>265</v>
      </c>
      <c r="AJ20" s="35">
        <f>'A.M. HECELCHAKÁN'!Q231</f>
        <v>943</v>
      </c>
      <c r="AK20" s="35">
        <f>'A.M. HECELCHAKÁN'!R231</f>
        <v>217</v>
      </c>
      <c r="AL20" s="35">
        <f>'A.M. HECELCHAKÁN'!S231</f>
        <v>112</v>
      </c>
      <c r="AM20" s="35">
        <f>'A.M. HECELCHAKÁN'!T231</f>
        <v>195</v>
      </c>
      <c r="AN20" s="35">
        <f>'A.M. HECELCHAKÁN'!U231</f>
        <v>237</v>
      </c>
      <c r="AO20" s="35">
        <f>'A.M. HECELCHAKÁN'!V231</f>
        <v>237</v>
      </c>
      <c r="AP20" s="35">
        <f>'A.M. HECELCHAKÁN'!W231</f>
        <v>120</v>
      </c>
      <c r="AQ20" s="35">
        <f>'A.M. HECELCHAKÁN'!X231</f>
        <v>90</v>
      </c>
      <c r="AR20" s="119"/>
      <c r="AS20" s="549">
        <f>'A.M. HECELCHAKÁN'!X65</f>
        <v>0</v>
      </c>
      <c r="AT20" s="549">
        <f>'A.M. HECELCHAKÁN'!Y65</f>
        <v>0</v>
      </c>
      <c r="AU20" s="549">
        <f>'A.M. HECELCHAKÁN'!Z65</f>
        <v>0</v>
      </c>
      <c r="AV20" s="549">
        <f>'A.M. HECELCHAKÁN'!AA65</f>
        <v>0</v>
      </c>
      <c r="AW20" s="549">
        <f>'A.M. HECELCHAKÁN'!AB65</f>
        <v>0</v>
      </c>
      <c r="AX20" s="549">
        <f>'A.M. HECELCHAKÁN'!AC65</f>
        <v>0</v>
      </c>
      <c r="AY20" s="549">
        <f>'A.M. HECELCHAKÁN'!AD65</f>
        <v>0</v>
      </c>
      <c r="AZ20" s="549">
        <f>'A.M. HECELCHAKÁN'!AE65</f>
        <v>0</v>
      </c>
      <c r="BA20" s="549">
        <f>'A.M. HECELCHAKÁN'!AF65</f>
        <v>0</v>
      </c>
      <c r="BB20" s="549">
        <f>'A.M. HECELCHAKÁN'!AG65</f>
        <v>0</v>
      </c>
      <c r="BC20" s="549">
        <f>'A.M. HECELCHAKÁN'!AH65</f>
        <v>0</v>
      </c>
      <c r="BD20" s="549">
        <f>'A.M. HECELCHAKÁN'!AI65</f>
        <v>0</v>
      </c>
      <c r="BE20" s="549">
        <f>'A.M. HECELCHAKÁN'!AJ65</f>
        <v>0</v>
      </c>
      <c r="BF20" s="74"/>
      <c r="BG20" s="97">
        <f t="shared" si="1"/>
        <v>115</v>
      </c>
      <c r="BH20" s="97">
        <f t="shared" si="2"/>
        <v>1208</v>
      </c>
      <c r="BI20" s="641">
        <f t="shared" si="3"/>
        <v>1208</v>
      </c>
      <c r="BJ20" s="641">
        <f t="shared" si="4"/>
        <v>1208</v>
      </c>
      <c r="BK20" s="97">
        <f t="shared" si="5"/>
        <v>1176</v>
      </c>
      <c r="BL20" s="97">
        <f t="shared" si="6"/>
        <v>26</v>
      </c>
      <c r="BM20" s="97">
        <f t="shared" si="7"/>
        <v>9</v>
      </c>
      <c r="BN20" s="98">
        <f t="shared" si="8"/>
        <v>265</v>
      </c>
      <c r="BO20" s="98">
        <f t="shared" si="9"/>
        <v>943</v>
      </c>
      <c r="BP20" s="98">
        <f t="shared" si="10"/>
        <v>217</v>
      </c>
      <c r="BQ20" s="98">
        <f t="shared" si="11"/>
        <v>112</v>
      </c>
      <c r="BR20" s="98">
        <f t="shared" si="12"/>
        <v>195</v>
      </c>
      <c r="BS20" s="98">
        <f t="shared" si="13"/>
        <v>237</v>
      </c>
      <c r="BT20" s="98">
        <f t="shared" si="14"/>
        <v>237</v>
      </c>
      <c r="BU20" s="98">
        <f t="shared" si="15"/>
        <v>120</v>
      </c>
      <c r="BV20" s="98">
        <f t="shared" si="16"/>
        <v>90</v>
      </c>
      <c r="BW20" s="74"/>
      <c r="BX20" s="36"/>
      <c r="BY20" s="36"/>
      <c r="BZ20" s="36"/>
      <c r="CA20" s="36"/>
      <c r="CB20" s="36"/>
      <c r="CC20" s="35">
        <f>SUM(CONVENIOS!F23:F24)</f>
        <v>0</v>
      </c>
      <c r="CD20" s="35">
        <f>SUM(CONVENIOS!I23:I24)</f>
        <v>0</v>
      </c>
      <c r="CE20" s="35">
        <f>SUM(CONVENIOS!O23:O24)</f>
        <v>0</v>
      </c>
      <c r="CF20" s="35">
        <f>SUM(CONVENIOS!R23:R24)</f>
        <v>0</v>
      </c>
      <c r="CG20" s="35">
        <f t="shared" si="17"/>
        <v>0</v>
      </c>
      <c r="CH20" s="651">
        <v>0</v>
      </c>
      <c r="CI20" s="651">
        <v>0</v>
      </c>
      <c r="CJ20" s="651">
        <v>0</v>
      </c>
      <c r="CK20" s="651">
        <v>0</v>
      </c>
      <c r="CL20" s="651">
        <v>0</v>
      </c>
      <c r="CM20" s="651">
        <v>0</v>
      </c>
      <c r="CN20" s="651">
        <v>0</v>
      </c>
      <c r="CO20" s="652">
        <v>4</v>
      </c>
      <c r="CP20" s="651">
        <v>20</v>
      </c>
      <c r="CQ20" s="36">
        <v>0</v>
      </c>
      <c r="CR20" s="36"/>
      <c r="CS20" s="36"/>
      <c r="CT20" s="36"/>
      <c r="CU20" s="36"/>
      <c r="CV20" s="36"/>
      <c r="CW20" s="36">
        <v>1</v>
      </c>
      <c r="CX20" s="768"/>
      <c r="CY20" s="36">
        <v>0</v>
      </c>
      <c r="CZ20" s="36">
        <v>48</v>
      </c>
      <c r="DA20" s="36">
        <v>1</v>
      </c>
      <c r="DB20" s="36">
        <v>0</v>
      </c>
      <c r="DC20" s="36">
        <v>0</v>
      </c>
      <c r="DD20" s="36">
        <v>0</v>
      </c>
      <c r="DE20" s="36">
        <v>13</v>
      </c>
      <c r="DF20" s="36">
        <v>1</v>
      </c>
      <c r="DG20" s="36">
        <v>12</v>
      </c>
      <c r="DH20" s="36">
        <v>7</v>
      </c>
      <c r="DI20" s="36">
        <v>36</v>
      </c>
      <c r="DJ20" s="36"/>
      <c r="DK20" s="36"/>
      <c r="DL20" s="36"/>
      <c r="DM20" s="36"/>
      <c r="DN20" s="36"/>
      <c r="DO20" s="36"/>
      <c r="DP20" s="36"/>
      <c r="DQ20" s="271"/>
      <c r="DR20" s="36"/>
      <c r="DS20" s="36"/>
      <c r="DT20" s="36"/>
      <c r="DU20" s="36"/>
      <c r="DV20" s="857"/>
    </row>
    <row r="21" spans="1:126" s="23" customFormat="1" ht="21" customHeight="1" thickBot="1">
      <c r="A21" s="103">
        <v>8</v>
      </c>
      <c r="B21" s="238" t="s">
        <v>128</v>
      </c>
      <c r="C21" s="242" t="s">
        <v>225</v>
      </c>
      <c r="D21" s="105"/>
      <c r="E21" s="105">
        <v>1</v>
      </c>
      <c r="F21" s="105">
        <f>'A.M. HOPELCHÉN'!F65</f>
        <v>1</v>
      </c>
      <c r="G21" s="105">
        <f>'A.M. HOPELCHÉN'!G65</f>
        <v>0</v>
      </c>
      <c r="H21" s="105">
        <f>'A.M. HOPELCHÉN'!H65</f>
        <v>0</v>
      </c>
      <c r="I21" s="105">
        <f>'A.M. HOPELCHÉN'!I65</f>
        <v>0</v>
      </c>
      <c r="J21" s="105">
        <f>'A.M. HOPELCHÉN'!J65</f>
        <v>0</v>
      </c>
      <c r="K21" s="105">
        <f>'A.M. HOPELCHÉN'!K65</f>
        <v>10</v>
      </c>
      <c r="L21" s="105">
        <f>'A.M. HOPELCHÉN'!L65</f>
        <v>10</v>
      </c>
      <c r="M21" s="105">
        <f>'A.M. HOPELCHÉN'!M65</f>
        <v>0</v>
      </c>
      <c r="N21" s="105">
        <f>'A.M. HOPELCHÉN'!N65</f>
        <v>0</v>
      </c>
      <c r="O21" s="105">
        <f>'A.M. HOPELCHÉN'!O65</f>
        <v>0</v>
      </c>
      <c r="P21" s="105">
        <f>'A.M. HOPELCHÉN'!P65</f>
        <v>10</v>
      </c>
      <c r="Q21" s="105">
        <f>'A.M. HOPELCHÉN'!Q65</f>
        <v>0</v>
      </c>
      <c r="R21" s="105">
        <f>'A.M. HOPELCHÉN'!R65</f>
        <v>0</v>
      </c>
      <c r="S21" s="105">
        <f>'A.M. HOPELCHÉN'!S65</f>
        <v>4</v>
      </c>
      <c r="T21" s="105">
        <f>'A.M. HOPELCHÉN'!T65</f>
        <v>6</v>
      </c>
      <c r="U21" s="105">
        <f>'A.M. HOPELCHÉN'!U65</f>
        <v>0</v>
      </c>
      <c r="V21" s="105">
        <f>'A.M. HOPELCHÉN'!V65</f>
        <v>0</v>
      </c>
      <c r="W21" s="105">
        <f>'A.M. HOPELCHÉN'!W65</f>
        <v>0</v>
      </c>
      <c r="X21" s="43"/>
      <c r="Y21" s="105">
        <f>'A.M. HOPELCHÉN'!F231</f>
        <v>0</v>
      </c>
      <c r="Z21" s="105">
        <f>'A.M. HOPELCHÉN'!G231</f>
        <v>0</v>
      </c>
      <c r="AA21" s="105">
        <f>'A.M. HOPELCHÉN'!H231</f>
        <v>0</v>
      </c>
      <c r="AB21" s="105">
        <f>'A.M. HOPELCHÉN'!I231</f>
        <v>0</v>
      </c>
      <c r="AC21" s="105">
        <f>'A.M. HOPELCHÉN'!J231</f>
        <v>0</v>
      </c>
      <c r="AD21" s="105">
        <f>'A.M. HOPELCHÉN'!K231</f>
        <v>111</v>
      </c>
      <c r="AE21" s="105">
        <f>'A.M. HOPELCHÉN'!L231</f>
        <v>1219</v>
      </c>
      <c r="AF21" s="105">
        <f>'A.M. HOPELCHÉN'!M231</f>
        <v>1073</v>
      </c>
      <c r="AG21" s="105">
        <f>'A.M. HOPELCHÉN'!N231</f>
        <v>117</v>
      </c>
      <c r="AH21" s="105">
        <f>'A.M. HOPELCHÉN'!O231</f>
        <v>57</v>
      </c>
      <c r="AI21" s="105">
        <f>'A.M. HOPELCHÉN'!P231</f>
        <v>210</v>
      </c>
      <c r="AJ21" s="105">
        <f>'A.M. HOPELCHÉN'!Q231</f>
        <v>1009</v>
      </c>
      <c r="AK21" s="105">
        <f>'A.M. HOPELCHÉN'!R231</f>
        <v>162</v>
      </c>
      <c r="AL21" s="105">
        <f>'A.M. HOPELCHÉN'!S231</f>
        <v>146</v>
      </c>
      <c r="AM21" s="105">
        <f>'A.M. HOPELCHÉN'!T231</f>
        <v>338</v>
      </c>
      <c r="AN21" s="105">
        <f>'A.M. HOPELCHÉN'!U231</f>
        <v>287</v>
      </c>
      <c r="AO21" s="105">
        <f>'A.M. HOPELCHÉN'!V231</f>
        <v>181</v>
      </c>
      <c r="AP21" s="105">
        <f>'A.M. HOPELCHÉN'!W231</f>
        <v>66</v>
      </c>
      <c r="AQ21" s="105">
        <f>'A.M. HOPELCHÉN'!X231</f>
        <v>39</v>
      </c>
      <c r="AR21" s="119"/>
      <c r="AS21" s="548">
        <f>'A.M. HOPELCHÉN'!X65</f>
        <v>0</v>
      </c>
      <c r="AT21" s="548">
        <f>'A.M. HOPELCHÉN'!Y65</f>
        <v>0</v>
      </c>
      <c r="AU21" s="548">
        <f>'A.M. HOPELCHÉN'!Z65</f>
        <v>0</v>
      </c>
      <c r="AV21" s="548">
        <f>'A.M. HOPELCHÉN'!AA65</f>
        <v>0</v>
      </c>
      <c r="AW21" s="548">
        <f>'A.M. HOPELCHÉN'!AB65</f>
        <v>0</v>
      </c>
      <c r="AX21" s="548">
        <f>'A.M. HOPELCHÉN'!AC65</f>
        <v>0</v>
      </c>
      <c r="AY21" s="548">
        <f>'A.M. HOPELCHÉN'!AD65</f>
        <v>0</v>
      </c>
      <c r="AZ21" s="548">
        <f>'A.M. HOPELCHÉN'!AE65</f>
        <v>0</v>
      </c>
      <c r="BA21" s="548">
        <f>'A.M. HOPELCHÉN'!AF65</f>
        <v>0</v>
      </c>
      <c r="BB21" s="548">
        <f>'A.M. HOPELCHÉN'!AG65</f>
        <v>0</v>
      </c>
      <c r="BC21" s="548">
        <f>'A.M. HOPELCHÉN'!AH65</f>
        <v>0</v>
      </c>
      <c r="BD21" s="548">
        <f>'A.M. HOPELCHÉN'!AI65</f>
        <v>0</v>
      </c>
      <c r="BE21" s="548">
        <f>'A.M. HOPELCHÉN'!AJ65</f>
        <v>0</v>
      </c>
      <c r="BF21" s="74"/>
      <c r="BG21" s="97">
        <f t="shared" si="1"/>
        <v>112</v>
      </c>
      <c r="BH21" s="97">
        <f t="shared" si="2"/>
        <v>1229</v>
      </c>
      <c r="BI21" s="641">
        <f t="shared" si="3"/>
        <v>1229</v>
      </c>
      <c r="BJ21" s="641">
        <f t="shared" si="4"/>
        <v>1229</v>
      </c>
      <c r="BK21" s="97">
        <f t="shared" si="5"/>
        <v>1083</v>
      </c>
      <c r="BL21" s="97">
        <f t="shared" si="6"/>
        <v>117</v>
      </c>
      <c r="BM21" s="97">
        <f t="shared" si="7"/>
        <v>57</v>
      </c>
      <c r="BN21" s="98">
        <f t="shared" si="8"/>
        <v>210</v>
      </c>
      <c r="BO21" s="98">
        <f t="shared" si="9"/>
        <v>1019</v>
      </c>
      <c r="BP21" s="98">
        <f t="shared" si="10"/>
        <v>162</v>
      </c>
      <c r="BQ21" s="98">
        <f t="shared" si="11"/>
        <v>146</v>
      </c>
      <c r="BR21" s="98">
        <f t="shared" si="12"/>
        <v>342</v>
      </c>
      <c r="BS21" s="98">
        <f t="shared" si="13"/>
        <v>293</v>
      </c>
      <c r="BT21" s="98">
        <f t="shared" si="14"/>
        <v>181</v>
      </c>
      <c r="BU21" s="98">
        <f t="shared" si="15"/>
        <v>66</v>
      </c>
      <c r="BV21" s="98">
        <f t="shared" si="16"/>
        <v>39</v>
      </c>
      <c r="BW21" s="99"/>
      <c r="BX21" s="106"/>
      <c r="BY21" s="117"/>
      <c r="BZ21" s="117"/>
      <c r="CA21" s="117"/>
      <c r="CB21" s="117"/>
      <c r="CC21" s="105">
        <f>SUM(CONVENIOS!F25:F26)</f>
        <v>0</v>
      </c>
      <c r="CD21" s="105">
        <f>SUM(CONVENIOS!I25:I26)</f>
        <v>0</v>
      </c>
      <c r="CE21" s="105">
        <f>SUM(CONVENIOS!O25:O26)</f>
        <v>0</v>
      </c>
      <c r="CF21" s="105">
        <f>SUM(CONVENIOS!R25:R26)</f>
        <v>0</v>
      </c>
      <c r="CG21" s="105">
        <f t="shared" si="17"/>
        <v>0</v>
      </c>
      <c r="CH21" s="653">
        <v>0</v>
      </c>
      <c r="CI21" s="653">
        <v>0</v>
      </c>
      <c r="CJ21" s="653">
        <v>0</v>
      </c>
      <c r="CK21" s="653">
        <v>0</v>
      </c>
      <c r="CL21" s="654">
        <v>0</v>
      </c>
      <c r="CM21" s="654">
        <v>0</v>
      </c>
      <c r="CN21" s="654">
        <v>0</v>
      </c>
      <c r="CO21" s="654">
        <v>2</v>
      </c>
      <c r="CP21" s="654">
        <v>16</v>
      </c>
      <c r="CQ21" s="106">
        <v>0</v>
      </c>
      <c r="CR21" s="106"/>
      <c r="CS21" s="106"/>
      <c r="CT21" s="106"/>
      <c r="CU21" s="106"/>
      <c r="CV21" s="106"/>
      <c r="CW21" s="106">
        <v>1</v>
      </c>
      <c r="CX21" s="768"/>
      <c r="CY21" s="106">
        <v>0</v>
      </c>
      <c r="CZ21" s="106">
        <v>33</v>
      </c>
      <c r="DA21" s="106">
        <v>389</v>
      </c>
      <c r="DB21" s="106">
        <v>8</v>
      </c>
      <c r="DC21" s="106">
        <v>0</v>
      </c>
      <c r="DD21" s="106">
        <v>0</v>
      </c>
      <c r="DE21" s="106">
        <v>0</v>
      </c>
      <c r="DF21" s="106">
        <v>0</v>
      </c>
      <c r="DG21" s="106">
        <v>0</v>
      </c>
      <c r="DH21" s="106">
        <v>3</v>
      </c>
      <c r="DI21" s="106">
        <v>0</v>
      </c>
      <c r="DJ21" s="106"/>
      <c r="DK21" s="106"/>
      <c r="DL21" s="106"/>
      <c r="DM21" s="106"/>
      <c r="DN21" s="106"/>
      <c r="DO21" s="106"/>
      <c r="DP21" s="106"/>
      <c r="DQ21" s="272"/>
      <c r="DR21" s="106"/>
      <c r="DS21" s="106"/>
      <c r="DT21" s="106"/>
      <c r="DU21" s="106"/>
      <c r="DV21" s="857"/>
    </row>
    <row r="22" spans="1:126" s="9" customFormat="1" ht="21" customHeight="1" thickBot="1">
      <c r="A22" s="34">
        <v>9</v>
      </c>
      <c r="B22" s="237" t="s">
        <v>129</v>
      </c>
      <c r="C22" s="240" t="s">
        <v>226</v>
      </c>
      <c r="D22" s="35"/>
      <c r="E22" s="35">
        <v>1</v>
      </c>
      <c r="F22" s="35">
        <f>'A.M. PALIZADA'!F65</f>
        <v>0</v>
      </c>
      <c r="G22" s="35">
        <f>'A.M. PALIZADA'!G65</f>
        <v>0</v>
      </c>
      <c r="H22" s="35">
        <f>'A.M. PALIZADA'!H65</f>
        <v>0</v>
      </c>
      <c r="I22" s="35">
        <f>'A.M. PALIZADA'!I65</f>
        <v>0</v>
      </c>
      <c r="J22" s="35">
        <f>'A.M. PALIZADA'!J65</f>
        <v>0</v>
      </c>
      <c r="K22" s="35">
        <f>'A.M. PALIZADA'!K65</f>
        <v>0</v>
      </c>
      <c r="L22" s="35">
        <f>'A.M. PALIZADA'!L65</f>
        <v>0</v>
      </c>
      <c r="M22" s="35">
        <f>'A.M. PALIZADA'!M65</f>
        <v>0</v>
      </c>
      <c r="N22" s="35">
        <f>'A.M. PALIZADA'!N65</f>
        <v>0</v>
      </c>
      <c r="O22" s="35">
        <f>'A.M. PALIZADA'!O65</f>
        <v>0</v>
      </c>
      <c r="P22" s="35">
        <f>'A.M. PALIZADA'!P65</f>
        <v>0</v>
      </c>
      <c r="Q22" s="35">
        <f>'A.M. PALIZADA'!Q65</f>
        <v>0</v>
      </c>
      <c r="R22" s="35">
        <f>'A.M. PALIZADA'!R65</f>
        <v>0</v>
      </c>
      <c r="S22" s="35">
        <f>'A.M. PALIZADA'!S65</f>
        <v>0</v>
      </c>
      <c r="T22" s="35">
        <f>'A.M. PALIZADA'!T65</f>
        <v>0</v>
      </c>
      <c r="U22" s="35">
        <f>'A.M. PALIZADA'!U65</f>
        <v>0</v>
      </c>
      <c r="V22" s="35">
        <f>'A.M. PALIZADA'!V65</f>
        <v>0</v>
      </c>
      <c r="W22" s="35">
        <f>'A.M. PALIZADA'!W65</f>
        <v>0</v>
      </c>
      <c r="X22" s="43"/>
      <c r="Y22" s="35">
        <f>'A.M. PALIZADA'!F231</f>
        <v>0</v>
      </c>
      <c r="Z22" s="35">
        <f>'A.M. PALIZADA'!G231</f>
        <v>0</v>
      </c>
      <c r="AA22" s="35">
        <f>'A.M. PALIZADA'!H231</f>
        <v>0</v>
      </c>
      <c r="AB22" s="35">
        <f>'A.M. PALIZADA'!I231</f>
        <v>0</v>
      </c>
      <c r="AC22" s="35">
        <f>'A.M. PALIZADA'!J231</f>
        <v>0</v>
      </c>
      <c r="AD22" s="35">
        <f>'A.M. PALIZADA'!K231</f>
        <v>91</v>
      </c>
      <c r="AE22" s="35">
        <f>'A.M. PALIZADA'!L231</f>
        <v>897</v>
      </c>
      <c r="AF22" s="35">
        <f>'A.M. PALIZADA'!M231</f>
        <v>786</v>
      </c>
      <c r="AG22" s="35">
        <f>'A.M. PALIZADA'!N231</f>
        <v>62</v>
      </c>
      <c r="AH22" s="35">
        <f>'A.M. PALIZADA'!O231</f>
        <v>39</v>
      </c>
      <c r="AI22" s="35">
        <f>'A.M. PALIZADA'!P231</f>
        <v>285</v>
      </c>
      <c r="AJ22" s="35">
        <f>'A.M. PALIZADA'!Q231</f>
        <v>612</v>
      </c>
      <c r="AK22" s="35">
        <f>'A.M. PALIZADA'!R231</f>
        <v>75</v>
      </c>
      <c r="AL22" s="35">
        <f>'A.M. PALIZADA'!S231</f>
        <v>109</v>
      </c>
      <c r="AM22" s="35">
        <f>'A.M. PALIZADA'!T231</f>
        <v>177</v>
      </c>
      <c r="AN22" s="35">
        <f>'A.M. PALIZADA'!U231</f>
        <v>245</v>
      </c>
      <c r="AO22" s="35">
        <f>'A.M. PALIZADA'!V231</f>
        <v>151</v>
      </c>
      <c r="AP22" s="35">
        <f>'A.M. PALIZADA'!W231</f>
        <v>100</v>
      </c>
      <c r="AQ22" s="35">
        <f>'A.M. PALIZADA'!X231</f>
        <v>40</v>
      </c>
      <c r="AR22" s="74"/>
      <c r="AS22" s="549">
        <f>'A.M. PALIZADA'!X65</f>
        <v>0</v>
      </c>
      <c r="AT22" s="549">
        <f>'A.M. PALIZADA'!Y65</f>
        <v>0</v>
      </c>
      <c r="AU22" s="549">
        <f>'A.M. PALIZADA'!Z65</f>
        <v>0</v>
      </c>
      <c r="AV22" s="549">
        <f>'A.M. PALIZADA'!AA65</f>
        <v>0</v>
      </c>
      <c r="AW22" s="549">
        <f>'A.M. PALIZADA'!AB65</f>
        <v>0</v>
      </c>
      <c r="AX22" s="549">
        <f>'A.M. PALIZADA'!AC65</f>
        <v>0</v>
      </c>
      <c r="AY22" s="549">
        <f>'A.M. PALIZADA'!AD65</f>
        <v>0</v>
      </c>
      <c r="AZ22" s="549">
        <f>'A.M. PALIZADA'!AE65</f>
        <v>0</v>
      </c>
      <c r="BA22" s="549">
        <f>'A.M. PALIZADA'!AF65</f>
        <v>0</v>
      </c>
      <c r="BB22" s="549">
        <f>'A.M. PALIZADA'!AG65</f>
        <v>0</v>
      </c>
      <c r="BC22" s="549">
        <f>'A.M. PALIZADA'!AH65</f>
        <v>0</v>
      </c>
      <c r="BD22" s="549">
        <f>'A.M. PALIZADA'!AI65</f>
        <v>0</v>
      </c>
      <c r="BE22" s="549">
        <f>'A.M. PALIZADA'!AJ65</f>
        <v>0</v>
      </c>
      <c r="BF22" s="74"/>
      <c r="BG22" s="97">
        <f t="shared" si="1"/>
        <v>91</v>
      </c>
      <c r="BH22" s="97">
        <f t="shared" si="2"/>
        <v>897</v>
      </c>
      <c r="BI22" s="641">
        <f t="shared" si="3"/>
        <v>897</v>
      </c>
      <c r="BJ22" s="641">
        <f t="shared" si="4"/>
        <v>897</v>
      </c>
      <c r="BK22" s="97">
        <f t="shared" si="5"/>
        <v>786</v>
      </c>
      <c r="BL22" s="97">
        <f t="shared" si="6"/>
        <v>62</v>
      </c>
      <c r="BM22" s="97">
        <f t="shared" si="7"/>
        <v>39</v>
      </c>
      <c r="BN22" s="98">
        <f t="shared" si="8"/>
        <v>285</v>
      </c>
      <c r="BO22" s="98">
        <f t="shared" si="9"/>
        <v>612</v>
      </c>
      <c r="BP22" s="98">
        <f t="shared" si="10"/>
        <v>75</v>
      </c>
      <c r="BQ22" s="98">
        <f t="shared" si="11"/>
        <v>109</v>
      </c>
      <c r="BR22" s="98">
        <f t="shared" si="12"/>
        <v>177</v>
      </c>
      <c r="BS22" s="98">
        <f t="shared" si="13"/>
        <v>245</v>
      </c>
      <c r="BT22" s="98">
        <f t="shared" si="14"/>
        <v>151</v>
      </c>
      <c r="BU22" s="98">
        <f t="shared" si="15"/>
        <v>100</v>
      </c>
      <c r="BV22" s="98">
        <f t="shared" si="16"/>
        <v>40</v>
      </c>
      <c r="BW22" s="99"/>
      <c r="BX22" s="86"/>
      <c r="BY22" s="36"/>
      <c r="BZ22" s="36"/>
      <c r="CA22" s="36"/>
      <c r="CB22" s="36"/>
      <c r="CC22" s="35">
        <f>SUM(CONVENIOS!F27:F28)</f>
        <v>0</v>
      </c>
      <c r="CD22" s="35">
        <f>SUM(CONVENIOS!I27:I28)</f>
        <v>0</v>
      </c>
      <c r="CE22" s="35">
        <f>SUM(CONVENIOS!O27:O28)</f>
        <v>0</v>
      </c>
      <c r="CF22" s="35">
        <f>SUM(CONVENIOS!R27:R28)</f>
        <v>0</v>
      </c>
      <c r="CG22" s="35">
        <f t="shared" si="17"/>
        <v>0</v>
      </c>
      <c r="CH22" s="651">
        <v>0</v>
      </c>
      <c r="CI22" s="651">
        <v>0</v>
      </c>
      <c r="CJ22" s="651">
        <v>0</v>
      </c>
      <c r="CK22" s="651">
        <v>0</v>
      </c>
      <c r="CL22" s="651">
        <v>0</v>
      </c>
      <c r="CM22" s="651">
        <v>0</v>
      </c>
      <c r="CN22" s="651">
        <v>0</v>
      </c>
      <c r="CO22" s="655">
        <v>3</v>
      </c>
      <c r="CP22" s="655">
        <v>15</v>
      </c>
      <c r="CQ22" s="86">
        <v>0</v>
      </c>
      <c r="CR22" s="86"/>
      <c r="CS22" s="86"/>
      <c r="CT22" s="86"/>
      <c r="CU22" s="86"/>
      <c r="CV22" s="86"/>
      <c r="CW22" s="86">
        <v>1</v>
      </c>
      <c r="CX22" s="768"/>
      <c r="CY22" s="86">
        <v>0</v>
      </c>
      <c r="CZ22" s="86">
        <v>46</v>
      </c>
      <c r="DA22" s="86">
        <v>0</v>
      </c>
      <c r="DB22" s="86">
        <v>0</v>
      </c>
      <c r="DC22" s="86">
        <v>0</v>
      </c>
      <c r="DD22" s="86">
        <v>0</v>
      </c>
      <c r="DE22" s="86">
        <v>0</v>
      </c>
      <c r="DF22" s="86">
        <v>0</v>
      </c>
      <c r="DG22" s="86">
        <v>0</v>
      </c>
      <c r="DH22" s="86">
        <v>0</v>
      </c>
      <c r="DI22" s="86">
        <v>0</v>
      </c>
      <c r="DJ22" s="86"/>
      <c r="DK22" s="86"/>
      <c r="DL22" s="86"/>
      <c r="DM22" s="86"/>
      <c r="DN22" s="86"/>
      <c r="DO22" s="86"/>
      <c r="DP22" s="86"/>
      <c r="DQ22" s="273"/>
      <c r="DR22" s="86"/>
      <c r="DS22" s="86"/>
      <c r="DT22" s="86"/>
      <c r="DU22" s="86"/>
      <c r="DV22" s="857"/>
    </row>
    <row r="23" spans="1:126" s="23" customFormat="1" ht="21" customHeight="1" thickBot="1">
      <c r="A23" s="103">
        <v>10</v>
      </c>
      <c r="B23" s="238" t="s">
        <v>1585</v>
      </c>
      <c r="C23" s="242" t="s">
        <v>227</v>
      </c>
      <c r="D23" s="105"/>
      <c r="E23" s="105">
        <v>1</v>
      </c>
      <c r="F23" s="105">
        <f>'A.M. SEYBAPLAYA'!F65</f>
        <v>0</v>
      </c>
      <c r="G23" s="105">
        <f>'A.M. SEYBAPLAYA'!G65</f>
        <v>0</v>
      </c>
      <c r="H23" s="105">
        <f>'A.M. SEYBAPLAYA'!H65</f>
        <v>0</v>
      </c>
      <c r="I23" s="105">
        <f>'A.M. SEYBAPLAYA'!I65</f>
        <v>0</v>
      </c>
      <c r="J23" s="105">
        <f>'A.M. SEYBAPLAYA'!J65</f>
        <v>0</v>
      </c>
      <c r="K23" s="105">
        <f>'A.M. SEYBAPLAYA'!K65</f>
        <v>0</v>
      </c>
      <c r="L23" s="105">
        <f>'A.M. SEYBAPLAYA'!L65</f>
        <v>0</v>
      </c>
      <c r="M23" s="105">
        <f>'A.M. SEYBAPLAYA'!M65</f>
        <v>0</v>
      </c>
      <c r="N23" s="105">
        <f>'A.M. SEYBAPLAYA'!N65</f>
        <v>0</v>
      </c>
      <c r="O23" s="105">
        <f>'A.M. SEYBAPLAYA'!O65</f>
        <v>0</v>
      </c>
      <c r="P23" s="105">
        <f>'A.M. SEYBAPLAYA'!P65</f>
        <v>0</v>
      </c>
      <c r="Q23" s="105">
        <f>'A.M. SEYBAPLAYA'!Q65</f>
        <v>0</v>
      </c>
      <c r="R23" s="105">
        <f>'A.M. SEYBAPLAYA'!R65</f>
        <v>0</v>
      </c>
      <c r="S23" s="105">
        <f>'A.M. SEYBAPLAYA'!S65</f>
        <v>0</v>
      </c>
      <c r="T23" s="105">
        <f>'A.M. SEYBAPLAYA'!T65</f>
        <v>0</v>
      </c>
      <c r="U23" s="105">
        <f>'A.M. SEYBAPLAYA'!U65</f>
        <v>0</v>
      </c>
      <c r="V23" s="105">
        <f>'A.M. SEYBAPLAYA'!V65</f>
        <v>0</v>
      </c>
      <c r="W23" s="105">
        <f>'A.M. SEYBAPLAYA'!W65</f>
        <v>0</v>
      </c>
      <c r="X23" s="43"/>
      <c r="Y23" s="105">
        <f>'A.M. SEYBAPLAYA'!F231</f>
        <v>0</v>
      </c>
      <c r="Z23" s="105">
        <f>'A.M. SEYBAPLAYA'!G231</f>
        <v>0</v>
      </c>
      <c r="AA23" s="105">
        <f>'A.M. SEYBAPLAYA'!H231</f>
        <v>0</v>
      </c>
      <c r="AB23" s="105">
        <f>'A.M. SEYBAPLAYA'!I231</f>
        <v>0</v>
      </c>
      <c r="AC23" s="105">
        <f>'A.M. SEYBAPLAYA'!J231</f>
        <v>0</v>
      </c>
      <c r="AD23" s="105">
        <f>'A.M. SEYBAPLAYA'!K231</f>
        <v>39</v>
      </c>
      <c r="AE23" s="105">
        <f>'A.M. SEYBAPLAYA'!L231</f>
        <v>400</v>
      </c>
      <c r="AF23" s="105">
        <f>'A.M. SEYBAPLAYA'!M231</f>
        <v>380</v>
      </c>
      <c r="AG23" s="105">
        <f>'A.M. SEYBAPLAYA'!N231</f>
        <v>6</v>
      </c>
      <c r="AH23" s="105">
        <f>'A.M. SEYBAPLAYA'!O231</f>
        <v>16</v>
      </c>
      <c r="AI23" s="105">
        <f>'A.M. SEYBAPLAYA'!P231</f>
        <v>152</v>
      </c>
      <c r="AJ23" s="105">
        <f>'A.M. SEYBAPLAYA'!Q231</f>
        <v>248</v>
      </c>
      <c r="AK23" s="105">
        <f>'A.M. SEYBAPLAYA'!R231</f>
        <v>83</v>
      </c>
      <c r="AL23" s="105">
        <f>'A.M. SEYBAPLAYA'!S231</f>
        <v>41</v>
      </c>
      <c r="AM23" s="105">
        <f>'A.M. SEYBAPLAYA'!T231</f>
        <v>86</v>
      </c>
      <c r="AN23" s="105">
        <f>'A.M. SEYBAPLAYA'!U231</f>
        <v>55</v>
      </c>
      <c r="AO23" s="105">
        <f>'A.M. SEYBAPLAYA'!V231</f>
        <v>61</v>
      </c>
      <c r="AP23" s="105">
        <f>'A.M. SEYBAPLAYA'!W231</f>
        <v>62</v>
      </c>
      <c r="AQ23" s="105">
        <f>'A.M. SEYBAPLAYA'!X231</f>
        <v>12</v>
      </c>
      <c r="AR23" s="74"/>
      <c r="AS23" s="548">
        <f>'A.M. SEYBAPLAYA'!X65</f>
        <v>0</v>
      </c>
      <c r="AT23" s="548">
        <f>'A.M. SEYBAPLAYA'!Y65</f>
        <v>0</v>
      </c>
      <c r="AU23" s="548">
        <f>'A.M. SEYBAPLAYA'!Z65</f>
        <v>0</v>
      </c>
      <c r="AV23" s="548">
        <f>'A.M. SEYBAPLAYA'!AA65</f>
        <v>0</v>
      </c>
      <c r="AW23" s="548">
        <f>'A.M. SEYBAPLAYA'!AB65</f>
        <v>0</v>
      </c>
      <c r="AX23" s="548">
        <f>'A.M. SEYBAPLAYA'!AC65</f>
        <v>0</v>
      </c>
      <c r="AY23" s="548">
        <f>'A.M. SEYBAPLAYA'!AD65</f>
        <v>0</v>
      </c>
      <c r="AZ23" s="548">
        <f>'A.M. SEYBAPLAYA'!AE65</f>
        <v>0</v>
      </c>
      <c r="BA23" s="548">
        <f>'A.M. SEYBAPLAYA'!AF65</f>
        <v>0</v>
      </c>
      <c r="BB23" s="548">
        <f>'A.M. SEYBAPLAYA'!AG65</f>
        <v>0</v>
      </c>
      <c r="BC23" s="548">
        <f>'A.M. SEYBAPLAYA'!AH65</f>
        <v>0</v>
      </c>
      <c r="BD23" s="548">
        <f>'A.M. SEYBAPLAYA'!AI65</f>
        <v>0</v>
      </c>
      <c r="BE23" s="548">
        <f>'A.M. SEYBAPLAYA'!AJ65</f>
        <v>0</v>
      </c>
      <c r="BF23" s="74"/>
      <c r="BG23" s="97">
        <f t="shared" si="1"/>
        <v>39</v>
      </c>
      <c r="BH23" s="97">
        <f t="shared" si="2"/>
        <v>400</v>
      </c>
      <c r="BI23" s="641">
        <f t="shared" si="3"/>
        <v>400</v>
      </c>
      <c r="BJ23" s="641">
        <f t="shared" si="4"/>
        <v>400</v>
      </c>
      <c r="BK23" s="97">
        <f t="shared" si="5"/>
        <v>380</v>
      </c>
      <c r="BL23" s="97">
        <f t="shared" si="6"/>
        <v>6</v>
      </c>
      <c r="BM23" s="97">
        <f t="shared" si="7"/>
        <v>16</v>
      </c>
      <c r="BN23" s="98">
        <f t="shared" si="8"/>
        <v>152</v>
      </c>
      <c r="BO23" s="98">
        <f t="shared" si="9"/>
        <v>248</v>
      </c>
      <c r="BP23" s="98">
        <f t="shared" si="10"/>
        <v>83</v>
      </c>
      <c r="BQ23" s="98">
        <f t="shared" si="11"/>
        <v>41</v>
      </c>
      <c r="BR23" s="98">
        <f t="shared" si="12"/>
        <v>86</v>
      </c>
      <c r="BS23" s="98">
        <f t="shared" si="13"/>
        <v>55</v>
      </c>
      <c r="BT23" s="98">
        <f t="shared" si="14"/>
        <v>61</v>
      </c>
      <c r="BU23" s="98">
        <f t="shared" si="15"/>
        <v>62</v>
      </c>
      <c r="BV23" s="98">
        <f t="shared" si="16"/>
        <v>12</v>
      </c>
      <c r="BW23" s="99"/>
      <c r="BX23" s="106"/>
      <c r="BY23" s="117"/>
      <c r="BZ23" s="117"/>
      <c r="CA23" s="117"/>
      <c r="CB23" s="117"/>
      <c r="CC23" s="105">
        <f>SUM(CONVENIOS!F29:F30)</f>
        <v>0</v>
      </c>
      <c r="CD23" s="105">
        <f>SUM(CONVENIOS!I29:I30)</f>
        <v>0</v>
      </c>
      <c r="CE23" s="105">
        <f>SUM(CONVENIOS!O29:O30)</f>
        <v>0</v>
      </c>
      <c r="CF23" s="105">
        <f>SUM(CONVENIOS!R29:R30)</f>
        <v>0</v>
      </c>
      <c r="CG23" s="105">
        <f t="shared" si="17"/>
        <v>0</v>
      </c>
      <c r="CH23" s="653">
        <v>0</v>
      </c>
      <c r="CI23" s="653">
        <v>0</v>
      </c>
      <c r="CJ23" s="653">
        <v>0</v>
      </c>
      <c r="CK23" s="653">
        <v>0</v>
      </c>
      <c r="CL23" s="654">
        <v>0</v>
      </c>
      <c r="CM23" s="654">
        <v>0</v>
      </c>
      <c r="CN23" s="654">
        <v>0</v>
      </c>
      <c r="CO23" s="654">
        <v>3</v>
      </c>
      <c r="CP23" s="654">
        <v>6</v>
      </c>
      <c r="CQ23" s="106">
        <v>0</v>
      </c>
      <c r="CR23" s="106"/>
      <c r="CS23" s="106"/>
      <c r="CT23" s="106"/>
      <c r="CU23" s="106"/>
      <c r="CV23" s="106"/>
      <c r="CW23" s="106">
        <v>1</v>
      </c>
      <c r="CX23" s="768"/>
      <c r="CY23" s="106">
        <v>0</v>
      </c>
      <c r="CZ23" s="106">
        <v>9</v>
      </c>
      <c r="DA23" s="106">
        <v>3</v>
      </c>
      <c r="DB23" s="106">
        <v>0</v>
      </c>
      <c r="DC23" s="106">
        <v>0</v>
      </c>
      <c r="DD23" s="106">
        <v>0</v>
      </c>
      <c r="DE23" s="106">
        <v>0</v>
      </c>
      <c r="DF23" s="106">
        <v>0</v>
      </c>
      <c r="DG23" s="106">
        <v>0</v>
      </c>
      <c r="DH23" s="106">
        <v>0</v>
      </c>
      <c r="DI23" s="106">
        <v>0</v>
      </c>
      <c r="DJ23" s="106"/>
      <c r="DK23" s="106"/>
      <c r="DL23" s="106"/>
      <c r="DM23" s="106"/>
      <c r="DN23" s="106"/>
      <c r="DO23" s="106"/>
      <c r="DP23" s="106"/>
      <c r="DQ23" s="272"/>
      <c r="DR23" s="106"/>
      <c r="DS23" s="106"/>
      <c r="DT23" s="106"/>
      <c r="DU23" s="106"/>
      <c r="DV23" s="857"/>
    </row>
    <row r="24" spans="1:126" s="9" customFormat="1" ht="21" customHeight="1" thickBot="1">
      <c r="A24" s="34">
        <v>11</v>
      </c>
      <c r="B24" s="237" t="s">
        <v>118</v>
      </c>
      <c r="C24" s="240" t="s">
        <v>228</v>
      </c>
      <c r="D24" s="35"/>
      <c r="E24" s="35">
        <v>1</v>
      </c>
      <c r="F24" s="35">
        <f>'A.M. TENABO'!F65</f>
        <v>0</v>
      </c>
      <c r="G24" s="35">
        <f>'A.M. TENABO'!G65</f>
        <v>0</v>
      </c>
      <c r="H24" s="35">
        <f>'A.M. TENABO'!H65</f>
        <v>0</v>
      </c>
      <c r="I24" s="35">
        <f>'A.M. TENABO'!I65</f>
        <v>0</v>
      </c>
      <c r="J24" s="35">
        <f>'A.M. TENABO'!J65</f>
        <v>0</v>
      </c>
      <c r="K24" s="35">
        <f>'A.M. TENABO'!K65</f>
        <v>0</v>
      </c>
      <c r="L24" s="35">
        <f>'A.M. TENABO'!L65</f>
        <v>0</v>
      </c>
      <c r="M24" s="35">
        <f>'A.M. TENABO'!M65</f>
        <v>0</v>
      </c>
      <c r="N24" s="35">
        <f>'A.M. TENABO'!N65</f>
        <v>0</v>
      </c>
      <c r="O24" s="35">
        <f>'A.M. TENABO'!O65</f>
        <v>0</v>
      </c>
      <c r="P24" s="35">
        <f>'A.M. TENABO'!P65</f>
        <v>0</v>
      </c>
      <c r="Q24" s="35">
        <f>'A.M. TENABO'!Q65</f>
        <v>0</v>
      </c>
      <c r="R24" s="35">
        <f>'A.M. TENABO'!R65</f>
        <v>0</v>
      </c>
      <c r="S24" s="35">
        <f>'A.M. TENABO'!S65</f>
        <v>0</v>
      </c>
      <c r="T24" s="35">
        <f>'A.M. TENABO'!T65</f>
        <v>0</v>
      </c>
      <c r="U24" s="35">
        <f>'A.M. TENABO'!U65</f>
        <v>0</v>
      </c>
      <c r="V24" s="35">
        <f>'A.M. TENABO'!V65</f>
        <v>0</v>
      </c>
      <c r="W24" s="35">
        <f>'A.M. TENABO'!W65</f>
        <v>0</v>
      </c>
      <c r="X24" s="43"/>
      <c r="Y24" s="35">
        <f>'A.M. TENABO'!F231</f>
        <v>0</v>
      </c>
      <c r="Z24" s="35">
        <f>'A.M. TENABO'!G231</f>
        <v>0</v>
      </c>
      <c r="AA24" s="35">
        <f>'A.M. TENABO'!H231</f>
        <v>0</v>
      </c>
      <c r="AB24" s="35">
        <f>'A.M. TENABO'!I231</f>
        <v>0</v>
      </c>
      <c r="AC24" s="35">
        <f>'A.M. TENABO'!J231</f>
        <v>0</v>
      </c>
      <c r="AD24" s="35">
        <f>'A.M. TENABO'!K231</f>
        <v>64</v>
      </c>
      <c r="AE24" s="35">
        <f>'A.M. TENABO'!L231</f>
        <v>677</v>
      </c>
      <c r="AF24" s="35">
        <f>'A.M. TENABO'!M231</f>
        <v>677</v>
      </c>
      <c r="AG24" s="35">
        <f>'A.M. TENABO'!N231</f>
        <v>0</v>
      </c>
      <c r="AH24" s="35">
        <f>'A.M. TENABO'!O231</f>
        <v>0</v>
      </c>
      <c r="AI24" s="35">
        <f>'A.M. TENABO'!P231</f>
        <v>105</v>
      </c>
      <c r="AJ24" s="35">
        <f>'A.M. TENABO'!Q231</f>
        <v>572</v>
      </c>
      <c r="AK24" s="35">
        <f>'A.M. TENABO'!R231</f>
        <v>68</v>
      </c>
      <c r="AL24" s="35">
        <f>'A.M. TENABO'!S231</f>
        <v>90</v>
      </c>
      <c r="AM24" s="35">
        <f>'A.M. TENABO'!T231</f>
        <v>190</v>
      </c>
      <c r="AN24" s="35">
        <f>'A.M. TENABO'!U231</f>
        <v>131</v>
      </c>
      <c r="AO24" s="35">
        <f>'A.M. TENABO'!V231</f>
        <v>91</v>
      </c>
      <c r="AP24" s="35">
        <f>'A.M. TENABO'!W231</f>
        <v>62</v>
      </c>
      <c r="AQ24" s="35">
        <f>'A.M. TENABO'!X231</f>
        <v>45</v>
      </c>
      <c r="AR24" s="74"/>
      <c r="AS24" s="549">
        <f>'A.M. TENABO'!X65</f>
        <v>0</v>
      </c>
      <c r="AT24" s="549">
        <f>'A.M. TENABO'!Y65</f>
        <v>0</v>
      </c>
      <c r="AU24" s="549">
        <f>'A.M. TENABO'!Z65</f>
        <v>0</v>
      </c>
      <c r="AV24" s="549">
        <f>'A.M. TENABO'!AA65</f>
        <v>0</v>
      </c>
      <c r="AW24" s="549">
        <f>'A.M. TENABO'!AB65</f>
        <v>0</v>
      </c>
      <c r="AX24" s="549">
        <f>'A.M. TENABO'!AC65</f>
        <v>0</v>
      </c>
      <c r="AY24" s="549">
        <f>'A.M. TENABO'!AD65</f>
        <v>0</v>
      </c>
      <c r="AZ24" s="549">
        <f>'A.M. TENABO'!AE65</f>
        <v>0</v>
      </c>
      <c r="BA24" s="549">
        <f>'A.M. TENABO'!AF65</f>
        <v>0</v>
      </c>
      <c r="BB24" s="549">
        <f>'A.M. TENABO'!AG65</f>
        <v>0</v>
      </c>
      <c r="BC24" s="549">
        <f>'A.M. TENABO'!AH65</f>
        <v>0</v>
      </c>
      <c r="BD24" s="549">
        <f>'A.M. TENABO'!AI65</f>
        <v>0</v>
      </c>
      <c r="BE24" s="549">
        <f>'A.M. TENABO'!AJ65</f>
        <v>0</v>
      </c>
      <c r="BF24" s="74"/>
      <c r="BG24" s="97">
        <f t="shared" si="1"/>
        <v>64</v>
      </c>
      <c r="BH24" s="97">
        <f t="shared" si="2"/>
        <v>677</v>
      </c>
      <c r="BI24" s="641">
        <f t="shared" si="3"/>
        <v>677</v>
      </c>
      <c r="BJ24" s="641">
        <f t="shared" si="4"/>
        <v>677</v>
      </c>
      <c r="BK24" s="97">
        <f t="shared" si="5"/>
        <v>677</v>
      </c>
      <c r="BL24" s="97">
        <f t="shared" si="6"/>
        <v>0</v>
      </c>
      <c r="BM24" s="97">
        <f t="shared" si="7"/>
        <v>0</v>
      </c>
      <c r="BN24" s="98">
        <f t="shared" si="8"/>
        <v>105</v>
      </c>
      <c r="BO24" s="98">
        <f t="shared" si="9"/>
        <v>572</v>
      </c>
      <c r="BP24" s="98">
        <f t="shared" si="10"/>
        <v>68</v>
      </c>
      <c r="BQ24" s="98">
        <f t="shared" si="11"/>
        <v>90</v>
      </c>
      <c r="BR24" s="98">
        <f t="shared" si="12"/>
        <v>190</v>
      </c>
      <c r="BS24" s="98">
        <f t="shared" si="13"/>
        <v>131</v>
      </c>
      <c r="BT24" s="98">
        <f t="shared" si="14"/>
        <v>91</v>
      </c>
      <c r="BU24" s="98">
        <f t="shared" si="15"/>
        <v>62</v>
      </c>
      <c r="BV24" s="98">
        <f t="shared" si="16"/>
        <v>45</v>
      </c>
      <c r="BW24" s="74"/>
      <c r="BX24" s="36"/>
      <c r="BY24" s="36"/>
      <c r="BZ24" s="36"/>
      <c r="CA24" s="36"/>
      <c r="CB24" s="36"/>
      <c r="CC24" s="35">
        <f>SUM(CONVENIOS!F31:F32)</f>
        <v>0</v>
      </c>
      <c r="CD24" s="35">
        <f>SUM(CONVENIOS!I31:I32)</f>
        <v>0</v>
      </c>
      <c r="CE24" s="35">
        <f>SUM(CONVENIOS!O31:O32)</f>
        <v>0</v>
      </c>
      <c r="CF24" s="35">
        <f>SUM(CONVENIOS!R31:R32)</f>
        <v>0</v>
      </c>
      <c r="CG24" s="35">
        <f t="shared" si="17"/>
        <v>0</v>
      </c>
      <c r="CH24" s="651">
        <v>0</v>
      </c>
      <c r="CI24" s="651">
        <v>0</v>
      </c>
      <c r="CJ24" s="651">
        <v>0</v>
      </c>
      <c r="CK24" s="651">
        <v>0</v>
      </c>
      <c r="CL24" s="651">
        <v>0</v>
      </c>
      <c r="CM24" s="651">
        <v>0</v>
      </c>
      <c r="CN24" s="651">
        <v>0</v>
      </c>
      <c r="CO24" s="652">
        <v>3</v>
      </c>
      <c r="CP24" s="651">
        <v>10</v>
      </c>
      <c r="CQ24" s="36">
        <v>0</v>
      </c>
      <c r="CR24" s="36"/>
      <c r="CS24" s="36"/>
      <c r="CT24" s="36"/>
      <c r="CU24" s="36"/>
      <c r="CV24" s="36"/>
      <c r="CW24" s="36">
        <v>1</v>
      </c>
      <c r="CX24" s="769"/>
      <c r="CY24" s="36">
        <v>0</v>
      </c>
      <c r="CZ24" s="36">
        <v>22</v>
      </c>
      <c r="DA24" s="36">
        <v>3</v>
      </c>
      <c r="DB24" s="36">
        <v>22</v>
      </c>
      <c r="DC24" s="36">
        <v>0</v>
      </c>
      <c r="DD24" s="36">
        <v>0</v>
      </c>
      <c r="DE24" s="36">
        <v>3</v>
      </c>
      <c r="DF24" s="36">
        <v>3</v>
      </c>
      <c r="DG24" s="36">
        <v>6</v>
      </c>
      <c r="DH24" s="36">
        <v>0</v>
      </c>
      <c r="DI24" s="36">
        <v>0</v>
      </c>
      <c r="DJ24" s="36"/>
      <c r="DK24" s="36"/>
      <c r="DL24" s="36"/>
      <c r="DM24" s="36"/>
      <c r="DN24" s="36"/>
      <c r="DO24" s="36"/>
      <c r="DP24" s="36"/>
      <c r="DQ24" s="271"/>
      <c r="DR24" s="36"/>
      <c r="DS24" s="36"/>
      <c r="DT24" s="36"/>
      <c r="DU24" s="36"/>
      <c r="DV24" s="858"/>
    </row>
    <row r="25" spans="1:126" s="23" customFormat="1" ht="7.5" customHeight="1" thickBot="1">
      <c r="A25" s="24"/>
      <c r="B25" s="25"/>
      <c r="C25" s="243"/>
      <c r="D25" s="24"/>
      <c r="E25" s="24"/>
      <c r="F25" s="24"/>
      <c r="G25" s="24"/>
      <c r="H25" s="24"/>
      <c r="I25" s="24"/>
      <c r="J25" s="24"/>
      <c r="K25" s="37"/>
      <c r="L25" s="37"/>
      <c r="M25" s="37"/>
      <c r="N25" s="37"/>
      <c r="O25" s="37"/>
      <c r="P25" s="37"/>
      <c r="Q25" s="41"/>
      <c r="R25" s="41"/>
      <c r="S25" s="41"/>
      <c r="T25" s="41"/>
      <c r="U25" s="41"/>
      <c r="V25" s="41"/>
      <c r="W25" s="41"/>
      <c r="X25" s="41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41"/>
      <c r="AL25" s="41"/>
      <c r="AM25" s="41"/>
      <c r="AN25" s="41"/>
      <c r="AO25" s="41"/>
      <c r="AP25" s="41"/>
      <c r="AQ25" s="41"/>
      <c r="AR25" s="50"/>
      <c r="AS25" s="75"/>
      <c r="AT25" s="75"/>
      <c r="AU25" s="75"/>
      <c r="AV25" s="75"/>
      <c r="AW25" s="75"/>
      <c r="AX25" s="75"/>
      <c r="AY25" s="110"/>
      <c r="AZ25" s="110"/>
      <c r="BA25" s="110"/>
      <c r="BB25" s="110"/>
      <c r="BC25" s="110"/>
      <c r="BD25" s="110"/>
      <c r="BE25" s="110"/>
      <c r="BF25" s="50"/>
      <c r="BG25" s="37"/>
      <c r="BH25" s="37"/>
      <c r="BI25" s="37"/>
      <c r="BJ25" s="37"/>
      <c r="BK25" s="37"/>
      <c r="BL25" s="24"/>
      <c r="BM25" s="24"/>
      <c r="BN25" s="24"/>
      <c r="BO25" s="24"/>
      <c r="BP25" s="38"/>
      <c r="BQ25" s="38"/>
      <c r="BR25" s="38"/>
      <c r="BS25" s="38"/>
      <c r="BT25" s="38"/>
      <c r="BU25" s="38"/>
      <c r="BV25" s="38"/>
      <c r="BW25" s="50">
        <f>SUM(BW12:BW19)</f>
        <v>0</v>
      </c>
      <c r="BX25" s="24"/>
      <c r="BY25" s="24"/>
      <c r="BZ25" s="24"/>
      <c r="CA25" s="24"/>
      <c r="CB25" s="24"/>
      <c r="CC25" s="24"/>
      <c r="CD25" s="24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</row>
    <row r="26" spans="1:126" s="27" customFormat="1" ht="21" customHeight="1" thickBot="1">
      <c r="A26" s="28"/>
      <c r="B26" s="29" t="s">
        <v>13</v>
      </c>
      <c r="C26" s="236"/>
      <c r="D26" s="10">
        <f>SUM(D14:D24)</f>
        <v>6</v>
      </c>
      <c r="E26" s="10">
        <f>SUM(E14:E24)</f>
        <v>5</v>
      </c>
      <c r="F26" s="93">
        <f t="shared" ref="F26:V26" si="18">SUM(F12:F24)</f>
        <v>1</v>
      </c>
      <c r="G26" s="93">
        <f t="shared" si="18"/>
        <v>0</v>
      </c>
      <c r="H26" s="93">
        <f t="shared" si="18"/>
        <v>0</v>
      </c>
      <c r="I26" s="93">
        <f t="shared" si="18"/>
        <v>0</v>
      </c>
      <c r="J26" s="93">
        <f t="shared" si="18"/>
        <v>0</v>
      </c>
      <c r="K26" s="93">
        <f t="shared" si="18"/>
        <v>10</v>
      </c>
      <c r="L26" s="93">
        <f t="shared" si="18"/>
        <v>10</v>
      </c>
      <c r="M26" s="93">
        <f t="shared" si="18"/>
        <v>0</v>
      </c>
      <c r="N26" s="93">
        <f t="shared" si="18"/>
        <v>0</v>
      </c>
      <c r="O26" s="93">
        <f t="shared" si="18"/>
        <v>0</v>
      </c>
      <c r="P26" s="93">
        <f t="shared" si="18"/>
        <v>10</v>
      </c>
      <c r="Q26" s="93">
        <f t="shared" si="18"/>
        <v>0</v>
      </c>
      <c r="R26" s="93">
        <f t="shared" si="18"/>
        <v>0</v>
      </c>
      <c r="S26" s="93">
        <f t="shared" si="18"/>
        <v>4</v>
      </c>
      <c r="T26" s="93">
        <f t="shared" si="18"/>
        <v>6</v>
      </c>
      <c r="U26" s="93">
        <f t="shared" si="18"/>
        <v>0</v>
      </c>
      <c r="V26" s="93">
        <f t="shared" si="18"/>
        <v>0</v>
      </c>
      <c r="W26" s="93">
        <f t="shared" ref="W26" si="19">SUM(W12:W24)</f>
        <v>0</v>
      </c>
      <c r="X26" s="115"/>
      <c r="Y26" s="94">
        <f>SUM(Y12:Y24)</f>
        <v>178</v>
      </c>
      <c r="Z26" s="94">
        <f>SUM(Z12:Z24)</f>
        <v>2175</v>
      </c>
      <c r="AA26" s="94">
        <f>SUM(AA12:AA24)</f>
        <v>1490</v>
      </c>
      <c r="AB26" s="94">
        <f>SUM(AB12:AB24)</f>
        <v>412</v>
      </c>
      <c r="AC26" s="94">
        <f>SUM(AC12:AC24)</f>
        <v>49</v>
      </c>
      <c r="AD26" s="94">
        <f t="shared" ref="AD26:AK26" si="20">SUM(AD12:AD24)</f>
        <v>1491</v>
      </c>
      <c r="AE26" s="94">
        <f t="shared" si="20"/>
        <v>16054</v>
      </c>
      <c r="AF26" s="94">
        <f t="shared" si="20"/>
        <v>14192</v>
      </c>
      <c r="AG26" s="94">
        <f t="shared" si="20"/>
        <v>1117</v>
      </c>
      <c r="AH26" s="94">
        <f t="shared" si="20"/>
        <v>732</v>
      </c>
      <c r="AI26" s="94">
        <f t="shared" si="20"/>
        <v>4247</v>
      </c>
      <c r="AJ26" s="94">
        <f t="shared" si="20"/>
        <v>13982</v>
      </c>
      <c r="AK26" s="94">
        <f t="shared" si="20"/>
        <v>2527</v>
      </c>
      <c r="AL26" s="94">
        <f t="shared" ref="AL26:AQ26" si="21">SUM(AL12:AL24)</f>
        <v>1992</v>
      </c>
      <c r="AM26" s="94">
        <f t="shared" si="21"/>
        <v>3788</v>
      </c>
      <c r="AN26" s="94">
        <f t="shared" si="21"/>
        <v>4052</v>
      </c>
      <c r="AO26" s="94">
        <f t="shared" si="21"/>
        <v>2963</v>
      </c>
      <c r="AP26" s="94">
        <f t="shared" si="21"/>
        <v>1810</v>
      </c>
      <c r="AQ26" s="94">
        <f t="shared" si="21"/>
        <v>1097</v>
      </c>
      <c r="AR26" s="95"/>
      <c r="AS26" s="96">
        <f t="shared" ref="AS26:BE26" si="22">SUM(AS12:AS24)</f>
        <v>0</v>
      </c>
      <c r="AT26" s="96">
        <f t="shared" si="22"/>
        <v>0</v>
      </c>
      <c r="AU26" s="96">
        <f t="shared" si="22"/>
        <v>0</v>
      </c>
      <c r="AV26" s="96">
        <f t="shared" si="22"/>
        <v>0</v>
      </c>
      <c r="AW26" s="96">
        <f t="shared" si="22"/>
        <v>0</v>
      </c>
      <c r="AX26" s="96">
        <f t="shared" si="22"/>
        <v>0</v>
      </c>
      <c r="AY26" s="96">
        <f t="shared" si="22"/>
        <v>0</v>
      </c>
      <c r="AZ26" s="96">
        <f>SUM(AZ12:AZ24)</f>
        <v>0</v>
      </c>
      <c r="BA26" s="96">
        <f>SUM(BA12:BA24)</f>
        <v>0</v>
      </c>
      <c r="BB26" s="96">
        <f>SUM(BB12:BB24)</f>
        <v>0</v>
      </c>
      <c r="BC26" s="96">
        <f t="shared" si="22"/>
        <v>0</v>
      </c>
      <c r="BD26" s="96">
        <f t="shared" si="22"/>
        <v>0</v>
      </c>
      <c r="BE26" s="96">
        <f t="shared" si="22"/>
        <v>0</v>
      </c>
      <c r="BF26" s="11"/>
      <c r="BG26" s="91">
        <f t="shared" ref="BG26:BP26" si="23">SUM(BG12:BG24)</f>
        <v>1670</v>
      </c>
      <c r="BH26" s="91">
        <f t="shared" si="23"/>
        <v>18239</v>
      </c>
      <c r="BI26" s="641">
        <f>SUM(BP26:BV26)</f>
        <v>18239</v>
      </c>
      <c r="BJ26" s="641">
        <f>SUM(BN26:BO26)</f>
        <v>18239</v>
      </c>
      <c r="BK26" s="91">
        <f t="shared" si="23"/>
        <v>15692</v>
      </c>
      <c r="BL26" s="91">
        <f t="shared" si="23"/>
        <v>1529</v>
      </c>
      <c r="BM26" s="91">
        <f t="shared" si="23"/>
        <v>781</v>
      </c>
      <c r="BN26" s="91">
        <f t="shared" si="23"/>
        <v>4247</v>
      </c>
      <c r="BO26" s="91">
        <f t="shared" si="23"/>
        <v>13992</v>
      </c>
      <c r="BP26" s="91">
        <f t="shared" si="23"/>
        <v>2527</v>
      </c>
      <c r="BQ26" s="91">
        <f t="shared" ref="BQ26:BV26" si="24">SUM(BQ12:BQ24)</f>
        <v>1992</v>
      </c>
      <c r="BR26" s="91">
        <f t="shared" si="24"/>
        <v>3792</v>
      </c>
      <c r="BS26" s="91">
        <f t="shared" si="24"/>
        <v>4058</v>
      </c>
      <c r="BT26" s="91">
        <f t="shared" si="24"/>
        <v>2963</v>
      </c>
      <c r="BU26" s="91">
        <f t="shared" si="24"/>
        <v>1810</v>
      </c>
      <c r="BV26" s="91">
        <f t="shared" si="24"/>
        <v>1097</v>
      </c>
      <c r="BW26" s="11"/>
      <c r="BX26" s="26">
        <f t="shared" ref="BX26:DS26" si="25">SUM(BX12:BX24)</f>
        <v>0</v>
      </c>
      <c r="BY26" s="26">
        <f t="shared" si="25"/>
        <v>0</v>
      </c>
      <c r="BZ26" s="26">
        <f t="shared" si="25"/>
        <v>0</v>
      </c>
      <c r="CA26" s="26">
        <f t="shared" si="25"/>
        <v>0</v>
      </c>
      <c r="CB26" s="26">
        <f t="shared" si="25"/>
        <v>0</v>
      </c>
      <c r="CC26" s="26">
        <f>SUM(CC12:CC24)</f>
        <v>3</v>
      </c>
      <c r="CD26" s="26">
        <f t="shared" si="25"/>
        <v>1829</v>
      </c>
      <c r="CE26" s="26">
        <f t="shared" si="25"/>
        <v>3</v>
      </c>
      <c r="CF26" s="26">
        <f t="shared" si="25"/>
        <v>271</v>
      </c>
      <c r="CG26" s="26">
        <f t="shared" si="25"/>
        <v>2100</v>
      </c>
      <c r="CH26" s="26">
        <f t="shared" si="25"/>
        <v>1</v>
      </c>
      <c r="CI26" s="26">
        <f t="shared" si="25"/>
        <v>4</v>
      </c>
      <c r="CJ26" s="26">
        <f t="shared" si="25"/>
        <v>8</v>
      </c>
      <c r="CK26" s="26">
        <f t="shared" si="25"/>
        <v>45</v>
      </c>
      <c r="CL26" s="26">
        <f t="shared" si="25"/>
        <v>6</v>
      </c>
      <c r="CM26" s="26">
        <f t="shared" si="25"/>
        <v>12</v>
      </c>
      <c r="CN26" s="26">
        <f t="shared" si="25"/>
        <v>0</v>
      </c>
      <c r="CO26" s="26">
        <f t="shared" si="25"/>
        <v>149</v>
      </c>
      <c r="CP26" s="26">
        <f t="shared" si="25"/>
        <v>307</v>
      </c>
      <c r="CQ26" s="26">
        <f t="shared" si="25"/>
        <v>104</v>
      </c>
      <c r="CR26" s="26">
        <f t="shared" si="25"/>
        <v>51</v>
      </c>
      <c r="CS26" s="26">
        <f t="shared" si="25"/>
        <v>73</v>
      </c>
      <c r="CT26" s="26">
        <f t="shared" si="25"/>
        <v>0</v>
      </c>
      <c r="CU26" s="26">
        <f t="shared" si="25"/>
        <v>0</v>
      </c>
      <c r="CV26" s="26">
        <f t="shared" si="25"/>
        <v>0</v>
      </c>
      <c r="CW26" s="26">
        <f t="shared" si="25"/>
        <v>12</v>
      </c>
      <c r="CX26" s="26">
        <f t="shared" si="25"/>
        <v>12</v>
      </c>
      <c r="CY26" s="26">
        <f t="shared" si="25"/>
        <v>12</v>
      </c>
      <c r="CZ26" s="26">
        <f t="shared" si="25"/>
        <v>973</v>
      </c>
      <c r="DA26" s="26">
        <f t="shared" si="25"/>
        <v>469</v>
      </c>
      <c r="DB26" s="26">
        <f t="shared" si="25"/>
        <v>86</v>
      </c>
      <c r="DC26" s="26">
        <f t="shared" si="25"/>
        <v>3</v>
      </c>
      <c r="DD26" s="26">
        <f t="shared" si="25"/>
        <v>460</v>
      </c>
      <c r="DE26" s="26">
        <f t="shared" si="25"/>
        <v>77</v>
      </c>
      <c r="DF26" s="26">
        <f t="shared" si="25"/>
        <v>26</v>
      </c>
      <c r="DG26" s="26">
        <f t="shared" si="25"/>
        <v>36</v>
      </c>
      <c r="DH26" s="26">
        <f t="shared" si="25"/>
        <v>71</v>
      </c>
      <c r="DI26" s="26">
        <f t="shared" si="25"/>
        <v>71</v>
      </c>
      <c r="DJ26" s="26">
        <f t="shared" si="25"/>
        <v>0</v>
      </c>
      <c r="DK26" s="26">
        <f t="shared" si="25"/>
        <v>0</v>
      </c>
      <c r="DL26" s="26">
        <f t="shared" si="25"/>
        <v>0</v>
      </c>
      <c r="DM26" s="26">
        <f t="shared" si="25"/>
        <v>0</v>
      </c>
      <c r="DN26" s="26">
        <f t="shared" si="25"/>
        <v>0</v>
      </c>
      <c r="DO26" s="26">
        <f t="shared" si="25"/>
        <v>0</v>
      </c>
      <c r="DP26" s="26">
        <f>SUM(DP12:DP24)</f>
        <v>0</v>
      </c>
      <c r="DQ26" s="274"/>
      <c r="DR26" s="26">
        <f t="shared" si="25"/>
        <v>0</v>
      </c>
      <c r="DS26" s="26">
        <f t="shared" si="25"/>
        <v>0</v>
      </c>
      <c r="DT26" s="26"/>
      <c r="DU26" s="26"/>
      <c r="DV26" s="26"/>
    </row>
    <row r="27" spans="1:126" s="11" customFormat="1">
      <c r="A27" s="13"/>
      <c r="B27" s="14"/>
      <c r="C27" s="244"/>
      <c r="O27" s="15"/>
      <c r="AF27" s="16"/>
      <c r="CB27" s="17"/>
      <c r="CC27" s="17"/>
    </row>
    <row r="28" spans="1:126" s="11" customFormat="1" ht="15">
      <c r="A28" s="65" t="s">
        <v>1547</v>
      </c>
      <c r="B28" s="65"/>
      <c r="C28" s="248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CH28" s="18"/>
      <c r="CI28" s="18"/>
      <c r="CJ28" s="18"/>
      <c r="CL28" s="18"/>
      <c r="CM28" s="18"/>
      <c r="CN28" s="18"/>
      <c r="CY28" s="16"/>
      <c r="DR28" s="17"/>
      <c r="DS28" s="17"/>
      <c r="DT28" s="17"/>
    </row>
    <row r="29" spans="1:126" s="11" customFormat="1">
      <c r="A29" s="66" t="s">
        <v>99</v>
      </c>
      <c r="B29" s="67"/>
      <c r="C29" s="249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CH29" s="18"/>
      <c r="CI29" s="18"/>
      <c r="CJ29" s="18"/>
      <c r="CL29" s="18"/>
      <c r="CM29" s="18"/>
      <c r="CN29" s="18"/>
      <c r="CY29" s="16"/>
      <c r="DR29" s="17"/>
      <c r="DS29" s="17"/>
      <c r="DT29" s="17"/>
    </row>
    <row r="30" spans="1:126" s="11" customFormat="1">
      <c r="A30" s="66"/>
      <c r="B30" s="67"/>
      <c r="C30" s="249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CH30" s="18"/>
      <c r="CI30" s="18"/>
      <c r="CJ30" s="18"/>
      <c r="CL30" s="18"/>
      <c r="CM30" s="18"/>
      <c r="CN30" s="18"/>
      <c r="CY30" s="16"/>
      <c r="DR30" s="17"/>
      <c r="DS30" s="17"/>
      <c r="DT30" s="17"/>
    </row>
    <row r="31" spans="1:126" s="11" customFormat="1" ht="45.75" customHeight="1">
      <c r="A31" s="543" t="s">
        <v>230</v>
      </c>
      <c r="B31" s="543" t="s">
        <v>231</v>
      </c>
      <c r="C31" s="756" t="s">
        <v>232</v>
      </c>
      <c r="D31" s="741"/>
      <c r="E31" s="741"/>
      <c r="F31" s="741"/>
      <c r="G31" s="741"/>
      <c r="H31" s="216"/>
      <c r="I31" s="746" t="s">
        <v>1548</v>
      </c>
      <c r="J31" s="743"/>
      <c r="K31" s="757" t="s">
        <v>113</v>
      </c>
      <c r="L31" s="741"/>
      <c r="M31" s="741"/>
      <c r="N31" s="741"/>
      <c r="O31" s="741"/>
      <c r="CH31" s="18"/>
      <c r="CI31" s="18"/>
      <c r="CJ31" s="18"/>
      <c r="CL31" s="18"/>
      <c r="CM31" s="18"/>
      <c r="CN31" s="18"/>
      <c r="CY31" s="16"/>
      <c r="DR31" s="17"/>
      <c r="DS31" s="17"/>
      <c r="DT31" s="17"/>
    </row>
    <row r="32" spans="1:126" s="11" customFormat="1" ht="15">
      <c r="A32" s="13" t="s">
        <v>233</v>
      </c>
      <c r="B32" s="250" t="s">
        <v>26</v>
      </c>
      <c r="C32" s="740" t="s">
        <v>234</v>
      </c>
      <c r="D32" s="741"/>
      <c r="E32" s="741"/>
      <c r="F32" s="741"/>
      <c r="G32" s="741"/>
      <c r="H32" s="544"/>
      <c r="I32" s="742" t="s">
        <v>41</v>
      </c>
      <c r="J32" s="743"/>
      <c r="K32" s="744" t="s">
        <v>1549</v>
      </c>
      <c r="L32" s="741"/>
      <c r="M32" s="741"/>
      <c r="N32" s="741"/>
      <c r="O32" s="741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CH32" s="18"/>
      <c r="CI32" s="18"/>
      <c r="CJ32" s="18"/>
      <c r="CL32" s="18"/>
      <c r="CM32" s="18"/>
      <c r="CN32" s="18"/>
      <c r="CY32" s="16"/>
      <c r="DR32" s="17"/>
      <c r="DS32" s="17"/>
      <c r="DT32" s="17"/>
    </row>
    <row r="33" spans="1:124" s="11" customFormat="1" ht="15" customHeight="1">
      <c r="A33" s="13" t="s">
        <v>235</v>
      </c>
      <c r="B33" s="250" t="s">
        <v>77</v>
      </c>
      <c r="C33" s="740" t="s">
        <v>236</v>
      </c>
      <c r="D33" s="741"/>
      <c r="E33" s="741"/>
      <c r="F33" s="741"/>
      <c r="G33" s="741"/>
      <c r="H33" s="544"/>
      <c r="I33" s="742" t="s">
        <v>1550</v>
      </c>
      <c r="J33" s="743"/>
      <c r="K33" s="744" t="s">
        <v>1551</v>
      </c>
      <c r="L33" s="741"/>
      <c r="M33" s="741"/>
      <c r="N33" s="741"/>
      <c r="O33" s="741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CH33" s="18"/>
      <c r="CI33" s="18"/>
      <c r="CJ33" s="18"/>
      <c r="CL33" s="18"/>
      <c r="CM33" s="18"/>
      <c r="CN33" s="18"/>
      <c r="CQ33" s="16"/>
      <c r="CR33" s="16"/>
      <c r="CY33" s="16"/>
      <c r="DH33" s="19"/>
      <c r="DR33" s="20"/>
      <c r="DS33" s="20"/>
      <c r="DT33" s="20"/>
    </row>
    <row r="34" spans="1:124" s="11" customFormat="1" ht="29.25" customHeight="1">
      <c r="A34" s="13" t="s">
        <v>1552</v>
      </c>
      <c r="B34" s="250" t="s">
        <v>14</v>
      </c>
      <c r="C34" s="740" t="s">
        <v>237</v>
      </c>
      <c r="D34" s="741"/>
      <c r="E34" s="741"/>
      <c r="F34" s="741"/>
      <c r="G34" s="741"/>
      <c r="H34" s="544"/>
      <c r="I34" s="742" t="s">
        <v>1553</v>
      </c>
      <c r="J34" s="743"/>
      <c r="K34" s="744" t="s">
        <v>1554</v>
      </c>
      <c r="L34" s="741"/>
      <c r="M34" s="741"/>
      <c r="N34" s="741"/>
      <c r="O34" s="741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CH34" s="18"/>
      <c r="CI34" s="18"/>
      <c r="CJ34" s="18"/>
      <c r="CL34" s="18"/>
      <c r="CM34" s="18"/>
      <c r="CN34" s="18"/>
      <c r="CQ34" s="16"/>
      <c r="CR34" s="16"/>
      <c r="CY34" s="16"/>
      <c r="DR34" s="20"/>
      <c r="DS34" s="20"/>
      <c r="DT34" s="20"/>
    </row>
    <row r="35" spans="1:124" s="11" customFormat="1" ht="37.5" customHeight="1">
      <c r="A35" s="13" t="s">
        <v>1555</v>
      </c>
      <c r="B35" s="251" t="s">
        <v>15</v>
      </c>
      <c r="C35" s="740" t="s">
        <v>238</v>
      </c>
      <c r="D35" s="741"/>
      <c r="E35" s="741"/>
      <c r="F35" s="741"/>
      <c r="G35" s="741"/>
      <c r="H35" s="544"/>
      <c r="I35" s="742" t="s">
        <v>1556</v>
      </c>
      <c r="J35" s="743"/>
      <c r="K35" s="744" t="s">
        <v>1557</v>
      </c>
      <c r="L35" s="741"/>
      <c r="M35" s="741"/>
      <c r="N35" s="741"/>
      <c r="O35" s="741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CH35" s="18"/>
      <c r="CI35" s="18"/>
      <c r="CJ35" s="18"/>
      <c r="CL35" s="18"/>
      <c r="CM35" s="18"/>
      <c r="CN35" s="18"/>
      <c r="CY35" s="16"/>
      <c r="DR35" s="20"/>
      <c r="DS35" s="20"/>
      <c r="DT35" s="20"/>
    </row>
    <row r="36" spans="1:124" s="11" customFormat="1" ht="42" customHeight="1">
      <c r="A36" s="13" t="s">
        <v>1558</v>
      </c>
      <c r="B36" s="252" t="s">
        <v>16</v>
      </c>
      <c r="C36" s="745" t="s">
        <v>239</v>
      </c>
      <c r="D36" s="741"/>
      <c r="E36" s="741"/>
      <c r="F36" s="741"/>
      <c r="G36" s="741"/>
      <c r="H36" s="544"/>
      <c r="I36" s="742" t="s">
        <v>1559</v>
      </c>
      <c r="J36" s="743"/>
      <c r="K36" s="744" t="s">
        <v>1560</v>
      </c>
      <c r="L36" s="741"/>
      <c r="M36" s="741"/>
      <c r="N36" s="741"/>
      <c r="O36" s="741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CH36" s="18"/>
      <c r="CI36" s="18"/>
      <c r="CJ36" s="18"/>
      <c r="CL36" s="18"/>
      <c r="CM36" s="18"/>
      <c r="CN36" s="18"/>
      <c r="DR36" s="20"/>
      <c r="DS36" s="20"/>
      <c r="DT36" s="20"/>
    </row>
    <row r="37" spans="1:124" s="11" customFormat="1" ht="38.25" customHeight="1">
      <c r="A37" s="13" t="s">
        <v>1561</v>
      </c>
      <c r="B37" s="252" t="s">
        <v>89</v>
      </c>
      <c r="C37" s="740" t="s">
        <v>240</v>
      </c>
      <c r="D37" s="741"/>
      <c r="E37" s="741"/>
      <c r="F37" s="741"/>
      <c r="G37" s="741"/>
      <c r="H37" s="544"/>
      <c r="I37" s="742" t="s">
        <v>2</v>
      </c>
      <c r="J37" s="743"/>
      <c r="K37" s="744" t="s">
        <v>78</v>
      </c>
      <c r="L37" s="741"/>
      <c r="M37" s="741"/>
      <c r="N37" s="741"/>
      <c r="O37" s="741"/>
    </row>
    <row r="38" spans="1:124" s="11" customFormat="1" ht="45.75" customHeight="1">
      <c r="A38" s="63"/>
      <c r="B38" s="61"/>
      <c r="C38" s="254"/>
      <c r="D38" s="545"/>
      <c r="E38" s="545"/>
      <c r="F38" s="545"/>
      <c r="G38" s="63"/>
      <c r="H38" s="61"/>
      <c r="I38" s="746" t="s">
        <v>114</v>
      </c>
      <c r="J38" s="743"/>
      <c r="K38" s="747" t="s">
        <v>115</v>
      </c>
      <c r="L38" s="741"/>
      <c r="M38" s="741"/>
      <c r="N38" s="741"/>
      <c r="O38" s="741"/>
    </row>
    <row r="39" spans="1:124" s="11" customFormat="1" ht="15">
      <c r="A39" s="13"/>
      <c r="B39" s="244"/>
      <c r="C39" s="244"/>
      <c r="D39" s="253"/>
      <c r="E39" s="253"/>
      <c r="F39" s="253"/>
      <c r="G39" s="59"/>
      <c r="H39" s="61"/>
      <c r="I39" s="748" t="s">
        <v>0</v>
      </c>
      <c r="J39" s="743"/>
      <c r="K39" s="744" t="s">
        <v>116</v>
      </c>
      <c r="L39" s="741"/>
      <c r="M39" s="741"/>
      <c r="N39" s="741"/>
      <c r="O39" s="741"/>
    </row>
    <row r="40" spans="1:124" s="11" customFormat="1" ht="15">
      <c r="A40" s="545"/>
      <c r="B40" s="545"/>
      <c r="C40" s="545"/>
      <c r="D40" s="545"/>
      <c r="E40" s="545"/>
      <c r="F40" s="545"/>
      <c r="G40" s="545"/>
      <c r="H40" s="545"/>
      <c r="I40" s="749" t="s">
        <v>1</v>
      </c>
      <c r="J40" s="743"/>
      <c r="K40" s="744" t="s">
        <v>117</v>
      </c>
      <c r="L40" s="741"/>
      <c r="M40" s="741"/>
      <c r="N40" s="741"/>
      <c r="O40" s="741"/>
    </row>
    <row r="41" spans="1:124" s="11" customFormat="1" ht="14.25">
      <c r="A41" s="13"/>
      <c r="B41" s="14"/>
      <c r="C41" s="244"/>
      <c r="G41" s="62"/>
      <c r="H41" s="60"/>
    </row>
    <row r="42" spans="1:124" s="11" customFormat="1">
      <c r="A42" s="13"/>
      <c r="B42" s="14"/>
      <c r="C42" s="244"/>
    </row>
    <row r="43" spans="1:124" s="11" customFormat="1">
      <c r="A43" s="13"/>
      <c r="B43" s="14"/>
      <c r="C43" s="244"/>
    </row>
    <row r="44" spans="1:124" s="11" customFormat="1">
      <c r="A44" s="13"/>
      <c r="B44" s="14"/>
      <c r="C44" s="244"/>
    </row>
    <row r="45" spans="1:124">
      <c r="F45" s="118"/>
    </row>
    <row r="47" spans="1:124">
      <c r="H47" s="118"/>
    </row>
    <row r="48" spans="1:124">
      <c r="BL48" s="118"/>
    </row>
  </sheetData>
  <sheetProtection algorithmName="SHA-512" hashValue="FejYHtkT0j8HDg9f9eeS1XF59b0pp9GzsR7p9ad0+FXNBNaqFvLXOEO1fElCXudOwPUUsO/pmKTToAi5eeUb2A==" saltValue="CfgD2khWOjnD2BoeMjX7fw==" spinCount="100000" sheet="1" objects="1" scenarios="1" selectLockedCells="1"/>
  <mergeCells count="114">
    <mergeCell ref="CC8:CD8"/>
    <mergeCell ref="CM9:CM10"/>
    <mergeCell ref="CH9:CH10"/>
    <mergeCell ref="CP9:CP10"/>
    <mergeCell ref="CN9:CN10"/>
    <mergeCell ref="CL9:CL10"/>
    <mergeCell ref="BP7:BV9"/>
    <mergeCell ref="CG8:CG10"/>
    <mergeCell ref="A1:AB1"/>
    <mergeCell ref="A3:P3"/>
    <mergeCell ref="A6:A10"/>
    <mergeCell ref="A2:AB2"/>
    <mergeCell ref="F8:J9"/>
    <mergeCell ref="K8:N9"/>
    <mergeCell ref="A4:AB4"/>
    <mergeCell ref="B7:B10"/>
    <mergeCell ref="O8:P9"/>
    <mergeCell ref="Y8:AC9"/>
    <mergeCell ref="F7:W7"/>
    <mergeCell ref="Y7:AQ7"/>
    <mergeCell ref="Q8:W9"/>
    <mergeCell ref="AD8:AH9"/>
    <mergeCell ref="F6:BE6"/>
    <mergeCell ref="AS8:AV9"/>
    <mergeCell ref="AW8:AX9"/>
    <mergeCell ref="DV14:DV24"/>
    <mergeCell ref="CW8:CW10"/>
    <mergeCell ref="CX8:CX10"/>
    <mergeCell ref="DA8:DA10"/>
    <mergeCell ref="CZ8:CZ10"/>
    <mergeCell ref="CY8:CY10"/>
    <mergeCell ref="DC8:DC10"/>
    <mergeCell ref="DP8:DP10"/>
    <mergeCell ref="DS8:DS10"/>
    <mergeCell ref="DU6:DU10"/>
    <mergeCell ref="DE8:DI9"/>
    <mergeCell ref="DJ8:DL9"/>
    <mergeCell ref="DN8:DN10"/>
    <mergeCell ref="CW6:CX7"/>
    <mergeCell ref="DV6:DV10"/>
    <mergeCell ref="DM8:DM10"/>
    <mergeCell ref="DO8:DO10"/>
    <mergeCell ref="DT8:DT10"/>
    <mergeCell ref="CY6:DI7"/>
    <mergeCell ref="DD8:DD10"/>
    <mergeCell ref="DR6:DR10"/>
    <mergeCell ref="DS6:DT7"/>
    <mergeCell ref="CU6:CV7"/>
    <mergeCell ref="CH6:CP7"/>
    <mergeCell ref="CQ6:CQ10"/>
    <mergeCell ref="CR8:CR10"/>
    <mergeCell ref="CU8:CU10"/>
    <mergeCell ref="CS8:CS10"/>
    <mergeCell ref="CT8:CT10"/>
    <mergeCell ref="CV8:CV10"/>
    <mergeCell ref="A12:B12"/>
    <mergeCell ref="D12:E12"/>
    <mergeCell ref="CL8:CP8"/>
    <mergeCell ref="CO9:CO10"/>
    <mergeCell ref="BX8:BX10"/>
    <mergeCell ref="BZ8:BZ10"/>
    <mergeCell ref="BY8:BY10"/>
    <mergeCell ref="CH8:CK8"/>
    <mergeCell ref="CI9:CI10"/>
    <mergeCell ref="CJ9:CJ10"/>
    <mergeCell ref="CK9:CK10"/>
    <mergeCell ref="CE8:CF8"/>
    <mergeCell ref="CD9:CD10"/>
    <mergeCell ref="CE9:CE10"/>
    <mergeCell ref="CF9:CF10"/>
    <mergeCell ref="CC9:CC10"/>
    <mergeCell ref="BG6:BV6"/>
    <mergeCell ref="DQ6:DQ10"/>
    <mergeCell ref="AS7:BE7"/>
    <mergeCell ref="C31:G31"/>
    <mergeCell ref="I31:J31"/>
    <mergeCell ref="K31:O31"/>
    <mergeCell ref="C32:G32"/>
    <mergeCell ref="I32:J32"/>
    <mergeCell ref="K32:O32"/>
    <mergeCell ref="C33:G33"/>
    <mergeCell ref="I33:J33"/>
    <mergeCell ref="K33:O33"/>
    <mergeCell ref="DJ6:DP7"/>
    <mergeCell ref="DB8:DB10"/>
    <mergeCell ref="CX14:CX24"/>
    <mergeCell ref="AK8:AQ9"/>
    <mergeCell ref="AI8:AJ9"/>
    <mergeCell ref="C6:E9"/>
    <mergeCell ref="AY8:BE9"/>
    <mergeCell ref="BG7:BO9"/>
    <mergeCell ref="BX6:BZ7"/>
    <mergeCell ref="CA6:CA10"/>
    <mergeCell ref="CB6:CB10"/>
    <mergeCell ref="CC6:CG7"/>
    <mergeCell ref="CR6:CT7"/>
    <mergeCell ref="C37:G37"/>
    <mergeCell ref="I37:J37"/>
    <mergeCell ref="K37:O37"/>
    <mergeCell ref="I38:J38"/>
    <mergeCell ref="K38:O38"/>
    <mergeCell ref="I39:J39"/>
    <mergeCell ref="K39:O39"/>
    <mergeCell ref="I40:J40"/>
    <mergeCell ref="K40:O40"/>
    <mergeCell ref="C34:G34"/>
    <mergeCell ref="I34:J34"/>
    <mergeCell ref="K34:O34"/>
    <mergeCell ref="C35:G35"/>
    <mergeCell ref="I35:J35"/>
    <mergeCell ref="K35:O35"/>
    <mergeCell ref="C36:G36"/>
    <mergeCell ref="I36:J36"/>
    <mergeCell ref="K36:O36"/>
  </mergeCells>
  <pageMargins left="0.39370078740157483" right="0.39370078740157483" top="0.98425196850393704" bottom="0.98425196850393704" header="0.51181102362204722" footer="0.51181102362204722"/>
  <pageSetup scale="37" orientation="landscape" r:id="rId1"/>
  <headerFooter>
    <oddHeader>&amp;L&amp;G&amp;C&amp;"-,Negrita"&amp;16SUBSECRETARÍA DE EDUCACIÓN MEDIA SUPERIOR
DIRECCIÓN GENERAL DE CENTROS DE FORMACIÓN PARA EL TRABAJO
COORDINACIÓN DE ORGANISMOS DESCENTRALIZADOS ESTATALES DE INSTITUTOS DE CAPACITACIÓN PARA EL TRABAJO&amp;"-,Normal"&amp;11
&amp;R&amp;G</oddHeader>
    <oddFooter>&amp;L&amp;14&amp;F&amp;C&amp;16Página &amp;P&amp;R&amp;G</oddFooter>
  </headerFooter>
  <colBreaks count="2" manualBreakCount="2">
    <brk id="24" max="33" man="1"/>
    <brk id="85" max="33" man="1"/>
  </colBreaks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3" tint="0.59999389629810485"/>
  </sheetPr>
  <dimension ref="A1:AU329"/>
  <sheetViews>
    <sheetView showGridLines="0" topLeftCell="B1" zoomScale="60" zoomScaleNormal="60" workbookViewId="0">
      <pane ySplit="9" topLeftCell="A10" activePane="bottomLeft" state="frozen"/>
      <selection activeCell="G23" sqref="G23"/>
      <selection pane="bottomLeft" activeCell="O21" sqref="O2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16" width="11.42578125" style="1"/>
    <col min="17" max="20" width="11.42578125" style="1" customWidth="1"/>
    <col min="21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47" ht="15.75" customHeight="1">
      <c r="A1" s="935" t="s">
        <v>43</v>
      </c>
      <c r="B1" s="935"/>
      <c r="C1" s="935"/>
      <c r="D1" s="935"/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  <c r="R1" s="935"/>
      <c r="S1" s="935"/>
      <c r="T1" s="935"/>
      <c r="U1" s="935"/>
      <c r="V1" s="935"/>
      <c r="W1" s="935"/>
      <c r="X1" s="935"/>
      <c r="Y1" s="935"/>
      <c r="Z1" s="935"/>
      <c r="AA1" s="935"/>
      <c r="AB1" s="935"/>
      <c r="AC1" s="935"/>
      <c r="AD1" s="108"/>
      <c r="AE1" s="108"/>
      <c r="AF1" s="108"/>
      <c r="AG1" s="108"/>
      <c r="AH1" s="108"/>
      <c r="AI1" s="108"/>
      <c r="AJ1" s="108"/>
    </row>
    <row r="2" spans="1:47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47" ht="15.75">
      <c r="A3" s="936" t="s">
        <v>97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47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47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47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47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47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47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47" ht="15.75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47" ht="15.75" thickBot="1"/>
    <row r="12" spans="1:47" ht="21.75" customHeight="1" thickBot="1">
      <c r="A12" s="965"/>
      <c r="B12" s="552"/>
      <c r="C12" s="973" t="s">
        <v>44</v>
      </c>
      <c r="D12" s="966" t="s">
        <v>59</v>
      </c>
      <c r="E12" s="966" t="s">
        <v>60</v>
      </c>
      <c r="F12" s="923" t="s">
        <v>79</v>
      </c>
      <c r="G12" s="924"/>
      <c r="H12" s="924"/>
      <c r="I12" s="924"/>
      <c r="J12" s="924"/>
      <c r="K12" s="924"/>
      <c r="L12" s="924"/>
      <c r="M12" s="924"/>
      <c r="N12" s="924"/>
      <c r="O12" s="924"/>
      <c r="P12" s="924"/>
      <c r="Q12" s="924"/>
      <c r="R12" s="925"/>
      <c r="S12" s="925"/>
      <c r="T12" s="925"/>
      <c r="U12" s="925"/>
      <c r="V12" s="926"/>
      <c r="W12" s="926"/>
      <c r="X12" s="927"/>
      <c r="AK12" s="4"/>
    </row>
    <row r="13" spans="1:47" ht="21.75" customHeight="1" thickBot="1">
      <c r="A13" s="965"/>
      <c r="B13" s="552"/>
      <c r="C13" s="974"/>
      <c r="D13" s="967"/>
      <c r="E13" s="967"/>
      <c r="F13" s="969" t="s">
        <v>0</v>
      </c>
      <c r="G13" s="969"/>
      <c r="H13" s="969"/>
      <c r="I13" s="969"/>
      <c r="J13" s="969"/>
      <c r="K13" s="970" t="s">
        <v>1</v>
      </c>
      <c r="L13" s="971"/>
      <c r="M13" s="971"/>
      <c r="N13" s="971"/>
      <c r="O13" s="972"/>
      <c r="P13" s="960" t="s">
        <v>42</v>
      </c>
      <c r="Q13" s="961"/>
      <c r="R13" s="962" t="s">
        <v>149</v>
      </c>
      <c r="S13" s="925"/>
      <c r="T13" s="925"/>
      <c r="U13" s="925"/>
      <c r="V13" s="926"/>
      <c r="W13" s="926"/>
      <c r="X13" s="927"/>
      <c r="AK13" s="4"/>
    </row>
    <row r="14" spans="1:47" ht="30" customHeight="1" thickBot="1">
      <c r="A14" s="965"/>
      <c r="B14" s="552"/>
      <c r="C14" s="974"/>
      <c r="D14" s="968"/>
      <c r="E14" s="968"/>
      <c r="F14" s="197" t="s">
        <v>81</v>
      </c>
      <c r="G14" s="197" t="s">
        <v>65</v>
      </c>
      <c r="H14" s="198" t="s">
        <v>82</v>
      </c>
      <c r="I14" s="198" t="s">
        <v>63</v>
      </c>
      <c r="J14" s="198" t="s">
        <v>64</v>
      </c>
      <c r="K14" s="198" t="s">
        <v>81</v>
      </c>
      <c r="L14" s="197" t="s">
        <v>65</v>
      </c>
      <c r="M14" s="198" t="s">
        <v>82</v>
      </c>
      <c r="N14" s="198" t="s">
        <v>63</v>
      </c>
      <c r="O14" s="198" t="s">
        <v>64</v>
      </c>
      <c r="P14" s="198" t="s">
        <v>83</v>
      </c>
      <c r="Q14" s="198" t="s">
        <v>84</v>
      </c>
      <c r="R14" s="199" t="s">
        <v>152</v>
      </c>
      <c r="S14" s="199" t="s">
        <v>153</v>
      </c>
      <c r="T14" s="199" t="s">
        <v>154</v>
      </c>
      <c r="U14" s="199" t="s">
        <v>155</v>
      </c>
      <c r="V14" s="199" t="s">
        <v>156</v>
      </c>
      <c r="W14" s="200" t="s">
        <v>157</v>
      </c>
      <c r="X14" s="199" t="s">
        <v>158</v>
      </c>
      <c r="Y14" s="4"/>
      <c r="Z14" s="4"/>
      <c r="AO14" s="4"/>
    </row>
    <row r="15" spans="1:47" ht="15" customHeight="1" thickBot="1">
      <c r="A15" s="553"/>
      <c r="B15" s="554"/>
      <c r="C15" s="555" t="s">
        <v>315</v>
      </c>
      <c r="D15" s="556" t="s">
        <v>1907</v>
      </c>
      <c r="E15" s="557">
        <v>24</v>
      </c>
      <c r="F15" s="558"/>
      <c r="G15" s="559"/>
      <c r="H15" s="559"/>
      <c r="I15" s="559"/>
      <c r="J15" s="560"/>
      <c r="K15" s="558">
        <v>1</v>
      </c>
      <c r="L15" s="559">
        <v>11</v>
      </c>
      <c r="M15" s="559">
        <v>9</v>
      </c>
      <c r="N15" s="559">
        <v>0</v>
      </c>
      <c r="O15" s="560">
        <v>2</v>
      </c>
      <c r="P15" s="558">
        <v>2</v>
      </c>
      <c r="Q15" s="560">
        <v>9</v>
      </c>
      <c r="R15" s="561">
        <v>1</v>
      </c>
      <c r="S15" s="562">
        <v>2</v>
      </c>
      <c r="T15" s="563">
        <v>2</v>
      </c>
      <c r="U15" s="562">
        <v>3</v>
      </c>
      <c r="V15" s="562">
        <v>2</v>
      </c>
      <c r="W15" s="564">
        <v>1</v>
      </c>
      <c r="X15" s="565">
        <v>0</v>
      </c>
      <c r="Y15" s="4"/>
      <c r="Z15" s="4"/>
      <c r="AA15" s="4"/>
      <c r="AB15" s="4"/>
      <c r="AU15" s="4"/>
    </row>
    <row r="16" spans="1:47" ht="15" customHeight="1" thickBot="1">
      <c r="A16" s="553"/>
      <c r="B16" s="554"/>
      <c r="C16" s="593" t="s">
        <v>265</v>
      </c>
      <c r="D16" s="556" t="s">
        <v>1908</v>
      </c>
      <c r="E16" s="556">
        <v>103</v>
      </c>
      <c r="F16" s="596"/>
      <c r="G16" s="597"/>
      <c r="H16" s="597"/>
      <c r="I16" s="597"/>
      <c r="J16" s="598"/>
      <c r="K16" s="596">
        <v>3</v>
      </c>
      <c r="L16" s="597">
        <v>28</v>
      </c>
      <c r="M16" s="597">
        <v>28</v>
      </c>
      <c r="N16" s="597">
        <v>0</v>
      </c>
      <c r="O16" s="598">
        <v>0</v>
      </c>
      <c r="P16" s="596">
        <v>21</v>
      </c>
      <c r="Q16" s="598">
        <v>7</v>
      </c>
      <c r="R16" s="599">
        <v>0</v>
      </c>
      <c r="S16" s="600">
        <v>6</v>
      </c>
      <c r="T16" s="601">
        <v>9</v>
      </c>
      <c r="U16" s="600">
        <v>10</v>
      </c>
      <c r="V16" s="600">
        <v>3</v>
      </c>
      <c r="W16" s="602">
        <v>0</v>
      </c>
      <c r="X16" s="603">
        <v>0</v>
      </c>
      <c r="Y16" s="4"/>
      <c r="Z16" s="4"/>
      <c r="AA16" s="4"/>
      <c r="AB16" s="4"/>
      <c r="AU16" s="4"/>
    </row>
    <row r="17" spans="1:47" ht="15" customHeight="1">
      <c r="A17" s="553"/>
      <c r="B17" s="554"/>
      <c r="C17" s="593" t="s">
        <v>403</v>
      </c>
      <c r="D17" s="556" t="s">
        <v>1909</v>
      </c>
      <c r="E17" s="556">
        <v>36</v>
      </c>
      <c r="F17" s="596"/>
      <c r="G17" s="597"/>
      <c r="H17" s="597"/>
      <c r="I17" s="597"/>
      <c r="J17" s="598"/>
      <c r="K17" s="596">
        <v>1</v>
      </c>
      <c r="L17" s="597">
        <v>10</v>
      </c>
      <c r="M17" s="597">
        <v>10</v>
      </c>
      <c r="N17" s="597">
        <v>0</v>
      </c>
      <c r="O17" s="598">
        <v>0</v>
      </c>
      <c r="P17" s="596">
        <v>0</v>
      </c>
      <c r="Q17" s="598">
        <v>10</v>
      </c>
      <c r="R17" s="599">
        <v>1</v>
      </c>
      <c r="S17" s="600">
        <v>0</v>
      </c>
      <c r="T17" s="601">
        <v>1</v>
      </c>
      <c r="U17" s="600">
        <v>5</v>
      </c>
      <c r="V17" s="600">
        <v>2</v>
      </c>
      <c r="W17" s="602">
        <v>0</v>
      </c>
      <c r="X17" s="603">
        <v>1</v>
      </c>
      <c r="Y17" s="4"/>
      <c r="Z17" s="4"/>
      <c r="AA17" s="4"/>
      <c r="AB17" s="4"/>
      <c r="AU17" s="4"/>
    </row>
    <row r="18" spans="1:47" ht="15" customHeight="1">
      <c r="A18" s="553"/>
      <c r="B18" s="554"/>
      <c r="C18" s="593" t="s">
        <v>273</v>
      </c>
      <c r="D18" s="594" t="s">
        <v>1910</v>
      </c>
      <c r="E18" s="595">
        <v>102</v>
      </c>
      <c r="F18" s="596"/>
      <c r="G18" s="597"/>
      <c r="H18" s="597"/>
      <c r="I18" s="597"/>
      <c r="J18" s="598"/>
      <c r="K18" s="596">
        <v>3</v>
      </c>
      <c r="L18" s="597">
        <v>28</v>
      </c>
      <c r="M18" s="597">
        <v>28</v>
      </c>
      <c r="N18" s="597">
        <v>0</v>
      </c>
      <c r="O18" s="598">
        <v>0</v>
      </c>
      <c r="P18" s="596">
        <v>22</v>
      </c>
      <c r="Q18" s="598">
        <v>6</v>
      </c>
      <c r="R18" s="599">
        <v>0</v>
      </c>
      <c r="S18" s="600">
        <v>6</v>
      </c>
      <c r="T18" s="601">
        <v>10</v>
      </c>
      <c r="U18" s="600">
        <v>8</v>
      </c>
      <c r="V18" s="600">
        <v>4</v>
      </c>
      <c r="W18" s="602">
        <v>0</v>
      </c>
      <c r="X18" s="603">
        <v>0</v>
      </c>
      <c r="Y18" s="4"/>
      <c r="Z18" s="4"/>
      <c r="AA18" s="4"/>
      <c r="AB18" s="4"/>
      <c r="AU18" s="4"/>
    </row>
    <row r="19" spans="1:47" ht="15" customHeight="1">
      <c r="A19" s="553"/>
      <c r="B19" s="554"/>
      <c r="C19" s="593" t="s">
        <v>329</v>
      </c>
      <c r="D19" s="594" t="s">
        <v>1911</v>
      </c>
      <c r="E19" s="595">
        <v>20</v>
      </c>
      <c r="F19" s="596"/>
      <c r="G19" s="597"/>
      <c r="H19" s="597"/>
      <c r="I19" s="597"/>
      <c r="J19" s="598"/>
      <c r="K19" s="596">
        <v>1</v>
      </c>
      <c r="L19" s="597">
        <v>15</v>
      </c>
      <c r="M19" s="597">
        <v>13</v>
      </c>
      <c r="N19" s="597">
        <v>0</v>
      </c>
      <c r="O19" s="598">
        <v>2</v>
      </c>
      <c r="P19" s="596">
        <v>8</v>
      </c>
      <c r="Q19" s="598">
        <v>7</v>
      </c>
      <c r="R19" s="599">
        <v>6</v>
      </c>
      <c r="S19" s="600">
        <v>7</v>
      </c>
      <c r="T19" s="601">
        <v>2</v>
      </c>
      <c r="U19" s="600">
        <v>0</v>
      </c>
      <c r="V19" s="600">
        <v>0</v>
      </c>
      <c r="W19" s="602">
        <v>0</v>
      </c>
      <c r="X19" s="603">
        <v>0</v>
      </c>
      <c r="Y19" s="4"/>
      <c r="Z19" s="4"/>
      <c r="AA19" s="4"/>
      <c r="AB19" s="4"/>
      <c r="AU19" s="4"/>
    </row>
    <row r="20" spans="1:47" ht="15" customHeight="1">
      <c r="A20" s="553"/>
      <c r="B20" s="554"/>
      <c r="C20" s="593" t="s">
        <v>1912</v>
      </c>
      <c r="D20" s="594" t="s">
        <v>1913</v>
      </c>
      <c r="E20" s="595">
        <v>122</v>
      </c>
      <c r="F20" s="596"/>
      <c r="G20" s="597"/>
      <c r="H20" s="597"/>
      <c r="I20" s="597"/>
      <c r="J20" s="598"/>
      <c r="K20" s="596">
        <v>4</v>
      </c>
      <c r="L20" s="597">
        <v>40</v>
      </c>
      <c r="M20" s="597">
        <v>40</v>
      </c>
      <c r="N20" s="597">
        <v>0</v>
      </c>
      <c r="O20" s="598">
        <v>0</v>
      </c>
      <c r="P20" s="596">
        <v>10</v>
      </c>
      <c r="Q20" s="598">
        <v>30</v>
      </c>
      <c r="R20" s="599">
        <v>8</v>
      </c>
      <c r="S20" s="600">
        <v>8</v>
      </c>
      <c r="T20" s="601">
        <v>4</v>
      </c>
      <c r="U20" s="600">
        <v>10</v>
      </c>
      <c r="V20" s="600">
        <v>3</v>
      </c>
      <c r="W20" s="602">
        <v>5</v>
      </c>
      <c r="X20" s="603">
        <v>2</v>
      </c>
      <c r="Y20" s="4"/>
      <c r="Z20" s="4"/>
      <c r="AA20" s="4"/>
      <c r="AB20" s="4"/>
      <c r="AU20" s="4"/>
    </row>
    <row r="21" spans="1:47" ht="15" customHeight="1">
      <c r="A21" s="553"/>
      <c r="B21" s="554"/>
      <c r="C21" s="593" t="s">
        <v>1912</v>
      </c>
      <c r="D21" s="594" t="s">
        <v>1914</v>
      </c>
      <c r="E21" s="595">
        <v>66</v>
      </c>
      <c r="F21" s="596"/>
      <c r="G21" s="597"/>
      <c r="H21" s="597"/>
      <c r="I21" s="597"/>
      <c r="J21" s="598"/>
      <c r="K21" s="596">
        <v>3</v>
      </c>
      <c r="L21" s="597">
        <v>30</v>
      </c>
      <c r="M21" s="597">
        <v>30</v>
      </c>
      <c r="N21" s="597">
        <v>0</v>
      </c>
      <c r="O21" s="598">
        <v>0</v>
      </c>
      <c r="P21" s="596">
        <v>3</v>
      </c>
      <c r="Q21" s="598">
        <v>27</v>
      </c>
      <c r="R21" s="599">
        <v>4</v>
      </c>
      <c r="S21" s="600">
        <v>5</v>
      </c>
      <c r="T21" s="601">
        <v>3</v>
      </c>
      <c r="U21" s="600">
        <v>9</v>
      </c>
      <c r="V21" s="600">
        <v>3</v>
      </c>
      <c r="W21" s="602">
        <v>6</v>
      </c>
      <c r="X21" s="603">
        <v>0</v>
      </c>
      <c r="Y21" s="4"/>
      <c r="Z21" s="4"/>
      <c r="AA21" s="4"/>
      <c r="AB21" s="4"/>
      <c r="AU21" s="4"/>
    </row>
    <row r="22" spans="1:47" ht="15" customHeight="1">
      <c r="A22" s="553"/>
      <c r="B22" s="554"/>
      <c r="C22" s="593" t="s">
        <v>408</v>
      </c>
      <c r="D22" s="594" t="s">
        <v>1915</v>
      </c>
      <c r="E22" s="595">
        <v>138</v>
      </c>
      <c r="F22" s="596"/>
      <c r="G22" s="597"/>
      <c r="H22" s="597"/>
      <c r="I22" s="597"/>
      <c r="J22" s="598"/>
      <c r="K22" s="596">
        <v>6</v>
      </c>
      <c r="L22" s="597">
        <v>67</v>
      </c>
      <c r="M22" s="597">
        <v>67</v>
      </c>
      <c r="N22" s="597">
        <v>0</v>
      </c>
      <c r="O22" s="598">
        <v>0</v>
      </c>
      <c r="P22" s="596">
        <v>0</v>
      </c>
      <c r="Q22" s="598">
        <v>67</v>
      </c>
      <c r="R22" s="599">
        <v>6</v>
      </c>
      <c r="S22" s="600">
        <v>5</v>
      </c>
      <c r="T22" s="601">
        <v>17</v>
      </c>
      <c r="U22" s="600">
        <v>22</v>
      </c>
      <c r="V22" s="600">
        <v>5</v>
      </c>
      <c r="W22" s="602">
        <v>12</v>
      </c>
      <c r="X22" s="603">
        <v>0</v>
      </c>
      <c r="Y22" s="4"/>
      <c r="Z22" s="4"/>
      <c r="AA22" s="4"/>
      <c r="AB22" s="4"/>
      <c r="AU22" s="4"/>
    </row>
    <row r="23" spans="1:47" ht="15" customHeight="1">
      <c r="A23" s="553"/>
      <c r="B23" s="554"/>
      <c r="C23" s="593" t="s">
        <v>315</v>
      </c>
      <c r="D23" s="594" t="s">
        <v>1916</v>
      </c>
      <c r="E23" s="595">
        <v>102</v>
      </c>
      <c r="F23" s="596">
        <v>3</v>
      </c>
      <c r="G23" s="597">
        <v>12</v>
      </c>
      <c r="H23" s="597">
        <v>12</v>
      </c>
      <c r="I23" s="597">
        <v>0</v>
      </c>
      <c r="J23" s="598">
        <v>0</v>
      </c>
      <c r="K23" s="596"/>
      <c r="L23" s="597"/>
      <c r="M23" s="597"/>
      <c r="N23" s="597"/>
      <c r="O23" s="598"/>
      <c r="P23" s="596">
        <v>12</v>
      </c>
      <c r="Q23" s="598">
        <v>0</v>
      </c>
      <c r="R23" s="599">
        <v>12</v>
      </c>
      <c r="S23" s="600">
        <v>0</v>
      </c>
      <c r="T23" s="601">
        <v>0</v>
      </c>
      <c r="U23" s="600">
        <v>0</v>
      </c>
      <c r="V23" s="600">
        <v>0</v>
      </c>
      <c r="W23" s="602">
        <v>0</v>
      </c>
      <c r="X23" s="603">
        <v>0</v>
      </c>
      <c r="Y23" s="4"/>
      <c r="Z23" s="4"/>
      <c r="AA23" s="4"/>
      <c r="AB23" s="4"/>
      <c r="AU23" s="4"/>
    </row>
    <row r="24" spans="1:47" ht="15" customHeight="1">
      <c r="A24" s="553"/>
      <c r="B24" s="554"/>
      <c r="C24" s="593" t="s">
        <v>1917</v>
      </c>
      <c r="D24" s="594" t="s">
        <v>1918</v>
      </c>
      <c r="E24" s="595">
        <v>85</v>
      </c>
      <c r="F24" s="596">
        <v>1</v>
      </c>
      <c r="G24" s="597">
        <v>11</v>
      </c>
      <c r="H24" s="597">
        <v>9</v>
      </c>
      <c r="I24" s="597">
        <v>2</v>
      </c>
      <c r="J24" s="598">
        <v>0</v>
      </c>
      <c r="K24" s="596"/>
      <c r="L24" s="597"/>
      <c r="M24" s="597"/>
      <c r="N24" s="597"/>
      <c r="O24" s="598"/>
      <c r="P24" s="596">
        <v>6</v>
      </c>
      <c r="Q24" s="598">
        <v>5</v>
      </c>
      <c r="R24" s="599">
        <v>3</v>
      </c>
      <c r="S24" s="600">
        <v>0</v>
      </c>
      <c r="T24" s="601">
        <v>0</v>
      </c>
      <c r="U24" s="600">
        <v>0</v>
      </c>
      <c r="V24" s="600">
        <v>0</v>
      </c>
      <c r="W24" s="602">
        <v>0</v>
      </c>
      <c r="X24" s="603">
        <v>8</v>
      </c>
      <c r="Y24" s="4"/>
      <c r="Z24" s="4"/>
      <c r="AA24" s="4"/>
      <c r="AB24" s="4"/>
      <c r="AU24" s="4"/>
    </row>
    <row r="25" spans="1:47" ht="15" customHeight="1">
      <c r="A25" s="553"/>
      <c r="B25" s="554"/>
      <c r="C25" s="593" t="s">
        <v>1917</v>
      </c>
      <c r="D25" s="594" t="s">
        <v>1919</v>
      </c>
      <c r="E25" s="595">
        <v>874</v>
      </c>
      <c r="F25" s="596">
        <v>8</v>
      </c>
      <c r="G25" s="597">
        <v>139</v>
      </c>
      <c r="H25" s="597">
        <v>127</v>
      </c>
      <c r="I25" s="597">
        <v>12</v>
      </c>
      <c r="J25" s="598">
        <v>0</v>
      </c>
      <c r="K25" s="596"/>
      <c r="L25" s="597"/>
      <c r="M25" s="597"/>
      <c r="N25" s="597"/>
      <c r="O25" s="598"/>
      <c r="P25" s="596">
        <v>40</v>
      </c>
      <c r="Q25" s="598">
        <v>99</v>
      </c>
      <c r="R25" s="599">
        <v>83</v>
      </c>
      <c r="S25" s="600">
        <v>15</v>
      </c>
      <c r="T25" s="601">
        <v>2</v>
      </c>
      <c r="U25" s="600">
        <v>0</v>
      </c>
      <c r="V25" s="600">
        <v>3</v>
      </c>
      <c r="W25" s="602">
        <v>8</v>
      </c>
      <c r="X25" s="603">
        <v>28</v>
      </c>
      <c r="Y25" s="4"/>
      <c r="Z25" s="4"/>
      <c r="AA25" s="4"/>
      <c r="AB25" s="4"/>
      <c r="AU25" s="4"/>
    </row>
    <row r="26" spans="1:47" ht="15" customHeight="1">
      <c r="A26" s="553"/>
      <c r="B26" s="554"/>
      <c r="C26" s="593" t="s">
        <v>1917</v>
      </c>
      <c r="D26" s="594" t="s">
        <v>265</v>
      </c>
      <c r="E26" s="595">
        <v>153</v>
      </c>
      <c r="F26" s="596">
        <v>2</v>
      </c>
      <c r="G26" s="597">
        <v>13</v>
      </c>
      <c r="H26" s="597">
        <v>12</v>
      </c>
      <c r="I26" s="597">
        <v>1</v>
      </c>
      <c r="J26" s="598">
        <v>0</v>
      </c>
      <c r="K26" s="596"/>
      <c r="L26" s="597"/>
      <c r="M26" s="597"/>
      <c r="N26" s="597"/>
      <c r="O26" s="598"/>
      <c r="P26" s="596">
        <v>9</v>
      </c>
      <c r="Q26" s="598">
        <v>4</v>
      </c>
      <c r="R26" s="599">
        <v>2</v>
      </c>
      <c r="S26" s="600">
        <v>1</v>
      </c>
      <c r="T26" s="601">
        <v>3</v>
      </c>
      <c r="U26" s="600">
        <v>4</v>
      </c>
      <c r="V26" s="600">
        <v>3</v>
      </c>
      <c r="W26" s="602">
        <v>0</v>
      </c>
      <c r="X26" s="603">
        <v>0</v>
      </c>
      <c r="Y26" s="4"/>
      <c r="Z26" s="4"/>
      <c r="AA26" s="4"/>
      <c r="AB26" s="4"/>
      <c r="AU26" s="4"/>
    </row>
    <row r="27" spans="1:47" ht="15" customHeight="1">
      <c r="A27" s="553"/>
      <c r="B27" s="554"/>
      <c r="C27" s="593" t="s">
        <v>1917</v>
      </c>
      <c r="D27" s="594" t="s">
        <v>1920</v>
      </c>
      <c r="E27" s="595">
        <v>63</v>
      </c>
      <c r="F27" s="596">
        <v>1</v>
      </c>
      <c r="G27" s="597">
        <v>14</v>
      </c>
      <c r="H27" s="597">
        <v>14</v>
      </c>
      <c r="I27" s="597">
        <v>0</v>
      </c>
      <c r="J27" s="598">
        <v>0</v>
      </c>
      <c r="K27" s="596"/>
      <c r="L27" s="597"/>
      <c r="M27" s="597"/>
      <c r="N27" s="597"/>
      <c r="O27" s="598"/>
      <c r="P27" s="596">
        <v>5</v>
      </c>
      <c r="Q27" s="598">
        <v>9</v>
      </c>
      <c r="R27" s="599">
        <v>6</v>
      </c>
      <c r="S27" s="600">
        <v>0</v>
      </c>
      <c r="T27" s="601">
        <v>0</v>
      </c>
      <c r="U27" s="600">
        <v>0</v>
      </c>
      <c r="V27" s="600">
        <v>0</v>
      </c>
      <c r="W27" s="602">
        <v>0</v>
      </c>
      <c r="X27" s="603">
        <v>8</v>
      </c>
      <c r="Y27" s="4"/>
      <c r="Z27" s="4"/>
      <c r="AA27" s="4"/>
      <c r="AB27" s="4"/>
      <c r="AU27" s="4"/>
    </row>
    <row r="28" spans="1:47" ht="15" customHeight="1">
      <c r="A28" s="553"/>
      <c r="B28" s="554"/>
      <c r="C28" s="593" t="s">
        <v>1917</v>
      </c>
      <c r="D28" s="594" t="s">
        <v>1921</v>
      </c>
      <c r="E28" s="595">
        <v>90</v>
      </c>
      <c r="F28" s="596">
        <v>2</v>
      </c>
      <c r="G28" s="597">
        <v>25</v>
      </c>
      <c r="H28" s="597">
        <v>25</v>
      </c>
      <c r="I28" s="597">
        <v>0</v>
      </c>
      <c r="J28" s="598">
        <v>0</v>
      </c>
      <c r="K28" s="596"/>
      <c r="L28" s="597"/>
      <c r="M28" s="597"/>
      <c r="N28" s="597"/>
      <c r="O28" s="598"/>
      <c r="P28" s="596">
        <v>3</v>
      </c>
      <c r="Q28" s="598">
        <v>22</v>
      </c>
      <c r="R28" s="599">
        <v>9</v>
      </c>
      <c r="S28" s="600">
        <v>2</v>
      </c>
      <c r="T28" s="601">
        <v>1</v>
      </c>
      <c r="U28" s="600">
        <v>4</v>
      </c>
      <c r="V28" s="600">
        <v>5</v>
      </c>
      <c r="W28" s="602">
        <v>3</v>
      </c>
      <c r="X28" s="603">
        <v>1</v>
      </c>
      <c r="Y28" s="4"/>
      <c r="Z28" s="4"/>
      <c r="AA28" s="4"/>
      <c r="AB28" s="4"/>
      <c r="AU28" s="4"/>
    </row>
    <row r="29" spans="1:47" ht="15" customHeight="1">
      <c r="A29" s="553"/>
      <c r="B29" s="554"/>
      <c r="C29" s="593" t="s">
        <v>1917</v>
      </c>
      <c r="D29" s="594" t="s">
        <v>1922</v>
      </c>
      <c r="E29" s="595">
        <v>125</v>
      </c>
      <c r="F29" s="596">
        <v>1</v>
      </c>
      <c r="G29" s="597">
        <v>29</v>
      </c>
      <c r="H29" s="597">
        <v>24</v>
      </c>
      <c r="I29" s="597">
        <v>0</v>
      </c>
      <c r="J29" s="598">
        <v>5</v>
      </c>
      <c r="K29" s="596"/>
      <c r="L29" s="597"/>
      <c r="M29" s="597"/>
      <c r="N29" s="597"/>
      <c r="O29" s="598"/>
      <c r="P29" s="596">
        <v>13</v>
      </c>
      <c r="Q29" s="598">
        <v>16</v>
      </c>
      <c r="R29" s="599">
        <v>28</v>
      </c>
      <c r="S29" s="600">
        <v>1</v>
      </c>
      <c r="T29" s="601">
        <v>0</v>
      </c>
      <c r="U29" s="600">
        <v>0</v>
      </c>
      <c r="V29" s="600">
        <v>0</v>
      </c>
      <c r="W29" s="602">
        <v>0</v>
      </c>
      <c r="X29" s="603">
        <v>0</v>
      </c>
      <c r="Y29" s="4"/>
      <c r="Z29" s="4"/>
      <c r="AA29" s="4"/>
      <c r="AB29" s="4"/>
      <c r="AU29" s="4"/>
    </row>
    <row r="30" spans="1:47" ht="15" customHeight="1">
      <c r="A30" s="553"/>
      <c r="B30" s="554"/>
      <c r="C30" s="593" t="s">
        <v>1917</v>
      </c>
      <c r="D30" s="594" t="s">
        <v>1918</v>
      </c>
      <c r="E30" s="595">
        <v>1005</v>
      </c>
      <c r="F30" s="596">
        <v>8</v>
      </c>
      <c r="G30" s="597">
        <v>106</v>
      </c>
      <c r="H30" s="597">
        <v>100</v>
      </c>
      <c r="I30" s="597">
        <v>6</v>
      </c>
      <c r="J30" s="598">
        <v>0</v>
      </c>
      <c r="K30" s="596"/>
      <c r="L30" s="597"/>
      <c r="M30" s="597"/>
      <c r="N30" s="597"/>
      <c r="O30" s="598"/>
      <c r="P30" s="596">
        <v>53</v>
      </c>
      <c r="Q30" s="598">
        <v>53</v>
      </c>
      <c r="R30" s="599">
        <v>105</v>
      </c>
      <c r="S30" s="600">
        <v>1</v>
      </c>
      <c r="T30" s="601">
        <v>0</v>
      </c>
      <c r="U30" s="600">
        <v>0</v>
      </c>
      <c r="V30" s="600">
        <v>0</v>
      </c>
      <c r="W30" s="602">
        <v>0</v>
      </c>
      <c r="X30" s="603">
        <v>0</v>
      </c>
      <c r="Y30" s="4"/>
      <c r="Z30" s="4"/>
      <c r="AA30" s="4"/>
      <c r="AB30" s="4"/>
      <c r="AU30" s="4"/>
    </row>
    <row r="31" spans="1:47" ht="15" customHeight="1">
      <c r="A31" s="553"/>
      <c r="B31" s="554"/>
      <c r="C31" s="593" t="s">
        <v>1917</v>
      </c>
      <c r="D31" s="594" t="s">
        <v>1923</v>
      </c>
      <c r="E31" s="595">
        <v>186</v>
      </c>
      <c r="F31" s="596">
        <v>1</v>
      </c>
      <c r="G31" s="597">
        <v>10</v>
      </c>
      <c r="H31" s="597">
        <v>10</v>
      </c>
      <c r="I31" s="597">
        <v>0</v>
      </c>
      <c r="J31" s="598">
        <v>0</v>
      </c>
      <c r="K31" s="596"/>
      <c r="L31" s="597"/>
      <c r="M31" s="597"/>
      <c r="N31" s="597"/>
      <c r="O31" s="598"/>
      <c r="P31" s="596">
        <v>5</v>
      </c>
      <c r="Q31" s="598">
        <v>5</v>
      </c>
      <c r="R31" s="599">
        <v>9</v>
      </c>
      <c r="S31" s="600">
        <v>0</v>
      </c>
      <c r="T31" s="601">
        <v>1</v>
      </c>
      <c r="U31" s="600">
        <v>0</v>
      </c>
      <c r="V31" s="600">
        <v>0</v>
      </c>
      <c r="W31" s="602">
        <v>0</v>
      </c>
      <c r="X31" s="603">
        <v>0</v>
      </c>
      <c r="Y31" s="4"/>
      <c r="Z31" s="4"/>
      <c r="AA31" s="4"/>
      <c r="AB31" s="4"/>
      <c r="AU31" s="4"/>
    </row>
    <row r="32" spans="1:47" ht="15" customHeight="1">
      <c r="A32" s="553"/>
      <c r="B32" s="554"/>
      <c r="C32" s="593" t="s">
        <v>1917</v>
      </c>
      <c r="D32" s="594" t="s">
        <v>1924</v>
      </c>
      <c r="E32" s="595">
        <v>128</v>
      </c>
      <c r="F32" s="596">
        <v>2</v>
      </c>
      <c r="G32" s="597">
        <v>19</v>
      </c>
      <c r="H32" s="597">
        <v>13</v>
      </c>
      <c r="I32" s="597">
        <v>6</v>
      </c>
      <c r="J32" s="598">
        <v>0</v>
      </c>
      <c r="K32" s="596"/>
      <c r="L32" s="597"/>
      <c r="M32" s="597"/>
      <c r="N32" s="597"/>
      <c r="O32" s="598"/>
      <c r="P32" s="596">
        <v>0</v>
      </c>
      <c r="Q32" s="598">
        <v>19</v>
      </c>
      <c r="R32" s="599">
        <v>0</v>
      </c>
      <c r="S32" s="600">
        <v>0</v>
      </c>
      <c r="T32" s="601">
        <v>0</v>
      </c>
      <c r="U32" s="600">
        <v>4</v>
      </c>
      <c r="V32" s="600">
        <v>3</v>
      </c>
      <c r="W32" s="602">
        <v>6</v>
      </c>
      <c r="X32" s="603">
        <v>6</v>
      </c>
      <c r="Y32" s="4"/>
      <c r="Z32" s="4"/>
      <c r="AA32" s="4"/>
      <c r="AB32" s="4"/>
      <c r="AU32" s="4"/>
    </row>
    <row r="33" spans="1:47" ht="15" customHeight="1">
      <c r="A33" s="553"/>
      <c r="B33" s="554"/>
      <c r="C33" s="593" t="s">
        <v>1917</v>
      </c>
      <c r="D33" s="594" t="s">
        <v>1925</v>
      </c>
      <c r="E33" s="595">
        <v>192</v>
      </c>
      <c r="F33" s="596">
        <v>1</v>
      </c>
      <c r="G33" s="597">
        <v>17</v>
      </c>
      <c r="H33" s="597">
        <v>17</v>
      </c>
      <c r="I33" s="597">
        <v>0</v>
      </c>
      <c r="J33" s="598">
        <v>0</v>
      </c>
      <c r="K33" s="596"/>
      <c r="L33" s="597"/>
      <c r="M33" s="597"/>
      <c r="N33" s="597"/>
      <c r="O33" s="598"/>
      <c r="P33" s="596">
        <v>0</v>
      </c>
      <c r="Q33" s="598">
        <v>17</v>
      </c>
      <c r="R33" s="599">
        <v>0</v>
      </c>
      <c r="S33" s="600">
        <v>0</v>
      </c>
      <c r="T33" s="601">
        <v>0</v>
      </c>
      <c r="U33" s="600">
        <v>0</v>
      </c>
      <c r="V33" s="600">
        <v>1</v>
      </c>
      <c r="W33" s="602">
        <v>2</v>
      </c>
      <c r="X33" s="603">
        <v>14</v>
      </c>
      <c r="Y33" s="4"/>
      <c r="Z33" s="4"/>
      <c r="AA33" s="4"/>
      <c r="AB33" s="4"/>
      <c r="AU33" s="4"/>
    </row>
    <row r="34" spans="1:47" ht="15" customHeight="1">
      <c r="A34" s="553"/>
      <c r="B34" s="554"/>
      <c r="C34" s="593" t="s">
        <v>1917</v>
      </c>
      <c r="D34" s="594" t="s">
        <v>1926</v>
      </c>
      <c r="E34" s="595">
        <v>141</v>
      </c>
      <c r="F34" s="596">
        <v>2</v>
      </c>
      <c r="G34" s="597">
        <v>17</v>
      </c>
      <c r="H34" s="597">
        <v>7</v>
      </c>
      <c r="I34" s="597">
        <v>10</v>
      </c>
      <c r="J34" s="598">
        <v>0</v>
      </c>
      <c r="K34" s="596"/>
      <c r="L34" s="597"/>
      <c r="M34" s="597"/>
      <c r="N34" s="597"/>
      <c r="O34" s="598"/>
      <c r="P34" s="596">
        <v>1</v>
      </c>
      <c r="Q34" s="598">
        <v>16</v>
      </c>
      <c r="R34" s="599">
        <v>0</v>
      </c>
      <c r="S34" s="600">
        <v>0</v>
      </c>
      <c r="T34" s="601">
        <v>0</v>
      </c>
      <c r="U34" s="600">
        <v>1</v>
      </c>
      <c r="V34" s="600">
        <v>5</v>
      </c>
      <c r="W34" s="602">
        <v>10</v>
      </c>
      <c r="X34" s="603">
        <v>1</v>
      </c>
      <c r="Y34" s="4"/>
      <c r="Z34" s="4"/>
      <c r="AA34" s="4"/>
      <c r="AB34" s="4"/>
      <c r="AU34" s="4"/>
    </row>
    <row r="35" spans="1:47" ht="15" customHeight="1">
      <c r="A35" s="553"/>
      <c r="B35" s="554"/>
      <c r="C35" s="593" t="s">
        <v>1917</v>
      </c>
      <c r="D35" s="594" t="s">
        <v>1927</v>
      </c>
      <c r="E35" s="595">
        <v>76</v>
      </c>
      <c r="F35" s="596">
        <v>1</v>
      </c>
      <c r="G35" s="597">
        <v>4</v>
      </c>
      <c r="H35" s="597">
        <v>4</v>
      </c>
      <c r="I35" s="597">
        <v>0</v>
      </c>
      <c r="J35" s="598">
        <v>0</v>
      </c>
      <c r="K35" s="596"/>
      <c r="L35" s="597"/>
      <c r="M35" s="597"/>
      <c r="N35" s="597"/>
      <c r="O35" s="598"/>
      <c r="P35" s="596">
        <v>2</v>
      </c>
      <c r="Q35" s="598">
        <v>2</v>
      </c>
      <c r="R35" s="599">
        <v>1</v>
      </c>
      <c r="S35" s="600">
        <v>1</v>
      </c>
      <c r="T35" s="601">
        <v>0</v>
      </c>
      <c r="U35" s="600">
        <v>0</v>
      </c>
      <c r="V35" s="600">
        <v>1</v>
      </c>
      <c r="W35" s="602">
        <v>1</v>
      </c>
      <c r="X35" s="603">
        <v>0</v>
      </c>
      <c r="Y35" s="4"/>
      <c r="Z35" s="4"/>
      <c r="AA35" s="4"/>
      <c r="AB35" s="4"/>
      <c r="AU35" s="4"/>
    </row>
    <row r="36" spans="1:47" ht="15" customHeight="1">
      <c r="A36" s="553"/>
      <c r="B36" s="554"/>
      <c r="C36" s="593" t="s">
        <v>1917</v>
      </c>
      <c r="D36" s="594" t="s">
        <v>1928</v>
      </c>
      <c r="E36" s="595">
        <v>31</v>
      </c>
      <c r="F36" s="596">
        <v>1</v>
      </c>
      <c r="G36" s="597">
        <v>5</v>
      </c>
      <c r="H36" s="597">
        <v>0</v>
      </c>
      <c r="I36" s="597">
        <v>5</v>
      </c>
      <c r="J36" s="598">
        <v>0</v>
      </c>
      <c r="K36" s="596"/>
      <c r="L36" s="597"/>
      <c r="M36" s="597"/>
      <c r="N36" s="597"/>
      <c r="O36" s="598"/>
      <c r="P36" s="596">
        <v>3</v>
      </c>
      <c r="Q36" s="598">
        <v>2</v>
      </c>
      <c r="R36" s="599">
        <v>0</v>
      </c>
      <c r="S36" s="600">
        <v>0</v>
      </c>
      <c r="T36" s="601">
        <v>2</v>
      </c>
      <c r="U36" s="600">
        <v>2</v>
      </c>
      <c r="V36" s="600">
        <v>1</v>
      </c>
      <c r="W36" s="602">
        <v>0</v>
      </c>
      <c r="X36" s="603">
        <v>0</v>
      </c>
      <c r="Y36" s="4"/>
      <c r="Z36" s="4"/>
      <c r="AA36" s="4"/>
      <c r="AB36" s="4"/>
      <c r="AU36" s="4"/>
    </row>
    <row r="37" spans="1:47" ht="15" customHeight="1">
      <c r="A37" s="553"/>
      <c r="B37" s="554"/>
      <c r="C37" s="593" t="s">
        <v>1917</v>
      </c>
      <c r="D37" s="594" t="s">
        <v>1929</v>
      </c>
      <c r="E37" s="595">
        <v>1515</v>
      </c>
      <c r="F37" s="596">
        <v>21</v>
      </c>
      <c r="G37" s="597">
        <v>219</v>
      </c>
      <c r="H37" s="597">
        <v>168</v>
      </c>
      <c r="I37" s="597">
        <v>37</v>
      </c>
      <c r="J37" s="598">
        <v>14</v>
      </c>
      <c r="K37" s="596"/>
      <c r="L37" s="597"/>
      <c r="M37" s="597"/>
      <c r="N37" s="597"/>
      <c r="O37" s="598"/>
      <c r="P37" s="596">
        <v>21</v>
      </c>
      <c r="Q37" s="598">
        <v>198</v>
      </c>
      <c r="R37" s="599">
        <v>38</v>
      </c>
      <c r="S37" s="600">
        <v>16</v>
      </c>
      <c r="T37" s="601">
        <v>27</v>
      </c>
      <c r="U37" s="600">
        <v>40</v>
      </c>
      <c r="V37" s="600">
        <v>42</v>
      </c>
      <c r="W37" s="602">
        <v>37</v>
      </c>
      <c r="X37" s="603">
        <v>19</v>
      </c>
      <c r="Y37" s="4"/>
      <c r="Z37" s="4"/>
      <c r="AA37" s="4"/>
      <c r="AB37" s="4"/>
      <c r="AU37" s="4"/>
    </row>
    <row r="38" spans="1:47" ht="15" customHeight="1">
      <c r="A38" s="553"/>
      <c r="B38" s="554"/>
      <c r="C38" s="593" t="s">
        <v>1917</v>
      </c>
      <c r="D38" s="594" t="s">
        <v>1930</v>
      </c>
      <c r="E38" s="595">
        <v>699</v>
      </c>
      <c r="F38" s="596">
        <v>12</v>
      </c>
      <c r="G38" s="597">
        <v>91</v>
      </c>
      <c r="H38" s="597">
        <v>66</v>
      </c>
      <c r="I38" s="597">
        <v>24</v>
      </c>
      <c r="J38" s="598">
        <v>1</v>
      </c>
      <c r="K38" s="596"/>
      <c r="L38" s="597"/>
      <c r="M38" s="597"/>
      <c r="N38" s="597"/>
      <c r="O38" s="598"/>
      <c r="P38" s="596">
        <v>8</v>
      </c>
      <c r="Q38" s="598">
        <v>83</v>
      </c>
      <c r="R38" s="599">
        <v>2</v>
      </c>
      <c r="S38" s="600">
        <v>3</v>
      </c>
      <c r="T38" s="601">
        <v>12</v>
      </c>
      <c r="U38" s="600">
        <v>8</v>
      </c>
      <c r="V38" s="600">
        <v>19</v>
      </c>
      <c r="W38" s="602">
        <v>25</v>
      </c>
      <c r="X38" s="603">
        <v>22</v>
      </c>
      <c r="Y38" s="4"/>
      <c r="Z38" s="4"/>
      <c r="AA38" s="4"/>
      <c r="AB38" s="4"/>
      <c r="AU38" s="4"/>
    </row>
    <row r="39" spans="1:47" ht="15" customHeight="1">
      <c r="A39" s="553"/>
      <c r="B39" s="554"/>
      <c r="C39" s="593" t="s">
        <v>1917</v>
      </c>
      <c r="D39" s="594" t="s">
        <v>1931</v>
      </c>
      <c r="E39" s="595">
        <v>320</v>
      </c>
      <c r="F39" s="596">
        <v>1</v>
      </c>
      <c r="G39" s="597">
        <v>11</v>
      </c>
      <c r="H39" s="597">
        <v>0</v>
      </c>
      <c r="I39" s="597">
        <v>11</v>
      </c>
      <c r="J39" s="598">
        <v>0</v>
      </c>
      <c r="K39" s="596"/>
      <c r="L39" s="597"/>
      <c r="M39" s="597"/>
      <c r="N39" s="597"/>
      <c r="O39" s="598"/>
      <c r="P39" s="596">
        <v>7</v>
      </c>
      <c r="Q39" s="598">
        <v>4</v>
      </c>
      <c r="R39" s="599">
        <v>0</v>
      </c>
      <c r="S39" s="600">
        <v>0</v>
      </c>
      <c r="T39" s="601">
        <v>0</v>
      </c>
      <c r="U39" s="600">
        <v>0</v>
      </c>
      <c r="V39" s="600">
        <v>0</v>
      </c>
      <c r="W39" s="602">
        <v>2</v>
      </c>
      <c r="X39" s="603">
        <v>9</v>
      </c>
      <c r="Y39" s="4"/>
      <c r="Z39" s="4"/>
      <c r="AA39" s="4"/>
      <c r="AB39" s="4"/>
      <c r="AU39" s="4"/>
    </row>
    <row r="40" spans="1:47" ht="15" customHeight="1">
      <c r="A40" s="553"/>
      <c r="B40" s="554"/>
      <c r="C40" s="593" t="s">
        <v>1917</v>
      </c>
      <c r="D40" s="594" t="s">
        <v>1932</v>
      </c>
      <c r="E40" s="595">
        <v>1412</v>
      </c>
      <c r="F40" s="596">
        <v>18</v>
      </c>
      <c r="G40" s="597">
        <v>175</v>
      </c>
      <c r="H40" s="597">
        <v>88</v>
      </c>
      <c r="I40" s="597">
        <v>86</v>
      </c>
      <c r="J40" s="598">
        <v>1</v>
      </c>
      <c r="K40" s="596"/>
      <c r="L40" s="597"/>
      <c r="M40" s="597"/>
      <c r="N40" s="597"/>
      <c r="O40" s="598"/>
      <c r="P40" s="596">
        <v>3</v>
      </c>
      <c r="Q40" s="598">
        <v>172</v>
      </c>
      <c r="R40" s="599">
        <v>11</v>
      </c>
      <c r="S40" s="600">
        <v>23</v>
      </c>
      <c r="T40" s="601">
        <v>52</v>
      </c>
      <c r="U40" s="600">
        <v>38</v>
      </c>
      <c r="V40" s="600">
        <v>31</v>
      </c>
      <c r="W40" s="602">
        <v>15</v>
      </c>
      <c r="X40" s="603">
        <v>5</v>
      </c>
      <c r="Y40" s="4"/>
      <c r="Z40" s="4"/>
      <c r="AA40" s="4"/>
      <c r="AB40" s="4"/>
      <c r="AU40" s="4"/>
    </row>
    <row r="41" spans="1:47" ht="15" customHeight="1">
      <c r="A41" s="553"/>
      <c r="B41" s="554"/>
      <c r="C41" s="593" t="s">
        <v>1917</v>
      </c>
      <c r="D41" s="594" t="s">
        <v>1933</v>
      </c>
      <c r="E41" s="595">
        <v>37</v>
      </c>
      <c r="F41" s="596">
        <v>1</v>
      </c>
      <c r="G41" s="597">
        <v>5</v>
      </c>
      <c r="H41" s="597">
        <v>3</v>
      </c>
      <c r="I41" s="597">
        <v>2</v>
      </c>
      <c r="J41" s="598">
        <v>0</v>
      </c>
      <c r="K41" s="596"/>
      <c r="L41" s="597"/>
      <c r="M41" s="597"/>
      <c r="N41" s="597"/>
      <c r="O41" s="598"/>
      <c r="P41" s="596">
        <v>4</v>
      </c>
      <c r="Q41" s="598">
        <v>1</v>
      </c>
      <c r="R41" s="599">
        <v>5</v>
      </c>
      <c r="S41" s="600">
        <v>0</v>
      </c>
      <c r="T41" s="601">
        <v>0</v>
      </c>
      <c r="U41" s="600">
        <v>0</v>
      </c>
      <c r="V41" s="600">
        <v>0</v>
      </c>
      <c r="W41" s="602">
        <v>0</v>
      </c>
      <c r="X41" s="603">
        <v>0</v>
      </c>
      <c r="Y41" s="4"/>
      <c r="Z41" s="4"/>
      <c r="AA41" s="4"/>
      <c r="AB41" s="4"/>
      <c r="AU41" s="4"/>
    </row>
    <row r="42" spans="1:47" ht="15" customHeight="1">
      <c r="A42" s="553"/>
      <c r="B42" s="554"/>
      <c r="C42" s="593" t="s">
        <v>1917</v>
      </c>
      <c r="D42" s="594" t="s">
        <v>1920</v>
      </c>
      <c r="E42" s="595">
        <v>755</v>
      </c>
      <c r="F42" s="596">
        <v>11</v>
      </c>
      <c r="G42" s="597">
        <v>195</v>
      </c>
      <c r="H42" s="597">
        <v>180</v>
      </c>
      <c r="I42" s="597">
        <v>10</v>
      </c>
      <c r="J42" s="598">
        <v>5</v>
      </c>
      <c r="K42" s="596"/>
      <c r="L42" s="597"/>
      <c r="M42" s="597"/>
      <c r="N42" s="597"/>
      <c r="O42" s="598"/>
      <c r="P42" s="596">
        <v>103</v>
      </c>
      <c r="Q42" s="598">
        <v>92</v>
      </c>
      <c r="R42" s="599">
        <v>189</v>
      </c>
      <c r="S42" s="600">
        <v>2</v>
      </c>
      <c r="T42" s="601">
        <v>0</v>
      </c>
      <c r="U42" s="600">
        <v>0</v>
      </c>
      <c r="V42" s="600">
        <v>0</v>
      </c>
      <c r="W42" s="602">
        <v>2</v>
      </c>
      <c r="X42" s="603">
        <v>2</v>
      </c>
      <c r="Y42" s="4"/>
      <c r="Z42" s="4"/>
      <c r="AA42" s="4"/>
      <c r="AB42" s="4"/>
      <c r="AU42" s="4"/>
    </row>
    <row r="43" spans="1:47" ht="15" customHeight="1">
      <c r="A43" s="553"/>
      <c r="B43" s="554"/>
      <c r="C43" s="593" t="s">
        <v>1917</v>
      </c>
      <c r="D43" s="594" t="s">
        <v>1934</v>
      </c>
      <c r="E43" s="595">
        <v>128</v>
      </c>
      <c r="F43" s="596">
        <v>1</v>
      </c>
      <c r="G43" s="597">
        <v>19</v>
      </c>
      <c r="H43" s="597">
        <v>15</v>
      </c>
      <c r="I43" s="597">
        <v>4</v>
      </c>
      <c r="J43" s="598">
        <v>0</v>
      </c>
      <c r="K43" s="596"/>
      <c r="L43" s="597"/>
      <c r="M43" s="597"/>
      <c r="N43" s="597"/>
      <c r="O43" s="598"/>
      <c r="P43" s="596">
        <v>12</v>
      </c>
      <c r="Q43" s="598">
        <v>7</v>
      </c>
      <c r="R43" s="599">
        <v>19</v>
      </c>
      <c r="S43" s="600">
        <v>0</v>
      </c>
      <c r="T43" s="601">
        <v>0</v>
      </c>
      <c r="U43" s="600">
        <v>0</v>
      </c>
      <c r="V43" s="600">
        <v>0</v>
      </c>
      <c r="W43" s="602">
        <v>0</v>
      </c>
      <c r="X43" s="603">
        <v>0</v>
      </c>
      <c r="Y43" s="4"/>
      <c r="Z43" s="4"/>
      <c r="AA43" s="4"/>
      <c r="AB43" s="4"/>
      <c r="AU43" s="4"/>
    </row>
    <row r="44" spans="1:47" ht="15" customHeight="1">
      <c r="A44" s="553"/>
      <c r="B44" s="554"/>
      <c r="C44" s="593" t="s">
        <v>1917</v>
      </c>
      <c r="D44" s="594" t="s">
        <v>1935</v>
      </c>
      <c r="E44" s="595">
        <v>1243</v>
      </c>
      <c r="F44" s="596">
        <v>17</v>
      </c>
      <c r="G44" s="597">
        <v>189</v>
      </c>
      <c r="H44" s="597">
        <v>103</v>
      </c>
      <c r="I44" s="597">
        <v>86</v>
      </c>
      <c r="J44" s="598">
        <v>0</v>
      </c>
      <c r="K44" s="596"/>
      <c r="L44" s="597"/>
      <c r="M44" s="597"/>
      <c r="N44" s="597"/>
      <c r="O44" s="598"/>
      <c r="P44" s="596">
        <v>12</v>
      </c>
      <c r="Q44" s="598">
        <v>177</v>
      </c>
      <c r="R44" s="599">
        <v>7</v>
      </c>
      <c r="S44" s="600">
        <v>14</v>
      </c>
      <c r="T44" s="601">
        <v>31</v>
      </c>
      <c r="U44" s="600">
        <v>40</v>
      </c>
      <c r="V44" s="600">
        <v>44</v>
      </c>
      <c r="W44" s="602">
        <v>25</v>
      </c>
      <c r="X44" s="603">
        <v>28</v>
      </c>
      <c r="Y44" s="4"/>
      <c r="Z44" s="4"/>
      <c r="AA44" s="4"/>
      <c r="AB44" s="4"/>
      <c r="AU44" s="4"/>
    </row>
    <row r="45" spans="1:47" ht="15" customHeight="1">
      <c r="A45" s="553"/>
      <c r="B45" s="554"/>
      <c r="C45" s="593" t="s">
        <v>1917</v>
      </c>
      <c r="D45" s="594" t="s">
        <v>1936</v>
      </c>
      <c r="E45" s="595">
        <v>686</v>
      </c>
      <c r="F45" s="596">
        <v>6</v>
      </c>
      <c r="G45" s="597">
        <v>109</v>
      </c>
      <c r="H45" s="597">
        <v>108</v>
      </c>
      <c r="I45" s="597">
        <v>1</v>
      </c>
      <c r="J45" s="598">
        <v>0</v>
      </c>
      <c r="K45" s="596"/>
      <c r="L45" s="597"/>
      <c r="M45" s="597"/>
      <c r="N45" s="597"/>
      <c r="O45" s="598"/>
      <c r="P45" s="596">
        <v>75</v>
      </c>
      <c r="Q45" s="598">
        <v>34</v>
      </c>
      <c r="R45" s="599">
        <v>66</v>
      </c>
      <c r="S45" s="600">
        <v>10</v>
      </c>
      <c r="T45" s="601">
        <v>9</v>
      </c>
      <c r="U45" s="600">
        <v>2</v>
      </c>
      <c r="V45" s="600">
        <v>5</v>
      </c>
      <c r="W45" s="602">
        <v>7</v>
      </c>
      <c r="X45" s="603">
        <v>10</v>
      </c>
      <c r="Y45" s="4"/>
      <c r="Z45" s="4"/>
      <c r="AA45" s="4"/>
      <c r="AB45" s="4"/>
      <c r="AU45" s="4"/>
    </row>
    <row r="46" spans="1:47" ht="15" customHeight="1">
      <c r="A46" s="553"/>
      <c r="B46" s="554"/>
      <c r="C46" s="593" t="s">
        <v>1917</v>
      </c>
      <c r="D46" s="594" t="s">
        <v>1937</v>
      </c>
      <c r="E46" s="595">
        <v>275</v>
      </c>
      <c r="F46" s="596">
        <v>8</v>
      </c>
      <c r="G46" s="597">
        <v>125</v>
      </c>
      <c r="H46" s="597">
        <v>105</v>
      </c>
      <c r="I46" s="597">
        <v>20</v>
      </c>
      <c r="J46" s="598">
        <v>0</v>
      </c>
      <c r="K46" s="596"/>
      <c r="L46" s="597"/>
      <c r="M46" s="597"/>
      <c r="N46" s="597"/>
      <c r="O46" s="598"/>
      <c r="P46" s="596">
        <v>86</v>
      </c>
      <c r="Q46" s="598">
        <v>39</v>
      </c>
      <c r="R46" s="599">
        <v>45</v>
      </c>
      <c r="S46" s="600">
        <v>0</v>
      </c>
      <c r="T46" s="601">
        <v>12</v>
      </c>
      <c r="U46" s="600">
        <v>35</v>
      </c>
      <c r="V46" s="600">
        <v>21</v>
      </c>
      <c r="W46" s="602">
        <v>7</v>
      </c>
      <c r="X46" s="603">
        <v>5</v>
      </c>
      <c r="Y46" s="4"/>
      <c r="Z46" s="4"/>
      <c r="AA46" s="4"/>
      <c r="AB46" s="4"/>
      <c r="AU46" s="4"/>
    </row>
    <row r="47" spans="1:47" ht="15" customHeight="1">
      <c r="A47" s="553"/>
      <c r="B47" s="554"/>
      <c r="C47" s="593" t="s">
        <v>1917</v>
      </c>
      <c r="D47" s="594" t="s">
        <v>1938</v>
      </c>
      <c r="E47" s="595">
        <v>192</v>
      </c>
      <c r="F47" s="596">
        <v>2</v>
      </c>
      <c r="G47" s="597">
        <v>20</v>
      </c>
      <c r="H47" s="597">
        <v>19</v>
      </c>
      <c r="I47" s="597">
        <v>1</v>
      </c>
      <c r="J47" s="598">
        <v>0</v>
      </c>
      <c r="K47" s="596"/>
      <c r="L47" s="597"/>
      <c r="M47" s="597"/>
      <c r="N47" s="597"/>
      <c r="O47" s="598"/>
      <c r="P47" s="596">
        <v>0</v>
      </c>
      <c r="Q47" s="598">
        <v>20</v>
      </c>
      <c r="R47" s="599">
        <v>0</v>
      </c>
      <c r="S47" s="600">
        <v>0</v>
      </c>
      <c r="T47" s="601">
        <v>0</v>
      </c>
      <c r="U47" s="600">
        <v>1</v>
      </c>
      <c r="V47" s="600">
        <v>6</v>
      </c>
      <c r="W47" s="602">
        <v>7</v>
      </c>
      <c r="X47" s="603">
        <v>6</v>
      </c>
      <c r="Y47" s="4"/>
      <c r="Z47" s="4"/>
      <c r="AA47" s="4"/>
      <c r="AB47" s="4"/>
      <c r="AU47" s="4"/>
    </row>
    <row r="48" spans="1:47" ht="15" customHeight="1">
      <c r="A48" s="553"/>
      <c r="B48" s="554"/>
      <c r="C48" s="593" t="s">
        <v>1917</v>
      </c>
      <c r="D48" s="594" t="s">
        <v>1939</v>
      </c>
      <c r="E48" s="595">
        <v>325</v>
      </c>
      <c r="F48" s="596">
        <v>3</v>
      </c>
      <c r="G48" s="597">
        <v>26</v>
      </c>
      <c r="H48" s="597">
        <v>26</v>
      </c>
      <c r="I48" s="597">
        <v>0</v>
      </c>
      <c r="J48" s="598">
        <v>0</v>
      </c>
      <c r="K48" s="596"/>
      <c r="L48" s="597"/>
      <c r="M48" s="597"/>
      <c r="N48" s="597"/>
      <c r="O48" s="598"/>
      <c r="P48" s="596">
        <v>10</v>
      </c>
      <c r="Q48" s="598">
        <v>16</v>
      </c>
      <c r="R48" s="599">
        <v>0</v>
      </c>
      <c r="S48" s="600">
        <v>8</v>
      </c>
      <c r="T48" s="601">
        <v>6</v>
      </c>
      <c r="U48" s="600">
        <v>4</v>
      </c>
      <c r="V48" s="600">
        <v>1</v>
      </c>
      <c r="W48" s="602">
        <v>4</v>
      </c>
      <c r="X48" s="603">
        <v>3</v>
      </c>
      <c r="Y48" s="4"/>
      <c r="Z48" s="4"/>
      <c r="AA48" s="4"/>
      <c r="AB48" s="4"/>
      <c r="AU48" s="4"/>
    </row>
    <row r="49" spans="1:47" ht="15" customHeight="1">
      <c r="A49" s="553"/>
      <c r="B49" s="554"/>
      <c r="C49" s="593" t="s">
        <v>1917</v>
      </c>
      <c r="D49" s="594" t="s">
        <v>1940</v>
      </c>
      <c r="E49" s="595">
        <v>52</v>
      </c>
      <c r="F49" s="596">
        <v>1</v>
      </c>
      <c r="G49" s="597">
        <v>8</v>
      </c>
      <c r="H49" s="597">
        <v>7</v>
      </c>
      <c r="I49" s="597">
        <v>1</v>
      </c>
      <c r="J49" s="598">
        <v>0</v>
      </c>
      <c r="K49" s="596"/>
      <c r="L49" s="597"/>
      <c r="M49" s="597"/>
      <c r="N49" s="597"/>
      <c r="O49" s="598"/>
      <c r="P49" s="596">
        <v>0</v>
      </c>
      <c r="Q49" s="598">
        <v>8</v>
      </c>
      <c r="R49" s="599">
        <v>0</v>
      </c>
      <c r="S49" s="600">
        <v>0</v>
      </c>
      <c r="T49" s="601">
        <v>0</v>
      </c>
      <c r="U49" s="600">
        <v>1</v>
      </c>
      <c r="V49" s="600">
        <v>0</v>
      </c>
      <c r="W49" s="602">
        <v>0</v>
      </c>
      <c r="X49" s="603">
        <v>7</v>
      </c>
      <c r="Y49" s="4"/>
      <c r="Z49" s="4"/>
      <c r="AA49" s="4"/>
      <c r="AB49" s="4"/>
      <c r="AU49" s="4"/>
    </row>
    <row r="50" spans="1:47" ht="15" customHeight="1">
      <c r="A50" s="553"/>
      <c r="B50" s="554"/>
      <c r="C50" s="593" t="s">
        <v>1917</v>
      </c>
      <c r="D50" s="594" t="s">
        <v>1941</v>
      </c>
      <c r="E50" s="595">
        <v>152</v>
      </c>
      <c r="F50" s="596">
        <v>3</v>
      </c>
      <c r="G50" s="597">
        <v>91</v>
      </c>
      <c r="H50" s="597">
        <v>21</v>
      </c>
      <c r="I50" s="597">
        <v>70</v>
      </c>
      <c r="J50" s="598">
        <v>0</v>
      </c>
      <c r="K50" s="596"/>
      <c r="L50" s="597"/>
      <c r="M50" s="597"/>
      <c r="N50" s="597"/>
      <c r="O50" s="598"/>
      <c r="P50" s="596">
        <v>90</v>
      </c>
      <c r="Q50" s="598">
        <v>1</v>
      </c>
      <c r="R50" s="599">
        <v>0</v>
      </c>
      <c r="S50" s="600">
        <v>0</v>
      </c>
      <c r="T50" s="601">
        <v>12</v>
      </c>
      <c r="U50" s="600">
        <v>25</v>
      </c>
      <c r="V50" s="600">
        <v>31</v>
      </c>
      <c r="W50" s="602">
        <v>12</v>
      </c>
      <c r="X50" s="603">
        <v>11</v>
      </c>
      <c r="Y50" s="4"/>
      <c r="Z50" s="4"/>
      <c r="AA50" s="4"/>
      <c r="AB50" s="4"/>
      <c r="AU50" s="4"/>
    </row>
    <row r="51" spans="1:47" ht="15" customHeight="1">
      <c r="A51" s="553"/>
      <c r="B51" s="554"/>
      <c r="C51" s="593" t="s">
        <v>1942</v>
      </c>
      <c r="D51" s="594" t="s">
        <v>1942</v>
      </c>
      <c r="E51" s="595">
        <v>240</v>
      </c>
      <c r="F51" s="596">
        <v>3</v>
      </c>
      <c r="G51" s="597">
        <v>7</v>
      </c>
      <c r="H51" s="597">
        <v>2</v>
      </c>
      <c r="I51" s="597">
        <v>5</v>
      </c>
      <c r="J51" s="598">
        <v>0</v>
      </c>
      <c r="K51" s="596"/>
      <c r="L51" s="597"/>
      <c r="M51" s="597"/>
      <c r="N51" s="597"/>
      <c r="O51" s="598"/>
      <c r="P51" s="596">
        <v>5</v>
      </c>
      <c r="Q51" s="598">
        <v>2</v>
      </c>
      <c r="R51" s="599">
        <v>1</v>
      </c>
      <c r="S51" s="600">
        <v>2</v>
      </c>
      <c r="T51" s="601">
        <v>0</v>
      </c>
      <c r="U51" s="600">
        <v>1</v>
      </c>
      <c r="V51" s="600">
        <v>1</v>
      </c>
      <c r="W51" s="602">
        <v>1</v>
      </c>
      <c r="X51" s="603">
        <v>1</v>
      </c>
      <c r="Y51" s="4"/>
      <c r="Z51" s="4"/>
      <c r="AA51" s="4"/>
      <c r="AB51" s="4"/>
      <c r="AU51" s="4"/>
    </row>
    <row r="52" spans="1:47" ht="15" customHeight="1">
      <c r="A52" s="553"/>
      <c r="B52" s="554"/>
      <c r="C52" s="593" t="s">
        <v>174</v>
      </c>
      <c r="D52" s="594" t="s">
        <v>1943</v>
      </c>
      <c r="E52" s="595">
        <v>9</v>
      </c>
      <c r="F52" s="596">
        <v>1</v>
      </c>
      <c r="G52" s="597">
        <v>20</v>
      </c>
      <c r="H52" s="597">
        <v>20</v>
      </c>
      <c r="I52" s="597">
        <v>0</v>
      </c>
      <c r="J52" s="598">
        <v>0</v>
      </c>
      <c r="K52" s="596"/>
      <c r="L52" s="597"/>
      <c r="M52" s="597"/>
      <c r="N52" s="597"/>
      <c r="O52" s="598"/>
      <c r="P52" s="596">
        <v>17</v>
      </c>
      <c r="Q52" s="598">
        <v>3</v>
      </c>
      <c r="R52" s="599">
        <v>20</v>
      </c>
      <c r="S52" s="600">
        <v>0</v>
      </c>
      <c r="T52" s="601">
        <v>0</v>
      </c>
      <c r="U52" s="600">
        <v>0</v>
      </c>
      <c r="V52" s="600">
        <v>0</v>
      </c>
      <c r="W52" s="602">
        <v>0</v>
      </c>
      <c r="X52" s="603">
        <v>0</v>
      </c>
      <c r="Y52" s="4"/>
      <c r="Z52" s="4"/>
      <c r="AA52" s="4"/>
      <c r="AB52" s="4"/>
      <c r="AU52" s="4"/>
    </row>
    <row r="53" spans="1:47" ht="15" customHeight="1">
      <c r="A53" s="553"/>
      <c r="B53" s="554"/>
      <c r="C53" s="593" t="s">
        <v>174</v>
      </c>
      <c r="D53" s="594" t="s">
        <v>1944</v>
      </c>
      <c r="E53" s="595">
        <v>72</v>
      </c>
      <c r="F53" s="596"/>
      <c r="G53" s="597"/>
      <c r="H53" s="597"/>
      <c r="I53" s="597"/>
      <c r="J53" s="598"/>
      <c r="K53" s="596">
        <v>3</v>
      </c>
      <c r="L53" s="597">
        <v>30</v>
      </c>
      <c r="M53" s="597">
        <v>17</v>
      </c>
      <c r="N53" s="597">
        <v>0</v>
      </c>
      <c r="O53" s="598">
        <v>13</v>
      </c>
      <c r="P53" s="596">
        <v>16</v>
      </c>
      <c r="Q53" s="598">
        <v>14</v>
      </c>
      <c r="R53" s="599">
        <v>1</v>
      </c>
      <c r="S53" s="600">
        <v>0</v>
      </c>
      <c r="T53" s="601">
        <v>7</v>
      </c>
      <c r="U53" s="600">
        <v>18</v>
      </c>
      <c r="V53" s="600">
        <v>2</v>
      </c>
      <c r="W53" s="602">
        <v>0</v>
      </c>
      <c r="X53" s="603">
        <v>2</v>
      </c>
      <c r="Y53" s="4"/>
      <c r="Z53" s="4"/>
      <c r="AA53" s="4"/>
      <c r="AB53" s="4"/>
      <c r="AU53" s="4"/>
    </row>
    <row r="54" spans="1:47" ht="15" customHeight="1">
      <c r="A54" s="553"/>
      <c r="B54" s="554"/>
      <c r="C54" s="593" t="s">
        <v>174</v>
      </c>
      <c r="D54" s="594" t="s">
        <v>1945</v>
      </c>
      <c r="E54" s="595">
        <v>24</v>
      </c>
      <c r="F54" s="596"/>
      <c r="G54" s="597"/>
      <c r="H54" s="597"/>
      <c r="I54" s="597"/>
      <c r="J54" s="598"/>
      <c r="K54" s="596">
        <v>1</v>
      </c>
      <c r="L54" s="597">
        <v>10</v>
      </c>
      <c r="M54" s="597">
        <v>10</v>
      </c>
      <c r="N54" s="597">
        <v>0</v>
      </c>
      <c r="O54" s="598">
        <v>0</v>
      </c>
      <c r="P54" s="596">
        <v>7</v>
      </c>
      <c r="Q54" s="598">
        <v>3</v>
      </c>
      <c r="R54" s="599">
        <v>1</v>
      </c>
      <c r="S54" s="600">
        <v>1</v>
      </c>
      <c r="T54" s="601">
        <v>3</v>
      </c>
      <c r="U54" s="600">
        <v>4</v>
      </c>
      <c r="V54" s="600">
        <v>1</v>
      </c>
      <c r="W54" s="602">
        <v>0</v>
      </c>
      <c r="X54" s="603">
        <v>0</v>
      </c>
      <c r="Y54" s="4"/>
      <c r="Z54" s="4"/>
      <c r="AA54" s="4"/>
      <c r="AB54" s="4"/>
      <c r="AU54" s="4"/>
    </row>
    <row r="55" spans="1:47" ht="15" customHeight="1">
      <c r="A55" s="553"/>
      <c r="B55" s="554"/>
      <c r="C55" s="593" t="s">
        <v>174</v>
      </c>
      <c r="D55" s="594" t="s">
        <v>1946</v>
      </c>
      <c r="E55" s="595">
        <v>48</v>
      </c>
      <c r="F55" s="596"/>
      <c r="G55" s="597"/>
      <c r="H55" s="597"/>
      <c r="I55" s="597"/>
      <c r="J55" s="598"/>
      <c r="K55" s="596">
        <v>2</v>
      </c>
      <c r="L55" s="597">
        <v>20</v>
      </c>
      <c r="M55" s="597">
        <v>16</v>
      </c>
      <c r="N55" s="597">
        <v>0</v>
      </c>
      <c r="O55" s="598">
        <v>4</v>
      </c>
      <c r="P55" s="596">
        <v>3</v>
      </c>
      <c r="Q55" s="598">
        <v>17</v>
      </c>
      <c r="R55" s="599">
        <v>2</v>
      </c>
      <c r="S55" s="600">
        <v>4</v>
      </c>
      <c r="T55" s="601">
        <v>5</v>
      </c>
      <c r="U55" s="600">
        <v>6</v>
      </c>
      <c r="V55" s="600">
        <v>1</v>
      </c>
      <c r="W55" s="602">
        <v>2</v>
      </c>
      <c r="X55" s="603">
        <v>0</v>
      </c>
      <c r="Y55" s="4"/>
      <c r="Z55" s="4"/>
      <c r="AA55" s="4"/>
      <c r="AB55" s="4"/>
      <c r="AU55" s="4"/>
    </row>
    <row r="56" spans="1:47" ht="15" customHeight="1">
      <c r="A56" s="553"/>
      <c r="B56" s="554"/>
      <c r="C56" s="593" t="s">
        <v>174</v>
      </c>
      <c r="D56" s="594" t="s">
        <v>1947</v>
      </c>
      <c r="E56" s="595">
        <v>48</v>
      </c>
      <c r="F56" s="596"/>
      <c r="G56" s="597"/>
      <c r="H56" s="597"/>
      <c r="I56" s="597"/>
      <c r="J56" s="598"/>
      <c r="K56" s="596">
        <v>2</v>
      </c>
      <c r="L56" s="597">
        <v>20</v>
      </c>
      <c r="M56" s="597">
        <v>15</v>
      </c>
      <c r="N56" s="597">
        <v>0</v>
      </c>
      <c r="O56" s="598">
        <v>5</v>
      </c>
      <c r="P56" s="596">
        <v>3</v>
      </c>
      <c r="Q56" s="598">
        <v>17</v>
      </c>
      <c r="R56" s="599">
        <v>1</v>
      </c>
      <c r="S56" s="600">
        <v>3</v>
      </c>
      <c r="T56" s="601">
        <v>6</v>
      </c>
      <c r="U56" s="600">
        <v>7</v>
      </c>
      <c r="V56" s="600">
        <v>1</v>
      </c>
      <c r="W56" s="602">
        <v>2</v>
      </c>
      <c r="X56" s="603">
        <v>0</v>
      </c>
      <c r="Y56" s="4"/>
      <c r="Z56" s="4"/>
      <c r="AA56" s="4"/>
      <c r="AB56" s="4"/>
      <c r="AU56" s="4"/>
    </row>
    <row r="57" spans="1:47" ht="15" customHeight="1">
      <c r="A57" s="553"/>
      <c r="B57" s="554"/>
      <c r="C57" s="593" t="s">
        <v>174</v>
      </c>
      <c r="D57" s="594" t="s">
        <v>1943</v>
      </c>
      <c r="E57" s="595">
        <v>48</v>
      </c>
      <c r="F57" s="596"/>
      <c r="G57" s="597"/>
      <c r="H57" s="597"/>
      <c r="I57" s="597"/>
      <c r="J57" s="598"/>
      <c r="K57" s="596">
        <v>2</v>
      </c>
      <c r="L57" s="597">
        <v>20</v>
      </c>
      <c r="M57" s="597">
        <v>15</v>
      </c>
      <c r="N57" s="597">
        <v>0</v>
      </c>
      <c r="O57" s="598">
        <v>5</v>
      </c>
      <c r="P57" s="596">
        <v>7</v>
      </c>
      <c r="Q57" s="598">
        <v>13</v>
      </c>
      <c r="R57" s="599">
        <v>0</v>
      </c>
      <c r="S57" s="600">
        <v>5</v>
      </c>
      <c r="T57" s="601">
        <v>5</v>
      </c>
      <c r="U57" s="600">
        <v>8</v>
      </c>
      <c r="V57" s="600">
        <v>1</v>
      </c>
      <c r="W57" s="602">
        <v>1</v>
      </c>
      <c r="X57" s="603">
        <v>0</v>
      </c>
      <c r="Y57" s="4"/>
      <c r="Z57" s="4"/>
      <c r="AA57" s="4"/>
      <c r="AB57" s="4"/>
      <c r="AU57" s="4"/>
    </row>
    <row r="58" spans="1:47" ht="15" customHeight="1">
      <c r="A58" s="553"/>
      <c r="B58" s="554"/>
      <c r="C58" s="593" t="s">
        <v>174</v>
      </c>
      <c r="D58" s="594" t="s">
        <v>1948</v>
      </c>
      <c r="E58" s="595">
        <v>24</v>
      </c>
      <c r="F58" s="596"/>
      <c r="G58" s="597"/>
      <c r="H58" s="597"/>
      <c r="I58" s="597"/>
      <c r="J58" s="598"/>
      <c r="K58" s="596">
        <v>1</v>
      </c>
      <c r="L58" s="597">
        <v>10</v>
      </c>
      <c r="M58" s="597">
        <v>10</v>
      </c>
      <c r="N58" s="597">
        <v>0</v>
      </c>
      <c r="O58" s="598">
        <v>0</v>
      </c>
      <c r="P58" s="596">
        <v>7</v>
      </c>
      <c r="Q58" s="598">
        <v>3</v>
      </c>
      <c r="R58" s="599">
        <v>1</v>
      </c>
      <c r="S58" s="600">
        <v>1</v>
      </c>
      <c r="T58" s="601">
        <v>3</v>
      </c>
      <c r="U58" s="600">
        <v>4</v>
      </c>
      <c r="V58" s="600">
        <v>1</v>
      </c>
      <c r="W58" s="602">
        <v>0</v>
      </c>
      <c r="X58" s="603">
        <v>0</v>
      </c>
      <c r="Y58" s="4"/>
      <c r="Z58" s="4"/>
      <c r="AA58" s="4"/>
      <c r="AB58" s="4"/>
      <c r="AU58" s="4"/>
    </row>
    <row r="59" spans="1:47" ht="15" customHeight="1">
      <c r="A59" s="553"/>
      <c r="B59" s="554"/>
      <c r="C59" s="593" t="s">
        <v>174</v>
      </c>
      <c r="D59" s="594" t="s">
        <v>1949</v>
      </c>
      <c r="E59" s="595">
        <v>48</v>
      </c>
      <c r="F59" s="596"/>
      <c r="G59" s="597"/>
      <c r="H59" s="597"/>
      <c r="I59" s="597"/>
      <c r="J59" s="598"/>
      <c r="K59" s="596">
        <v>2</v>
      </c>
      <c r="L59" s="597">
        <v>20</v>
      </c>
      <c r="M59" s="597">
        <v>12</v>
      </c>
      <c r="N59" s="597">
        <v>0</v>
      </c>
      <c r="O59" s="598">
        <v>8</v>
      </c>
      <c r="P59" s="596">
        <v>4</v>
      </c>
      <c r="Q59" s="598">
        <v>16</v>
      </c>
      <c r="R59" s="599">
        <v>1</v>
      </c>
      <c r="S59" s="600">
        <v>0</v>
      </c>
      <c r="T59" s="601">
        <v>2</v>
      </c>
      <c r="U59" s="600">
        <v>6</v>
      </c>
      <c r="V59" s="600">
        <v>6</v>
      </c>
      <c r="W59" s="602">
        <v>3</v>
      </c>
      <c r="X59" s="603">
        <v>2</v>
      </c>
      <c r="Y59" s="4"/>
      <c r="Z59" s="4"/>
      <c r="AA59" s="4"/>
      <c r="AB59" s="4"/>
      <c r="AU59" s="4"/>
    </row>
    <row r="60" spans="1:47" ht="15" customHeight="1">
      <c r="A60" s="553"/>
      <c r="B60" s="554"/>
      <c r="C60" s="593" t="s">
        <v>174</v>
      </c>
      <c r="D60" s="594" t="s">
        <v>1950</v>
      </c>
      <c r="E60" s="595">
        <v>48</v>
      </c>
      <c r="F60" s="596"/>
      <c r="G60" s="597"/>
      <c r="H60" s="597"/>
      <c r="I60" s="597"/>
      <c r="J60" s="598"/>
      <c r="K60" s="596">
        <v>2</v>
      </c>
      <c r="L60" s="597">
        <v>20</v>
      </c>
      <c r="M60" s="597">
        <v>15</v>
      </c>
      <c r="N60" s="597">
        <v>0</v>
      </c>
      <c r="O60" s="598">
        <v>5</v>
      </c>
      <c r="P60" s="596">
        <v>5</v>
      </c>
      <c r="Q60" s="598">
        <v>15</v>
      </c>
      <c r="R60" s="599">
        <v>1</v>
      </c>
      <c r="S60" s="600">
        <v>6</v>
      </c>
      <c r="T60" s="601">
        <v>5</v>
      </c>
      <c r="U60" s="600">
        <v>5</v>
      </c>
      <c r="V60" s="600">
        <v>3</v>
      </c>
      <c r="W60" s="602">
        <v>0</v>
      </c>
      <c r="X60" s="603">
        <v>0</v>
      </c>
      <c r="Y60" s="4"/>
      <c r="Z60" s="4"/>
      <c r="AA60" s="4"/>
      <c r="AB60" s="4"/>
      <c r="AU60" s="4"/>
    </row>
    <row r="61" spans="1:47" ht="15" customHeight="1">
      <c r="A61" s="553"/>
      <c r="B61" s="554"/>
      <c r="C61" s="593" t="s">
        <v>174</v>
      </c>
      <c r="D61" s="594" t="s">
        <v>1951</v>
      </c>
      <c r="E61" s="595">
        <v>21</v>
      </c>
      <c r="F61" s="596"/>
      <c r="G61" s="597"/>
      <c r="H61" s="597"/>
      <c r="I61" s="597"/>
      <c r="J61" s="598"/>
      <c r="K61" s="596">
        <v>1</v>
      </c>
      <c r="L61" s="597">
        <v>10</v>
      </c>
      <c r="M61" s="597">
        <v>10</v>
      </c>
      <c r="N61" s="597">
        <v>0</v>
      </c>
      <c r="O61" s="598">
        <v>0</v>
      </c>
      <c r="P61" s="596">
        <v>7</v>
      </c>
      <c r="Q61" s="598">
        <v>3</v>
      </c>
      <c r="R61" s="599">
        <v>1</v>
      </c>
      <c r="S61" s="600">
        <v>1</v>
      </c>
      <c r="T61" s="601">
        <v>3</v>
      </c>
      <c r="U61" s="600">
        <v>4</v>
      </c>
      <c r="V61" s="600">
        <v>1</v>
      </c>
      <c r="W61" s="602">
        <v>0</v>
      </c>
      <c r="X61" s="603">
        <v>0</v>
      </c>
      <c r="Y61" s="4"/>
      <c r="Z61" s="4"/>
      <c r="AA61" s="4"/>
      <c r="AB61" s="4"/>
      <c r="AU61" s="4"/>
    </row>
    <row r="62" spans="1:47" ht="15" customHeight="1">
      <c r="A62" s="553"/>
      <c r="B62" s="554"/>
      <c r="C62" s="593" t="s">
        <v>174</v>
      </c>
      <c r="D62" s="594" t="s">
        <v>1952</v>
      </c>
      <c r="E62" s="595">
        <v>24</v>
      </c>
      <c r="F62" s="596"/>
      <c r="G62" s="597"/>
      <c r="H62" s="597"/>
      <c r="I62" s="597"/>
      <c r="J62" s="598"/>
      <c r="K62" s="596">
        <v>1</v>
      </c>
      <c r="L62" s="597">
        <v>10</v>
      </c>
      <c r="M62" s="597">
        <v>5</v>
      </c>
      <c r="N62" s="597">
        <v>0</v>
      </c>
      <c r="O62" s="598">
        <v>5</v>
      </c>
      <c r="P62" s="596">
        <v>4</v>
      </c>
      <c r="Q62" s="598">
        <v>6</v>
      </c>
      <c r="R62" s="599">
        <v>0</v>
      </c>
      <c r="S62" s="600">
        <v>2</v>
      </c>
      <c r="T62" s="601">
        <v>2</v>
      </c>
      <c r="U62" s="600">
        <v>3</v>
      </c>
      <c r="V62" s="600">
        <v>1</v>
      </c>
      <c r="W62" s="602">
        <v>1</v>
      </c>
      <c r="X62" s="603">
        <v>1</v>
      </c>
      <c r="Y62" s="4"/>
      <c r="Z62" s="4"/>
      <c r="AA62" s="4"/>
      <c r="AB62" s="4"/>
      <c r="AU62" s="4"/>
    </row>
    <row r="63" spans="1:47" ht="15" customHeight="1">
      <c r="A63" s="553"/>
      <c r="B63" s="554"/>
      <c r="C63" s="593" t="s">
        <v>174</v>
      </c>
      <c r="D63" s="594" t="s">
        <v>1953</v>
      </c>
      <c r="E63" s="595">
        <v>120</v>
      </c>
      <c r="F63" s="596"/>
      <c r="G63" s="597"/>
      <c r="H63" s="597"/>
      <c r="I63" s="597"/>
      <c r="J63" s="598"/>
      <c r="K63" s="596">
        <v>5</v>
      </c>
      <c r="L63" s="597">
        <v>50</v>
      </c>
      <c r="M63" s="597">
        <v>35</v>
      </c>
      <c r="N63" s="597">
        <v>0</v>
      </c>
      <c r="O63" s="598">
        <v>15</v>
      </c>
      <c r="P63" s="596">
        <v>15</v>
      </c>
      <c r="Q63" s="598">
        <v>35</v>
      </c>
      <c r="R63" s="599">
        <v>1</v>
      </c>
      <c r="S63" s="600">
        <v>7</v>
      </c>
      <c r="T63" s="601">
        <v>12</v>
      </c>
      <c r="U63" s="600">
        <v>21</v>
      </c>
      <c r="V63" s="600">
        <v>5</v>
      </c>
      <c r="W63" s="602">
        <v>4</v>
      </c>
      <c r="X63" s="603">
        <v>0</v>
      </c>
      <c r="Y63" s="4"/>
      <c r="Z63" s="4"/>
      <c r="AA63" s="4"/>
      <c r="AB63" s="4"/>
      <c r="AU63" s="4"/>
    </row>
    <row r="64" spans="1:47" ht="15" customHeight="1">
      <c r="A64" s="553"/>
      <c r="B64" s="554"/>
      <c r="C64" s="593" t="s">
        <v>174</v>
      </c>
      <c r="D64" s="594" t="s">
        <v>1954</v>
      </c>
      <c r="E64" s="595">
        <v>48</v>
      </c>
      <c r="F64" s="596"/>
      <c r="G64" s="597"/>
      <c r="H64" s="597"/>
      <c r="I64" s="597"/>
      <c r="J64" s="598"/>
      <c r="K64" s="596">
        <v>2</v>
      </c>
      <c r="L64" s="597">
        <v>20</v>
      </c>
      <c r="M64" s="597">
        <v>15</v>
      </c>
      <c r="N64" s="597">
        <v>0</v>
      </c>
      <c r="O64" s="598">
        <v>5</v>
      </c>
      <c r="P64" s="596">
        <v>3</v>
      </c>
      <c r="Q64" s="598">
        <v>17</v>
      </c>
      <c r="R64" s="599">
        <v>3</v>
      </c>
      <c r="S64" s="600">
        <v>4</v>
      </c>
      <c r="T64" s="601">
        <v>4</v>
      </c>
      <c r="U64" s="600">
        <v>6</v>
      </c>
      <c r="V64" s="600">
        <v>2</v>
      </c>
      <c r="W64" s="602">
        <v>1</v>
      </c>
      <c r="X64" s="603">
        <v>0</v>
      </c>
      <c r="Y64" s="4"/>
      <c r="Z64" s="4"/>
      <c r="AA64" s="4"/>
      <c r="AB64" s="4"/>
      <c r="AU64" s="4"/>
    </row>
    <row r="65" spans="1:47" ht="15" customHeight="1">
      <c r="A65" s="553"/>
      <c r="B65" s="554"/>
      <c r="C65" s="593" t="s">
        <v>174</v>
      </c>
      <c r="D65" s="594" t="s">
        <v>1955</v>
      </c>
      <c r="E65" s="595">
        <v>33</v>
      </c>
      <c r="F65" s="596"/>
      <c r="G65" s="597"/>
      <c r="H65" s="597"/>
      <c r="I65" s="597"/>
      <c r="J65" s="598"/>
      <c r="K65" s="596">
        <v>1</v>
      </c>
      <c r="L65" s="597">
        <v>10</v>
      </c>
      <c r="M65" s="597">
        <v>10</v>
      </c>
      <c r="N65" s="597">
        <v>0</v>
      </c>
      <c r="O65" s="598">
        <v>0</v>
      </c>
      <c r="P65" s="596">
        <v>0</v>
      </c>
      <c r="Q65" s="598">
        <v>10</v>
      </c>
      <c r="R65" s="599">
        <v>1</v>
      </c>
      <c r="S65" s="600">
        <v>0</v>
      </c>
      <c r="T65" s="601">
        <v>1</v>
      </c>
      <c r="U65" s="600">
        <v>5</v>
      </c>
      <c r="V65" s="600">
        <v>2</v>
      </c>
      <c r="W65" s="602">
        <v>0</v>
      </c>
      <c r="X65" s="603">
        <v>1</v>
      </c>
      <c r="Y65" s="4"/>
      <c r="Z65" s="4"/>
      <c r="AA65" s="4"/>
      <c r="AB65" s="4"/>
      <c r="AU65" s="4"/>
    </row>
    <row r="66" spans="1:47" ht="15" customHeight="1">
      <c r="A66" s="553"/>
      <c r="B66" s="554"/>
      <c r="C66" s="593" t="s">
        <v>174</v>
      </c>
      <c r="D66" s="594" t="s">
        <v>1956</v>
      </c>
      <c r="E66" s="595">
        <v>90</v>
      </c>
      <c r="F66" s="596"/>
      <c r="G66" s="597"/>
      <c r="H66" s="597"/>
      <c r="I66" s="597"/>
      <c r="J66" s="598"/>
      <c r="K66" s="596">
        <v>4</v>
      </c>
      <c r="L66" s="597">
        <v>66</v>
      </c>
      <c r="M66" s="597">
        <v>62</v>
      </c>
      <c r="N66" s="597">
        <v>0</v>
      </c>
      <c r="O66" s="598">
        <v>4</v>
      </c>
      <c r="P66" s="596">
        <v>16</v>
      </c>
      <c r="Q66" s="598">
        <v>50</v>
      </c>
      <c r="R66" s="599">
        <v>1</v>
      </c>
      <c r="S66" s="600">
        <v>10</v>
      </c>
      <c r="T66" s="601">
        <v>13</v>
      </c>
      <c r="U66" s="600">
        <v>24</v>
      </c>
      <c r="V66" s="600">
        <v>9</v>
      </c>
      <c r="W66" s="602">
        <v>9</v>
      </c>
      <c r="X66" s="603">
        <v>0</v>
      </c>
      <c r="Y66" s="4"/>
      <c r="Z66" s="4"/>
      <c r="AA66" s="4"/>
      <c r="AB66" s="4"/>
      <c r="AU66" s="4"/>
    </row>
    <row r="67" spans="1:47" ht="15" customHeight="1">
      <c r="A67" s="553"/>
      <c r="B67" s="554"/>
      <c r="C67" s="593" t="s">
        <v>174</v>
      </c>
      <c r="D67" s="594" t="s">
        <v>1957</v>
      </c>
      <c r="E67" s="595">
        <v>42</v>
      </c>
      <c r="F67" s="596">
        <v>1</v>
      </c>
      <c r="G67" s="597">
        <v>15</v>
      </c>
      <c r="H67" s="597"/>
      <c r="I67" s="597"/>
      <c r="J67" s="598"/>
      <c r="K67" s="596"/>
      <c r="L67" s="597"/>
      <c r="M67" s="597"/>
      <c r="N67" s="597"/>
      <c r="O67" s="598"/>
      <c r="P67" s="596">
        <v>2</v>
      </c>
      <c r="Q67" s="598">
        <v>13</v>
      </c>
      <c r="R67" s="599">
        <v>10</v>
      </c>
      <c r="S67" s="600">
        <v>3</v>
      </c>
      <c r="T67" s="601">
        <v>2</v>
      </c>
      <c r="U67" s="600">
        <v>0</v>
      </c>
      <c r="V67" s="600">
        <v>0</v>
      </c>
      <c r="W67" s="602">
        <v>0</v>
      </c>
      <c r="X67" s="603">
        <v>0</v>
      </c>
      <c r="Y67" s="4"/>
      <c r="Z67" s="4"/>
      <c r="AA67" s="4"/>
      <c r="AB67" s="4"/>
      <c r="AU67" s="4"/>
    </row>
    <row r="68" spans="1:47" ht="15" customHeight="1">
      <c r="A68" s="553"/>
      <c r="B68" s="554"/>
      <c r="C68" s="593" t="s">
        <v>358</v>
      </c>
      <c r="D68" s="594" t="s">
        <v>1958</v>
      </c>
      <c r="E68" s="595">
        <v>1070</v>
      </c>
      <c r="F68" s="596">
        <v>13</v>
      </c>
      <c r="G68" s="597">
        <v>209</v>
      </c>
      <c r="H68" s="597">
        <v>10</v>
      </c>
      <c r="I68" s="597">
        <v>0</v>
      </c>
      <c r="J68" s="598">
        <v>2</v>
      </c>
      <c r="K68" s="596"/>
      <c r="L68" s="597"/>
      <c r="M68" s="597"/>
      <c r="N68" s="597"/>
      <c r="O68" s="598"/>
      <c r="P68" s="596">
        <v>110</v>
      </c>
      <c r="Q68" s="598">
        <v>99</v>
      </c>
      <c r="R68" s="599">
        <v>28</v>
      </c>
      <c r="S68" s="600">
        <v>163</v>
      </c>
      <c r="T68" s="601">
        <v>14</v>
      </c>
      <c r="U68" s="600">
        <v>3</v>
      </c>
      <c r="V68" s="600">
        <v>1</v>
      </c>
      <c r="W68" s="602">
        <v>0</v>
      </c>
      <c r="X68" s="603">
        <v>0</v>
      </c>
      <c r="Y68" s="4"/>
      <c r="Z68" s="4"/>
      <c r="AA68" s="4"/>
      <c r="AB68" s="4"/>
      <c r="AU68" s="4"/>
    </row>
    <row r="69" spans="1:47" ht="15" customHeight="1">
      <c r="A69" s="553"/>
      <c r="B69" s="554"/>
      <c r="C69" s="593" t="s">
        <v>358</v>
      </c>
      <c r="D69" s="594" t="s">
        <v>1959</v>
      </c>
      <c r="E69" s="594">
        <v>42</v>
      </c>
      <c r="F69" s="596"/>
      <c r="G69" s="597"/>
      <c r="H69" s="597"/>
      <c r="I69" s="597"/>
      <c r="J69" s="598"/>
      <c r="K69" s="596">
        <v>2</v>
      </c>
      <c r="L69" s="597">
        <v>24</v>
      </c>
      <c r="M69" s="597">
        <v>22</v>
      </c>
      <c r="N69" s="597">
        <v>0</v>
      </c>
      <c r="O69" s="598">
        <v>2</v>
      </c>
      <c r="P69" s="596">
        <v>9</v>
      </c>
      <c r="Q69" s="598">
        <v>15</v>
      </c>
      <c r="R69" s="599">
        <v>0</v>
      </c>
      <c r="S69" s="600">
        <v>5</v>
      </c>
      <c r="T69" s="601">
        <v>12</v>
      </c>
      <c r="U69" s="600">
        <v>3</v>
      </c>
      <c r="V69" s="600">
        <v>0</v>
      </c>
      <c r="W69" s="602">
        <v>4</v>
      </c>
      <c r="X69" s="603">
        <v>0</v>
      </c>
      <c r="Y69" s="4"/>
      <c r="Z69" s="4"/>
      <c r="AA69" s="4"/>
      <c r="AB69" s="4"/>
      <c r="AU69" s="4"/>
    </row>
    <row r="70" spans="1:47" ht="15" customHeight="1">
      <c r="A70" s="553"/>
      <c r="B70" s="554"/>
      <c r="C70" s="593" t="s">
        <v>358</v>
      </c>
      <c r="D70" s="594" t="s">
        <v>1960</v>
      </c>
      <c r="E70" s="594">
        <v>18</v>
      </c>
      <c r="F70" s="596"/>
      <c r="G70" s="597"/>
      <c r="H70" s="597"/>
      <c r="I70" s="597"/>
      <c r="J70" s="598"/>
      <c r="K70" s="596">
        <v>1</v>
      </c>
      <c r="L70" s="597">
        <v>15</v>
      </c>
      <c r="M70" s="597">
        <v>6</v>
      </c>
      <c r="N70" s="597">
        <v>0</v>
      </c>
      <c r="O70" s="598">
        <v>9</v>
      </c>
      <c r="P70" s="596">
        <v>4</v>
      </c>
      <c r="Q70" s="598">
        <v>11</v>
      </c>
      <c r="R70" s="599">
        <v>2</v>
      </c>
      <c r="S70" s="600">
        <v>2</v>
      </c>
      <c r="T70" s="601">
        <v>5</v>
      </c>
      <c r="U70" s="600">
        <v>4</v>
      </c>
      <c r="V70" s="600">
        <v>2</v>
      </c>
      <c r="W70" s="602">
        <v>0</v>
      </c>
      <c r="X70" s="603">
        <v>0</v>
      </c>
      <c r="Y70" s="4"/>
      <c r="Z70" s="4"/>
      <c r="AA70" s="4"/>
      <c r="AB70" s="4"/>
      <c r="AU70" s="4"/>
    </row>
    <row r="71" spans="1:47" ht="15" customHeight="1">
      <c r="A71" s="553"/>
      <c r="B71" s="554"/>
      <c r="C71" s="593" t="s">
        <v>358</v>
      </c>
      <c r="D71" s="594" t="s">
        <v>1961</v>
      </c>
      <c r="E71" s="594">
        <v>18</v>
      </c>
      <c r="F71" s="596"/>
      <c r="G71" s="597"/>
      <c r="H71" s="597"/>
      <c r="I71" s="597"/>
      <c r="J71" s="598"/>
      <c r="K71" s="596">
        <v>1</v>
      </c>
      <c r="L71" s="597">
        <v>7</v>
      </c>
      <c r="M71" s="597">
        <v>5</v>
      </c>
      <c r="N71" s="597">
        <v>0</v>
      </c>
      <c r="O71" s="598">
        <v>2</v>
      </c>
      <c r="P71" s="596">
        <v>1</v>
      </c>
      <c r="Q71" s="598">
        <v>6</v>
      </c>
      <c r="R71" s="599">
        <v>2</v>
      </c>
      <c r="S71" s="600">
        <v>0</v>
      </c>
      <c r="T71" s="601">
        <v>1</v>
      </c>
      <c r="U71" s="600">
        <v>1</v>
      </c>
      <c r="V71" s="600">
        <v>0</v>
      </c>
      <c r="W71" s="602">
        <v>2</v>
      </c>
      <c r="X71" s="603">
        <v>1</v>
      </c>
      <c r="Y71" s="4"/>
      <c r="Z71" s="4"/>
      <c r="AA71" s="4"/>
      <c r="AB71" s="4"/>
      <c r="AU71" s="4"/>
    </row>
    <row r="72" spans="1:47" ht="15" customHeight="1">
      <c r="A72" s="553"/>
      <c r="B72" s="554"/>
      <c r="C72" s="593" t="s">
        <v>358</v>
      </c>
      <c r="D72" s="594" t="s">
        <v>1962</v>
      </c>
      <c r="E72" s="594">
        <v>20</v>
      </c>
      <c r="F72" s="596"/>
      <c r="G72" s="597"/>
      <c r="H72" s="597"/>
      <c r="I72" s="597"/>
      <c r="J72" s="598"/>
      <c r="K72" s="596">
        <v>1</v>
      </c>
      <c r="L72" s="597">
        <v>10</v>
      </c>
      <c r="M72" s="597">
        <v>7</v>
      </c>
      <c r="N72" s="597">
        <v>0</v>
      </c>
      <c r="O72" s="598">
        <v>3</v>
      </c>
      <c r="P72" s="596">
        <v>3</v>
      </c>
      <c r="Q72" s="598">
        <v>7</v>
      </c>
      <c r="R72" s="599">
        <v>4</v>
      </c>
      <c r="S72" s="600">
        <v>2</v>
      </c>
      <c r="T72" s="601">
        <v>2</v>
      </c>
      <c r="U72" s="600">
        <v>1</v>
      </c>
      <c r="V72" s="600">
        <v>1</v>
      </c>
      <c r="W72" s="602">
        <v>0</v>
      </c>
      <c r="X72" s="603">
        <v>0</v>
      </c>
      <c r="Y72" s="4"/>
      <c r="Z72" s="4"/>
      <c r="AA72" s="4"/>
      <c r="AB72" s="4"/>
      <c r="AU72" s="4"/>
    </row>
    <row r="73" spans="1:47" ht="15" customHeight="1">
      <c r="A73" s="553"/>
      <c r="B73" s="554"/>
      <c r="C73" s="593" t="s">
        <v>358</v>
      </c>
      <c r="D73" s="594" t="s">
        <v>1963</v>
      </c>
      <c r="E73" s="594">
        <v>20</v>
      </c>
      <c r="F73" s="596"/>
      <c r="G73" s="597"/>
      <c r="H73" s="597"/>
      <c r="I73" s="597"/>
      <c r="J73" s="598"/>
      <c r="K73" s="596">
        <v>1</v>
      </c>
      <c r="L73" s="597">
        <v>6</v>
      </c>
      <c r="M73" s="597">
        <v>4</v>
      </c>
      <c r="N73" s="597">
        <v>0</v>
      </c>
      <c r="O73" s="598">
        <v>2</v>
      </c>
      <c r="P73" s="596">
        <v>3</v>
      </c>
      <c r="Q73" s="598">
        <v>3</v>
      </c>
      <c r="R73" s="599">
        <v>0</v>
      </c>
      <c r="S73" s="600">
        <v>0</v>
      </c>
      <c r="T73" s="601">
        <v>3</v>
      </c>
      <c r="U73" s="600">
        <v>2</v>
      </c>
      <c r="V73" s="600">
        <v>1</v>
      </c>
      <c r="W73" s="602">
        <v>0</v>
      </c>
      <c r="X73" s="603">
        <v>0</v>
      </c>
      <c r="Y73" s="4"/>
      <c r="Z73" s="4"/>
      <c r="AA73" s="4"/>
      <c r="AB73" s="4"/>
      <c r="AU73" s="4"/>
    </row>
    <row r="74" spans="1:47" ht="15" customHeight="1">
      <c r="A74" s="553"/>
      <c r="B74" s="554"/>
      <c r="C74" s="593" t="s">
        <v>358</v>
      </c>
      <c r="D74" s="594" t="s">
        <v>1958</v>
      </c>
      <c r="E74" s="595">
        <v>55</v>
      </c>
      <c r="F74" s="596"/>
      <c r="G74" s="597"/>
      <c r="H74" s="597"/>
      <c r="I74" s="597"/>
      <c r="J74" s="598"/>
      <c r="K74" s="596">
        <v>1</v>
      </c>
      <c r="L74" s="597">
        <v>17</v>
      </c>
      <c r="M74" s="597">
        <v>15</v>
      </c>
      <c r="N74" s="597">
        <v>2</v>
      </c>
      <c r="O74" s="598">
        <v>0</v>
      </c>
      <c r="P74" s="596">
        <v>4</v>
      </c>
      <c r="Q74" s="598">
        <v>13</v>
      </c>
      <c r="R74" s="599">
        <v>3</v>
      </c>
      <c r="S74" s="600">
        <v>3</v>
      </c>
      <c r="T74" s="601">
        <v>8</v>
      </c>
      <c r="U74" s="600">
        <v>0</v>
      </c>
      <c r="V74" s="600">
        <v>2</v>
      </c>
      <c r="W74" s="602">
        <v>1</v>
      </c>
      <c r="X74" s="603">
        <v>0</v>
      </c>
      <c r="Y74" s="4"/>
      <c r="Z74" s="4"/>
      <c r="AA74" s="4"/>
      <c r="AB74" s="4"/>
      <c r="AU74" s="4"/>
    </row>
    <row r="75" spans="1:47" ht="15" customHeight="1">
      <c r="A75" s="553"/>
      <c r="B75" s="554"/>
      <c r="C75" s="593" t="s">
        <v>382</v>
      </c>
      <c r="D75" s="594" t="s">
        <v>1964</v>
      </c>
      <c r="E75" s="594">
        <v>36</v>
      </c>
      <c r="F75" s="596"/>
      <c r="G75" s="597"/>
      <c r="H75" s="597"/>
      <c r="I75" s="597"/>
      <c r="J75" s="598"/>
      <c r="K75" s="596">
        <v>2</v>
      </c>
      <c r="L75" s="597">
        <v>38</v>
      </c>
      <c r="M75" s="597">
        <v>38</v>
      </c>
      <c r="N75" s="597">
        <v>0</v>
      </c>
      <c r="O75" s="598">
        <v>0</v>
      </c>
      <c r="P75" s="596">
        <v>19</v>
      </c>
      <c r="Q75" s="598">
        <v>19</v>
      </c>
      <c r="R75" s="599">
        <v>1</v>
      </c>
      <c r="S75" s="600">
        <v>2</v>
      </c>
      <c r="T75" s="601">
        <v>9</v>
      </c>
      <c r="U75" s="600">
        <v>17</v>
      </c>
      <c r="V75" s="600">
        <v>6</v>
      </c>
      <c r="W75" s="602">
        <v>3</v>
      </c>
      <c r="X75" s="603">
        <v>0</v>
      </c>
      <c r="Y75" s="4"/>
      <c r="Z75" s="4"/>
      <c r="AA75" s="4"/>
      <c r="AB75" s="4"/>
      <c r="AU75" s="4"/>
    </row>
    <row r="76" spans="1:47" ht="15" customHeight="1">
      <c r="A76" s="553"/>
      <c r="B76" s="554"/>
      <c r="C76" s="593" t="s">
        <v>382</v>
      </c>
      <c r="D76" s="594" t="s">
        <v>1965</v>
      </c>
      <c r="E76" s="594">
        <v>48</v>
      </c>
      <c r="F76" s="596"/>
      <c r="G76" s="597"/>
      <c r="H76" s="597"/>
      <c r="I76" s="597"/>
      <c r="J76" s="598"/>
      <c r="K76" s="596">
        <v>4</v>
      </c>
      <c r="L76" s="597">
        <v>73</v>
      </c>
      <c r="M76" s="597">
        <v>73</v>
      </c>
      <c r="N76" s="597">
        <v>0</v>
      </c>
      <c r="O76" s="598">
        <v>0</v>
      </c>
      <c r="P76" s="596">
        <v>16</v>
      </c>
      <c r="Q76" s="598">
        <v>57</v>
      </c>
      <c r="R76" s="599">
        <v>0</v>
      </c>
      <c r="S76" s="600">
        <v>0</v>
      </c>
      <c r="T76" s="601">
        <v>16</v>
      </c>
      <c r="U76" s="600">
        <v>18</v>
      </c>
      <c r="V76" s="600">
        <v>23</v>
      </c>
      <c r="W76" s="602">
        <v>13</v>
      </c>
      <c r="X76" s="603">
        <v>3</v>
      </c>
      <c r="Y76" s="4"/>
      <c r="Z76" s="4"/>
      <c r="AA76" s="4"/>
      <c r="AB76" s="4"/>
      <c r="AU76" s="4"/>
    </row>
    <row r="77" spans="1:47" ht="15" customHeight="1">
      <c r="A77" s="553"/>
      <c r="B77" s="554"/>
      <c r="C77" s="593" t="s">
        <v>382</v>
      </c>
      <c r="D77" s="594" t="s">
        <v>1966</v>
      </c>
      <c r="E77" s="594">
        <v>18</v>
      </c>
      <c r="F77" s="596"/>
      <c r="G77" s="597"/>
      <c r="H77" s="597"/>
      <c r="I77" s="597"/>
      <c r="J77" s="598"/>
      <c r="K77" s="596">
        <v>1</v>
      </c>
      <c r="L77" s="597">
        <v>20</v>
      </c>
      <c r="M77" s="597">
        <v>20</v>
      </c>
      <c r="N77" s="597">
        <v>0</v>
      </c>
      <c r="O77" s="598">
        <v>0</v>
      </c>
      <c r="P77" s="596">
        <v>16</v>
      </c>
      <c r="Q77" s="598">
        <v>4</v>
      </c>
      <c r="R77" s="599">
        <v>0</v>
      </c>
      <c r="S77" s="600">
        <v>0</v>
      </c>
      <c r="T77" s="601">
        <v>4</v>
      </c>
      <c r="U77" s="600">
        <v>5</v>
      </c>
      <c r="V77" s="600">
        <v>9</v>
      </c>
      <c r="W77" s="602">
        <v>2</v>
      </c>
      <c r="X77" s="603">
        <v>0</v>
      </c>
      <c r="Y77" s="4"/>
      <c r="Z77" s="4"/>
      <c r="AA77" s="4"/>
      <c r="AB77" s="4"/>
      <c r="AU77" s="4"/>
    </row>
    <row r="78" spans="1:47" ht="15" customHeight="1">
      <c r="A78" s="553"/>
      <c r="B78" s="554"/>
      <c r="C78" s="593" t="s">
        <v>382</v>
      </c>
      <c r="D78" s="594" t="s">
        <v>1967</v>
      </c>
      <c r="E78" s="594">
        <v>20</v>
      </c>
      <c r="F78" s="596"/>
      <c r="G78" s="597"/>
      <c r="H78" s="597"/>
      <c r="I78" s="597"/>
      <c r="J78" s="598"/>
      <c r="K78" s="596">
        <v>1</v>
      </c>
      <c r="L78" s="597">
        <v>2</v>
      </c>
      <c r="M78" s="597">
        <v>2</v>
      </c>
      <c r="N78" s="597">
        <v>0</v>
      </c>
      <c r="O78" s="598">
        <v>0</v>
      </c>
      <c r="P78" s="596">
        <v>2</v>
      </c>
      <c r="Q78" s="598">
        <v>0</v>
      </c>
      <c r="R78" s="599">
        <v>0</v>
      </c>
      <c r="S78" s="600">
        <v>0</v>
      </c>
      <c r="T78" s="601">
        <v>2</v>
      </c>
      <c r="U78" s="600">
        <v>0</v>
      </c>
      <c r="V78" s="600">
        <v>0</v>
      </c>
      <c r="W78" s="602">
        <v>0</v>
      </c>
      <c r="X78" s="603">
        <v>0</v>
      </c>
      <c r="Y78" s="4"/>
      <c r="Z78" s="4"/>
      <c r="AA78" s="4"/>
      <c r="AB78" s="4"/>
      <c r="AU78" s="4"/>
    </row>
    <row r="79" spans="1:47" ht="15" customHeight="1">
      <c r="A79" s="553"/>
      <c r="B79" s="554"/>
      <c r="C79" s="593"/>
      <c r="D79" s="594"/>
      <c r="E79" s="595"/>
      <c r="F79" s="596"/>
      <c r="G79" s="597"/>
      <c r="H79" s="597"/>
      <c r="I79" s="597"/>
      <c r="J79" s="598"/>
      <c r="K79" s="596"/>
      <c r="L79" s="597"/>
      <c r="M79" s="597"/>
      <c r="N79" s="597"/>
      <c r="O79" s="598"/>
      <c r="P79" s="596"/>
      <c r="Q79" s="598"/>
      <c r="R79" s="599"/>
      <c r="S79" s="600"/>
      <c r="T79" s="601"/>
      <c r="U79" s="600"/>
      <c r="V79" s="600"/>
      <c r="W79" s="602"/>
      <c r="X79" s="603"/>
      <c r="Y79" s="4"/>
      <c r="Z79" s="4"/>
      <c r="AA79" s="4"/>
      <c r="AB79" s="4"/>
      <c r="AU79" s="4"/>
    </row>
    <row r="80" spans="1:47" ht="15" customHeight="1">
      <c r="A80" s="553"/>
      <c r="B80" s="554"/>
      <c r="C80" s="593"/>
      <c r="D80" s="594"/>
      <c r="E80" s="595"/>
      <c r="F80" s="596"/>
      <c r="G80" s="597"/>
      <c r="H80" s="597"/>
      <c r="I80" s="597"/>
      <c r="J80" s="598"/>
      <c r="K80" s="596"/>
      <c r="L80" s="597"/>
      <c r="M80" s="597"/>
      <c r="N80" s="597"/>
      <c r="O80" s="598"/>
      <c r="P80" s="596"/>
      <c r="Q80" s="598"/>
      <c r="R80" s="599"/>
      <c r="S80" s="600"/>
      <c r="T80" s="601"/>
      <c r="U80" s="600"/>
      <c r="V80" s="600"/>
      <c r="W80" s="602"/>
      <c r="X80" s="603"/>
      <c r="Y80" s="4"/>
      <c r="Z80" s="4"/>
      <c r="AA80" s="4"/>
      <c r="AB80" s="4"/>
      <c r="AU80" s="4"/>
    </row>
    <row r="81" spans="1:47" ht="15" customHeight="1">
      <c r="A81" s="553"/>
      <c r="B81" s="554"/>
      <c r="C81" s="593"/>
      <c r="D81" s="594"/>
      <c r="E81" s="595"/>
      <c r="F81" s="596"/>
      <c r="G81" s="597"/>
      <c r="H81" s="597"/>
      <c r="I81" s="597"/>
      <c r="J81" s="598"/>
      <c r="K81" s="596"/>
      <c r="L81" s="597"/>
      <c r="M81" s="597"/>
      <c r="N81" s="597"/>
      <c r="O81" s="598"/>
      <c r="P81" s="596"/>
      <c r="Q81" s="598"/>
      <c r="R81" s="599"/>
      <c r="S81" s="600"/>
      <c r="T81" s="601"/>
      <c r="U81" s="600"/>
      <c r="V81" s="600"/>
      <c r="W81" s="602"/>
      <c r="X81" s="603"/>
      <c r="Y81" s="4"/>
      <c r="Z81" s="4"/>
      <c r="AA81" s="4"/>
      <c r="AB81" s="4"/>
      <c r="AU81" s="4"/>
    </row>
    <row r="82" spans="1:47" ht="15" customHeight="1">
      <c r="A82" s="553"/>
      <c r="B82" s="554"/>
      <c r="C82" s="593"/>
      <c r="D82" s="594"/>
      <c r="E82" s="595"/>
      <c r="F82" s="596"/>
      <c r="G82" s="597"/>
      <c r="H82" s="597"/>
      <c r="I82" s="597"/>
      <c r="J82" s="598"/>
      <c r="K82" s="596"/>
      <c r="L82" s="597"/>
      <c r="M82" s="597"/>
      <c r="N82" s="597"/>
      <c r="O82" s="598"/>
      <c r="P82" s="596"/>
      <c r="Q82" s="598"/>
      <c r="R82" s="599"/>
      <c r="S82" s="600"/>
      <c r="T82" s="601"/>
      <c r="U82" s="600"/>
      <c r="V82" s="600"/>
      <c r="W82" s="602"/>
      <c r="X82" s="603"/>
      <c r="Y82" s="4"/>
      <c r="Z82" s="4"/>
      <c r="AA82" s="4"/>
      <c r="AB82" s="4"/>
      <c r="AU82" s="4"/>
    </row>
    <row r="83" spans="1:47" ht="15" customHeight="1">
      <c r="A83" s="553"/>
      <c r="B83" s="554"/>
      <c r="C83" s="593"/>
      <c r="D83" s="594"/>
      <c r="E83" s="595"/>
      <c r="F83" s="596"/>
      <c r="G83" s="597"/>
      <c r="H83" s="597"/>
      <c r="I83" s="597"/>
      <c r="J83" s="598"/>
      <c r="K83" s="596"/>
      <c r="L83" s="597"/>
      <c r="M83" s="597"/>
      <c r="N83" s="597"/>
      <c r="O83" s="598"/>
      <c r="P83" s="596"/>
      <c r="Q83" s="598"/>
      <c r="R83" s="599"/>
      <c r="S83" s="600"/>
      <c r="T83" s="601"/>
      <c r="U83" s="600"/>
      <c r="V83" s="600"/>
      <c r="W83" s="602"/>
      <c r="X83" s="603"/>
      <c r="Y83" s="4"/>
      <c r="Z83" s="4"/>
      <c r="AA83" s="4"/>
      <c r="AB83" s="4"/>
      <c r="AU83" s="4"/>
    </row>
    <row r="84" spans="1:47" ht="15" customHeight="1">
      <c r="A84" s="553"/>
      <c r="B84" s="554"/>
      <c r="C84" s="593"/>
      <c r="D84" s="594"/>
      <c r="E84" s="595"/>
      <c r="F84" s="596"/>
      <c r="G84" s="597"/>
      <c r="H84" s="597"/>
      <c r="I84" s="597"/>
      <c r="J84" s="598"/>
      <c r="K84" s="596"/>
      <c r="L84" s="597"/>
      <c r="M84" s="597"/>
      <c r="N84" s="597"/>
      <c r="O84" s="598"/>
      <c r="P84" s="596"/>
      <c r="Q84" s="598"/>
      <c r="R84" s="599"/>
      <c r="S84" s="600"/>
      <c r="T84" s="601"/>
      <c r="U84" s="600"/>
      <c r="V84" s="600"/>
      <c r="W84" s="602"/>
      <c r="X84" s="603"/>
      <c r="Y84" s="4"/>
      <c r="Z84" s="4"/>
      <c r="AA84" s="4"/>
      <c r="AB84" s="4"/>
      <c r="AU84" s="4"/>
    </row>
    <row r="85" spans="1:47" ht="15" customHeight="1">
      <c r="A85" s="553"/>
      <c r="B85" s="554"/>
      <c r="C85" s="593"/>
      <c r="D85" s="594"/>
      <c r="E85" s="595"/>
      <c r="F85" s="596"/>
      <c r="G85" s="597"/>
      <c r="H85" s="597"/>
      <c r="I85" s="597"/>
      <c r="J85" s="598"/>
      <c r="K85" s="596"/>
      <c r="L85" s="597"/>
      <c r="M85" s="597"/>
      <c r="N85" s="597"/>
      <c r="O85" s="598"/>
      <c r="P85" s="596"/>
      <c r="Q85" s="598"/>
      <c r="R85" s="599"/>
      <c r="S85" s="600"/>
      <c r="T85" s="601"/>
      <c r="U85" s="600"/>
      <c r="V85" s="600"/>
      <c r="W85" s="602"/>
      <c r="X85" s="603"/>
      <c r="Y85" s="4"/>
      <c r="Z85" s="4"/>
      <c r="AA85" s="4"/>
      <c r="AB85" s="4"/>
      <c r="AU85" s="4"/>
    </row>
    <row r="86" spans="1:47" ht="15" customHeight="1">
      <c r="A86" s="553"/>
      <c r="B86" s="554"/>
      <c r="C86" s="593"/>
      <c r="D86" s="594"/>
      <c r="E86" s="595"/>
      <c r="F86" s="596"/>
      <c r="G86" s="597"/>
      <c r="H86" s="597"/>
      <c r="I86" s="597"/>
      <c r="J86" s="598"/>
      <c r="K86" s="596"/>
      <c r="L86" s="597"/>
      <c r="M86" s="597"/>
      <c r="N86" s="597"/>
      <c r="O86" s="598"/>
      <c r="P86" s="596"/>
      <c r="Q86" s="598"/>
      <c r="R86" s="599"/>
      <c r="S86" s="600"/>
      <c r="T86" s="601"/>
      <c r="U86" s="600"/>
      <c r="V86" s="600"/>
      <c r="W86" s="602"/>
      <c r="X86" s="603"/>
      <c r="Y86" s="4"/>
      <c r="Z86" s="4"/>
      <c r="AA86" s="4"/>
      <c r="AB86" s="4"/>
      <c r="AU86" s="4"/>
    </row>
    <row r="87" spans="1:47" ht="15" customHeight="1">
      <c r="A87" s="553"/>
      <c r="B87" s="554"/>
      <c r="C87" s="593"/>
      <c r="D87" s="594"/>
      <c r="E87" s="595"/>
      <c r="F87" s="596"/>
      <c r="G87" s="597"/>
      <c r="H87" s="597"/>
      <c r="I87" s="597"/>
      <c r="J87" s="598"/>
      <c r="K87" s="596"/>
      <c r="L87" s="597"/>
      <c r="M87" s="597"/>
      <c r="N87" s="597"/>
      <c r="O87" s="598"/>
      <c r="P87" s="596"/>
      <c r="Q87" s="598"/>
      <c r="R87" s="599"/>
      <c r="S87" s="600"/>
      <c r="T87" s="601"/>
      <c r="U87" s="600"/>
      <c r="V87" s="600"/>
      <c r="W87" s="602"/>
      <c r="X87" s="603"/>
      <c r="Y87" s="4"/>
      <c r="Z87" s="4"/>
      <c r="AA87" s="4"/>
      <c r="AB87" s="4"/>
      <c r="AU87" s="4"/>
    </row>
    <row r="88" spans="1:47" ht="15" customHeight="1">
      <c r="A88" s="553"/>
      <c r="B88" s="554"/>
      <c r="C88" s="593"/>
      <c r="D88" s="594"/>
      <c r="E88" s="595"/>
      <c r="F88" s="596"/>
      <c r="G88" s="597"/>
      <c r="H88" s="597"/>
      <c r="I88" s="597"/>
      <c r="J88" s="598"/>
      <c r="K88" s="596"/>
      <c r="L88" s="597"/>
      <c r="M88" s="597"/>
      <c r="N88" s="597"/>
      <c r="O88" s="598"/>
      <c r="P88" s="596"/>
      <c r="Q88" s="598"/>
      <c r="R88" s="599"/>
      <c r="S88" s="600"/>
      <c r="T88" s="601"/>
      <c r="U88" s="600"/>
      <c r="V88" s="600"/>
      <c r="W88" s="602"/>
      <c r="X88" s="603"/>
      <c r="Y88" s="4"/>
      <c r="Z88" s="4"/>
      <c r="AA88" s="4"/>
      <c r="AB88" s="4"/>
      <c r="AU88" s="4"/>
    </row>
    <row r="89" spans="1:47" ht="15" customHeight="1">
      <c r="A89" s="553"/>
      <c r="B89" s="554"/>
      <c r="C89" s="593"/>
      <c r="D89" s="594"/>
      <c r="E89" s="595"/>
      <c r="F89" s="596"/>
      <c r="G89" s="597"/>
      <c r="H89" s="597"/>
      <c r="I89" s="597"/>
      <c r="J89" s="598"/>
      <c r="K89" s="596"/>
      <c r="L89" s="597"/>
      <c r="M89" s="597"/>
      <c r="N89" s="597"/>
      <c r="O89" s="598"/>
      <c r="P89" s="596"/>
      <c r="Q89" s="598"/>
      <c r="R89" s="599"/>
      <c r="S89" s="600"/>
      <c r="T89" s="601"/>
      <c r="U89" s="600"/>
      <c r="V89" s="600"/>
      <c r="W89" s="602"/>
      <c r="X89" s="603"/>
      <c r="Y89" s="4"/>
      <c r="Z89" s="4"/>
      <c r="AA89" s="4"/>
      <c r="AB89" s="4"/>
      <c r="AU89" s="4"/>
    </row>
    <row r="90" spans="1:47" ht="15" customHeight="1">
      <c r="A90" s="553"/>
      <c r="B90" s="554"/>
      <c r="C90" s="593"/>
      <c r="D90" s="594"/>
      <c r="E90" s="595"/>
      <c r="F90" s="596"/>
      <c r="G90" s="597"/>
      <c r="H90" s="597"/>
      <c r="I90" s="597"/>
      <c r="J90" s="598"/>
      <c r="K90" s="596"/>
      <c r="L90" s="597"/>
      <c r="M90" s="597"/>
      <c r="N90" s="597"/>
      <c r="O90" s="598"/>
      <c r="P90" s="596"/>
      <c r="Q90" s="598"/>
      <c r="R90" s="599"/>
      <c r="S90" s="600"/>
      <c r="T90" s="601"/>
      <c r="U90" s="600"/>
      <c r="V90" s="600"/>
      <c r="W90" s="602"/>
      <c r="X90" s="603"/>
      <c r="Y90" s="4"/>
      <c r="Z90" s="4"/>
      <c r="AA90" s="4"/>
      <c r="AB90" s="4"/>
      <c r="AU90" s="4"/>
    </row>
    <row r="91" spans="1:47" ht="15" customHeight="1">
      <c r="A91" s="553"/>
      <c r="B91" s="554"/>
      <c r="C91" s="593"/>
      <c r="D91" s="594"/>
      <c r="E91" s="595"/>
      <c r="F91" s="596"/>
      <c r="G91" s="597"/>
      <c r="H91" s="597"/>
      <c r="I91" s="597"/>
      <c r="J91" s="598"/>
      <c r="K91" s="596"/>
      <c r="L91" s="597"/>
      <c r="M91" s="597"/>
      <c r="N91" s="597"/>
      <c r="O91" s="598"/>
      <c r="P91" s="596"/>
      <c r="Q91" s="598"/>
      <c r="R91" s="599"/>
      <c r="S91" s="600"/>
      <c r="T91" s="601"/>
      <c r="U91" s="600"/>
      <c r="V91" s="600"/>
      <c r="W91" s="602"/>
      <c r="X91" s="603"/>
      <c r="Y91" s="4"/>
      <c r="Z91" s="4"/>
      <c r="AA91" s="4"/>
      <c r="AB91" s="4"/>
      <c r="AU91" s="4"/>
    </row>
    <row r="92" spans="1:47" ht="15" customHeight="1">
      <c r="A92" s="553"/>
      <c r="B92" s="554"/>
      <c r="C92" s="593"/>
      <c r="D92" s="594"/>
      <c r="E92" s="595"/>
      <c r="F92" s="596"/>
      <c r="G92" s="597"/>
      <c r="H92" s="597"/>
      <c r="I92" s="597"/>
      <c r="J92" s="598"/>
      <c r="K92" s="596"/>
      <c r="L92" s="597"/>
      <c r="M92" s="597"/>
      <c r="N92" s="597"/>
      <c r="O92" s="598"/>
      <c r="P92" s="596"/>
      <c r="Q92" s="598"/>
      <c r="R92" s="599"/>
      <c r="S92" s="600"/>
      <c r="T92" s="601"/>
      <c r="U92" s="600"/>
      <c r="V92" s="600"/>
      <c r="W92" s="602"/>
      <c r="X92" s="603"/>
      <c r="Y92" s="4"/>
      <c r="Z92" s="4"/>
      <c r="AA92" s="4"/>
      <c r="AB92" s="4"/>
      <c r="AU92" s="4"/>
    </row>
    <row r="93" spans="1:47" ht="15" customHeight="1">
      <c r="A93" s="553"/>
      <c r="B93" s="554"/>
      <c r="C93" s="593"/>
      <c r="D93" s="594"/>
      <c r="E93" s="595"/>
      <c r="F93" s="596"/>
      <c r="G93" s="597"/>
      <c r="H93" s="597"/>
      <c r="I93" s="597"/>
      <c r="J93" s="598"/>
      <c r="K93" s="596"/>
      <c r="L93" s="597"/>
      <c r="M93" s="597"/>
      <c r="N93" s="597"/>
      <c r="O93" s="598"/>
      <c r="P93" s="596"/>
      <c r="Q93" s="598"/>
      <c r="R93" s="599"/>
      <c r="S93" s="600"/>
      <c r="T93" s="601"/>
      <c r="U93" s="600"/>
      <c r="V93" s="600"/>
      <c r="W93" s="602"/>
      <c r="X93" s="603"/>
      <c r="Y93" s="4"/>
      <c r="Z93" s="4"/>
      <c r="AA93" s="4"/>
      <c r="AB93" s="4"/>
      <c r="AU93" s="4"/>
    </row>
    <row r="94" spans="1:47" ht="15" customHeight="1">
      <c r="A94" s="553"/>
      <c r="B94" s="554"/>
      <c r="C94" s="593"/>
      <c r="D94" s="594"/>
      <c r="E94" s="595"/>
      <c r="F94" s="596"/>
      <c r="G94" s="597"/>
      <c r="H94" s="597"/>
      <c r="I94" s="597"/>
      <c r="J94" s="598"/>
      <c r="K94" s="596"/>
      <c r="L94" s="597"/>
      <c r="M94" s="597"/>
      <c r="N94" s="597"/>
      <c r="O94" s="598"/>
      <c r="P94" s="596"/>
      <c r="Q94" s="598"/>
      <c r="R94" s="599"/>
      <c r="S94" s="600"/>
      <c r="T94" s="601"/>
      <c r="U94" s="600"/>
      <c r="V94" s="600"/>
      <c r="W94" s="602"/>
      <c r="X94" s="603"/>
      <c r="Y94" s="4"/>
      <c r="Z94" s="4"/>
      <c r="AA94" s="4"/>
      <c r="AB94" s="4"/>
      <c r="AU94" s="4"/>
    </row>
    <row r="95" spans="1:47" ht="15" customHeight="1">
      <c r="A95" s="553"/>
      <c r="B95" s="554"/>
      <c r="C95" s="593"/>
      <c r="D95" s="594"/>
      <c r="E95" s="595"/>
      <c r="F95" s="596"/>
      <c r="G95" s="597"/>
      <c r="H95" s="597"/>
      <c r="I95" s="597"/>
      <c r="J95" s="598"/>
      <c r="K95" s="596"/>
      <c r="L95" s="597"/>
      <c r="M95" s="597"/>
      <c r="N95" s="597"/>
      <c r="O95" s="598"/>
      <c r="P95" s="596"/>
      <c r="Q95" s="598"/>
      <c r="R95" s="599"/>
      <c r="S95" s="600"/>
      <c r="T95" s="601"/>
      <c r="U95" s="600"/>
      <c r="V95" s="600"/>
      <c r="W95" s="602"/>
      <c r="X95" s="603"/>
      <c r="Y95" s="4"/>
      <c r="Z95" s="4"/>
      <c r="AA95" s="4"/>
      <c r="AB95" s="4"/>
      <c r="AU95" s="4"/>
    </row>
    <row r="96" spans="1:47" ht="15" customHeight="1">
      <c r="A96" s="553"/>
      <c r="B96" s="554"/>
      <c r="C96" s="593"/>
      <c r="D96" s="594"/>
      <c r="E96" s="595"/>
      <c r="F96" s="596"/>
      <c r="G96" s="597"/>
      <c r="H96" s="597"/>
      <c r="I96" s="597"/>
      <c r="J96" s="598"/>
      <c r="K96" s="596"/>
      <c r="L96" s="597"/>
      <c r="M96" s="597"/>
      <c r="N96" s="597"/>
      <c r="O96" s="598"/>
      <c r="P96" s="596"/>
      <c r="Q96" s="598"/>
      <c r="R96" s="599"/>
      <c r="S96" s="600"/>
      <c r="T96" s="601"/>
      <c r="U96" s="600"/>
      <c r="V96" s="600"/>
      <c r="W96" s="602"/>
      <c r="X96" s="603"/>
      <c r="Y96" s="4"/>
      <c r="Z96" s="4"/>
      <c r="AA96" s="4"/>
      <c r="AB96" s="4"/>
      <c r="AU96" s="4"/>
    </row>
    <row r="97" spans="1:47" ht="15" customHeight="1">
      <c r="A97" s="553"/>
      <c r="B97" s="554"/>
      <c r="C97" s="593"/>
      <c r="D97" s="594"/>
      <c r="E97" s="595"/>
      <c r="F97" s="596"/>
      <c r="G97" s="597"/>
      <c r="H97" s="597"/>
      <c r="I97" s="597"/>
      <c r="J97" s="598"/>
      <c r="K97" s="596"/>
      <c r="L97" s="597"/>
      <c r="M97" s="597"/>
      <c r="N97" s="597"/>
      <c r="O97" s="598"/>
      <c r="P97" s="596"/>
      <c r="Q97" s="598"/>
      <c r="R97" s="599"/>
      <c r="S97" s="600"/>
      <c r="T97" s="601"/>
      <c r="U97" s="600"/>
      <c r="V97" s="600"/>
      <c r="W97" s="602"/>
      <c r="X97" s="603"/>
      <c r="Y97" s="4"/>
      <c r="Z97" s="4"/>
      <c r="AA97" s="4"/>
      <c r="AB97" s="4"/>
      <c r="AU97" s="4"/>
    </row>
    <row r="98" spans="1:47" ht="15" customHeight="1">
      <c r="A98" s="553"/>
      <c r="B98" s="554"/>
      <c r="C98" s="593"/>
      <c r="D98" s="594"/>
      <c r="E98" s="595"/>
      <c r="F98" s="596"/>
      <c r="G98" s="597"/>
      <c r="H98" s="597"/>
      <c r="I98" s="597"/>
      <c r="J98" s="598"/>
      <c r="K98" s="596"/>
      <c r="L98" s="597"/>
      <c r="M98" s="597"/>
      <c r="N98" s="597"/>
      <c r="O98" s="598"/>
      <c r="P98" s="596"/>
      <c r="Q98" s="598"/>
      <c r="R98" s="599"/>
      <c r="S98" s="600"/>
      <c r="T98" s="601"/>
      <c r="U98" s="600"/>
      <c r="V98" s="600"/>
      <c r="W98" s="602"/>
      <c r="X98" s="603"/>
      <c r="Y98" s="4"/>
      <c r="Z98" s="4"/>
      <c r="AA98" s="4"/>
      <c r="AB98" s="4"/>
      <c r="AU98" s="4"/>
    </row>
    <row r="99" spans="1:47" ht="15" customHeight="1">
      <c r="A99" s="553"/>
      <c r="B99" s="554"/>
      <c r="C99" s="593"/>
      <c r="D99" s="594"/>
      <c r="E99" s="595"/>
      <c r="F99" s="596"/>
      <c r="G99" s="597"/>
      <c r="H99" s="597"/>
      <c r="I99" s="597"/>
      <c r="J99" s="598"/>
      <c r="K99" s="596"/>
      <c r="L99" s="597"/>
      <c r="M99" s="597"/>
      <c r="N99" s="597"/>
      <c r="O99" s="598"/>
      <c r="P99" s="596"/>
      <c r="Q99" s="598"/>
      <c r="R99" s="599"/>
      <c r="S99" s="600"/>
      <c r="T99" s="601"/>
      <c r="U99" s="600"/>
      <c r="V99" s="600"/>
      <c r="W99" s="602"/>
      <c r="X99" s="603"/>
      <c r="Y99" s="4"/>
      <c r="Z99" s="4"/>
      <c r="AA99" s="4"/>
      <c r="AB99" s="4"/>
      <c r="AU99" s="4"/>
    </row>
    <row r="100" spans="1:47" ht="15" customHeight="1">
      <c r="A100" s="553"/>
      <c r="B100" s="554"/>
      <c r="C100" s="593"/>
      <c r="D100" s="594"/>
      <c r="E100" s="595"/>
      <c r="F100" s="596"/>
      <c r="G100" s="597"/>
      <c r="H100" s="597"/>
      <c r="I100" s="597"/>
      <c r="J100" s="598"/>
      <c r="K100" s="596"/>
      <c r="L100" s="597"/>
      <c r="M100" s="597"/>
      <c r="N100" s="597"/>
      <c r="O100" s="598"/>
      <c r="P100" s="596"/>
      <c r="Q100" s="598"/>
      <c r="R100" s="599"/>
      <c r="S100" s="600"/>
      <c r="T100" s="601"/>
      <c r="U100" s="600"/>
      <c r="V100" s="600"/>
      <c r="W100" s="602"/>
      <c r="X100" s="603"/>
      <c r="Y100" s="4"/>
      <c r="Z100" s="4"/>
      <c r="AA100" s="4"/>
      <c r="AB100" s="4"/>
      <c r="AU100" s="4"/>
    </row>
    <row r="101" spans="1:47" ht="15" customHeight="1">
      <c r="A101" s="553"/>
      <c r="B101" s="554"/>
      <c r="C101" s="593"/>
      <c r="D101" s="594"/>
      <c r="E101" s="595"/>
      <c r="F101" s="596"/>
      <c r="G101" s="597"/>
      <c r="H101" s="597"/>
      <c r="I101" s="597"/>
      <c r="J101" s="598"/>
      <c r="K101" s="596"/>
      <c r="L101" s="597"/>
      <c r="M101" s="597"/>
      <c r="N101" s="597"/>
      <c r="O101" s="598"/>
      <c r="P101" s="596"/>
      <c r="Q101" s="598"/>
      <c r="R101" s="599"/>
      <c r="S101" s="600"/>
      <c r="T101" s="601"/>
      <c r="U101" s="600"/>
      <c r="V101" s="600"/>
      <c r="W101" s="602"/>
      <c r="X101" s="603"/>
      <c r="Y101" s="4"/>
      <c r="Z101" s="4"/>
      <c r="AA101" s="4"/>
      <c r="AB101" s="4"/>
      <c r="AU101" s="4"/>
    </row>
    <row r="102" spans="1:47" ht="15" customHeight="1">
      <c r="A102" s="553"/>
      <c r="B102" s="554"/>
      <c r="C102" s="593"/>
      <c r="D102" s="594"/>
      <c r="E102" s="595"/>
      <c r="F102" s="596"/>
      <c r="G102" s="597"/>
      <c r="H102" s="597"/>
      <c r="I102" s="597"/>
      <c r="J102" s="598"/>
      <c r="K102" s="596"/>
      <c r="L102" s="597"/>
      <c r="M102" s="597"/>
      <c r="N102" s="597"/>
      <c r="O102" s="598"/>
      <c r="P102" s="596"/>
      <c r="Q102" s="598"/>
      <c r="R102" s="599"/>
      <c r="S102" s="600"/>
      <c r="T102" s="601"/>
      <c r="U102" s="600"/>
      <c r="V102" s="600"/>
      <c r="W102" s="602"/>
      <c r="X102" s="603"/>
      <c r="Y102" s="4"/>
      <c r="Z102" s="4"/>
      <c r="AA102" s="4"/>
      <c r="AB102" s="4"/>
      <c r="AU102" s="4"/>
    </row>
    <row r="103" spans="1:47" ht="15" customHeight="1">
      <c r="A103" s="553"/>
      <c r="B103" s="554"/>
      <c r="C103" s="593"/>
      <c r="D103" s="594"/>
      <c r="E103" s="595"/>
      <c r="F103" s="596"/>
      <c r="G103" s="597"/>
      <c r="H103" s="597"/>
      <c r="I103" s="597"/>
      <c r="J103" s="598"/>
      <c r="K103" s="596"/>
      <c r="L103" s="597"/>
      <c r="M103" s="597"/>
      <c r="N103" s="597"/>
      <c r="O103" s="598"/>
      <c r="P103" s="596"/>
      <c r="Q103" s="598"/>
      <c r="R103" s="599"/>
      <c r="S103" s="600"/>
      <c r="T103" s="601"/>
      <c r="U103" s="600"/>
      <c r="V103" s="600"/>
      <c r="W103" s="602"/>
      <c r="X103" s="603"/>
      <c r="Y103" s="4"/>
      <c r="Z103" s="4"/>
      <c r="AA103" s="4"/>
      <c r="AB103" s="4"/>
      <c r="AU103" s="4"/>
    </row>
    <row r="104" spans="1:47" ht="15" customHeight="1">
      <c r="A104" s="553"/>
      <c r="B104" s="554"/>
      <c r="C104" s="593"/>
      <c r="D104" s="594"/>
      <c r="E104" s="595"/>
      <c r="F104" s="596"/>
      <c r="G104" s="597"/>
      <c r="H104" s="597"/>
      <c r="I104" s="597"/>
      <c r="J104" s="598"/>
      <c r="K104" s="596"/>
      <c r="L104" s="597"/>
      <c r="M104" s="597"/>
      <c r="N104" s="597"/>
      <c r="O104" s="598"/>
      <c r="P104" s="596"/>
      <c r="Q104" s="598"/>
      <c r="R104" s="599"/>
      <c r="S104" s="600"/>
      <c r="T104" s="601"/>
      <c r="U104" s="600"/>
      <c r="V104" s="600"/>
      <c r="W104" s="602"/>
      <c r="X104" s="603"/>
      <c r="Y104" s="4"/>
      <c r="Z104" s="4"/>
      <c r="AA104" s="4"/>
      <c r="AB104" s="4"/>
      <c r="AU104" s="4"/>
    </row>
    <row r="105" spans="1:47" ht="15" customHeight="1">
      <c r="A105" s="553"/>
      <c r="B105" s="554"/>
      <c r="C105" s="593"/>
      <c r="D105" s="594"/>
      <c r="E105" s="595"/>
      <c r="F105" s="596"/>
      <c r="G105" s="597"/>
      <c r="H105" s="597"/>
      <c r="I105" s="597"/>
      <c r="J105" s="598"/>
      <c r="K105" s="596"/>
      <c r="L105" s="597"/>
      <c r="M105" s="597"/>
      <c r="N105" s="597"/>
      <c r="O105" s="598"/>
      <c r="P105" s="596"/>
      <c r="Q105" s="598"/>
      <c r="R105" s="599"/>
      <c r="S105" s="600"/>
      <c r="T105" s="601"/>
      <c r="U105" s="600"/>
      <c r="V105" s="600"/>
      <c r="W105" s="602"/>
      <c r="X105" s="603"/>
      <c r="Y105" s="4"/>
      <c r="Z105" s="4"/>
      <c r="AA105" s="4"/>
      <c r="AB105" s="4"/>
      <c r="AU105" s="4"/>
    </row>
    <row r="106" spans="1:47" ht="15" customHeight="1">
      <c r="A106" s="553"/>
      <c r="B106" s="554"/>
      <c r="C106" s="593"/>
      <c r="D106" s="594"/>
      <c r="E106" s="595"/>
      <c r="F106" s="596"/>
      <c r="G106" s="597"/>
      <c r="H106" s="597"/>
      <c r="I106" s="597"/>
      <c r="J106" s="598"/>
      <c r="K106" s="596"/>
      <c r="L106" s="597"/>
      <c r="M106" s="597"/>
      <c r="N106" s="597"/>
      <c r="O106" s="598"/>
      <c r="P106" s="596"/>
      <c r="Q106" s="598"/>
      <c r="R106" s="599"/>
      <c r="S106" s="600"/>
      <c r="T106" s="601"/>
      <c r="U106" s="600"/>
      <c r="V106" s="600"/>
      <c r="W106" s="602"/>
      <c r="X106" s="603"/>
      <c r="Y106" s="4"/>
      <c r="Z106" s="4"/>
      <c r="AA106" s="4"/>
      <c r="AB106" s="4"/>
      <c r="AU106" s="4"/>
    </row>
    <row r="107" spans="1:47" ht="15" customHeight="1">
      <c r="A107" s="553"/>
      <c r="B107" s="554"/>
      <c r="C107" s="593"/>
      <c r="D107" s="594"/>
      <c r="E107" s="595"/>
      <c r="F107" s="596"/>
      <c r="G107" s="597"/>
      <c r="H107" s="597"/>
      <c r="I107" s="597"/>
      <c r="J107" s="598"/>
      <c r="K107" s="596"/>
      <c r="L107" s="597"/>
      <c r="M107" s="597"/>
      <c r="N107" s="597"/>
      <c r="O107" s="598"/>
      <c r="P107" s="596"/>
      <c r="Q107" s="598"/>
      <c r="R107" s="599"/>
      <c r="S107" s="600"/>
      <c r="T107" s="601"/>
      <c r="U107" s="600"/>
      <c r="V107" s="600"/>
      <c r="W107" s="602"/>
      <c r="X107" s="603"/>
      <c r="Y107" s="4"/>
      <c r="Z107" s="4"/>
      <c r="AA107" s="4"/>
      <c r="AB107" s="4"/>
      <c r="AU107" s="4"/>
    </row>
    <row r="108" spans="1:47" ht="15" customHeight="1">
      <c r="A108" s="553"/>
      <c r="B108" s="554"/>
      <c r="C108" s="593"/>
      <c r="D108" s="594"/>
      <c r="E108" s="595"/>
      <c r="F108" s="596"/>
      <c r="G108" s="597"/>
      <c r="H108" s="597"/>
      <c r="I108" s="597"/>
      <c r="J108" s="598"/>
      <c r="K108" s="596"/>
      <c r="L108" s="597"/>
      <c r="M108" s="597"/>
      <c r="N108" s="597"/>
      <c r="O108" s="598"/>
      <c r="P108" s="596"/>
      <c r="Q108" s="598"/>
      <c r="R108" s="599"/>
      <c r="S108" s="600"/>
      <c r="T108" s="601"/>
      <c r="U108" s="600"/>
      <c r="V108" s="600"/>
      <c r="W108" s="602"/>
      <c r="X108" s="603"/>
      <c r="Y108" s="4"/>
      <c r="Z108" s="4"/>
      <c r="AA108" s="4"/>
      <c r="AB108" s="4"/>
      <c r="AU108" s="4"/>
    </row>
    <row r="109" spans="1:47" ht="15" customHeight="1">
      <c r="A109" s="553"/>
      <c r="B109" s="554"/>
      <c r="C109" s="593"/>
      <c r="D109" s="594"/>
      <c r="E109" s="595"/>
      <c r="F109" s="596"/>
      <c r="G109" s="597"/>
      <c r="H109" s="597"/>
      <c r="I109" s="597"/>
      <c r="J109" s="598"/>
      <c r="K109" s="596"/>
      <c r="L109" s="597"/>
      <c r="M109" s="597"/>
      <c r="N109" s="597"/>
      <c r="O109" s="598"/>
      <c r="P109" s="596"/>
      <c r="Q109" s="598"/>
      <c r="R109" s="599"/>
      <c r="S109" s="600"/>
      <c r="T109" s="601"/>
      <c r="U109" s="600"/>
      <c r="V109" s="600"/>
      <c r="W109" s="602"/>
      <c r="X109" s="603"/>
      <c r="Y109" s="4"/>
      <c r="Z109" s="4"/>
      <c r="AA109" s="4"/>
      <c r="AB109" s="4"/>
      <c r="AU109" s="4"/>
    </row>
    <row r="110" spans="1:47" ht="15" customHeight="1">
      <c r="A110" s="553"/>
      <c r="B110" s="554"/>
      <c r="C110" s="593"/>
      <c r="D110" s="594"/>
      <c r="E110" s="595"/>
      <c r="F110" s="596"/>
      <c r="G110" s="597"/>
      <c r="H110" s="597"/>
      <c r="I110" s="597"/>
      <c r="J110" s="598"/>
      <c r="K110" s="596"/>
      <c r="L110" s="597"/>
      <c r="M110" s="597"/>
      <c r="N110" s="597"/>
      <c r="O110" s="598"/>
      <c r="P110" s="596"/>
      <c r="Q110" s="598"/>
      <c r="R110" s="599"/>
      <c r="S110" s="600"/>
      <c r="T110" s="601"/>
      <c r="U110" s="600"/>
      <c r="V110" s="600"/>
      <c r="W110" s="602"/>
      <c r="X110" s="603"/>
      <c r="Y110" s="4"/>
      <c r="Z110" s="4"/>
      <c r="AA110" s="4"/>
      <c r="AB110" s="4"/>
      <c r="AU110" s="4"/>
    </row>
    <row r="111" spans="1:47" ht="15" customHeight="1">
      <c r="A111" s="553"/>
      <c r="B111" s="554"/>
      <c r="C111" s="593"/>
      <c r="D111" s="594"/>
      <c r="E111" s="595"/>
      <c r="F111" s="596"/>
      <c r="G111" s="597"/>
      <c r="H111" s="597"/>
      <c r="I111" s="597"/>
      <c r="J111" s="598"/>
      <c r="K111" s="596"/>
      <c r="L111" s="597"/>
      <c r="M111" s="597"/>
      <c r="N111" s="597"/>
      <c r="O111" s="598"/>
      <c r="P111" s="596"/>
      <c r="Q111" s="598"/>
      <c r="R111" s="599"/>
      <c r="S111" s="600"/>
      <c r="T111" s="601"/>
      <c r="U111" s="600"/>
      <c r="V111" s="600"/>
      <c r="W111" s="602"/>
      <c r="X111" s="603"/>
      <c r="Y111" s="4"/>
      <c r="Z111" s="4"/>
      <c r="AA111" s="4"/>
      <c r="AB111" s="4"/>
      <c r="AU111" s="4"/>
    </row>
    <row r="112" spans="1:47" ht="15" customHeight="1">
      <c r="A112" s="553"/>
      <c r="B112" s="554"/>
      <c r="C112" s="593"/>
      <c r="D112" s="594"/>
      <c r="E112" s="595"/>
      <c r="F112" s="596"/>
      <c r="G112" s="597"/>
      <c r="H112" s="597"/>
      <c r="I112" s="597"/>
      <c r="J112" s="598"/>
      <c r="K112" s="596"/>
      <c r="L112" s="597"/>
      <c r="M112" s="597"/>
      <c r="N112" s="597"/>
      <c r="O112" s="598"/>
      <c r="P112" s="596"/>
      <c r="Q112" s="598"/>
      <c r="R112" s="599"/>
      <c r="S112" s="600"/>
      <c r="T112" s="601"/>
      <c r="U112" s="600"/>
      <c r="V112" s="600"/>
      <c r="W112" s="602"/>
      <c r="X112" s="603"/>
      <c r="Y112" s="4"/>
      <c r="Z112" s="4"/>
      <c r="AA112" s="4"/>
      <c r="AB112" s="4"/>
      <c r="AU112" s="4"/>
    </row>
    <row r="113" spans="1:47" ht="15" customHeight="1">
      <c r="A113" s="553"/>
      <c r="B113" s="554"/>
      <c r="C113" s="593"/>
      <c r="D113" s="594"/>
      <c r="E113" s="595"/>
      <c r="F113" s="596"/>
      <c r="G113" s="597"/>
      <c r="H113" s="597"/>
      <c r="I113" s="597"/>
      <c r="J113" s="598"/>
      <c r="K113" s="596"/>
      <c r="L113" s="597"/>
      <c r="M113" s="597"/>
      <c r="N113" s="597"/>
      <c r="O113" s="598"/>
      <c r="P113" s="596"/>
      <c r="Q113" s="598"/>
      <c r="R113" s="599"/>
      <c r="S113" s="600"/>
      <c r="T113" s="601"/>
      <c r="U113" s="600"/>
      <c r="V113" s="600"/>
      <c r="W113" s="602"/>
      <c r="X113" s="603"/>
      <c r="Y113" s="4"/>
      <c r="Z113" s="4"/>
      <c r="AA113" s="4"/>
      <c r="AB113" s="4"/>
      <c r="AU113" s="4"/>
    </row>
    <row r="114" spans="1:47" ht="15" customHeight="1">
      <c r="A114" s="553"/>
      <c r="B114" s="554"/>
      <c r="C114" s="593"/>
      <c r="D114" s="594"/>
      <c r="E114" s="595"/>
      <c r="F114" s="596"/>
      <c r="G114" s="597"/>
      <c r="H114" s="597"/>
      <c r="I114" s="597"/>
      <c r="J114" s="598"/>
      <c r="K114" s="596"/>
      <c r="L114" s="597"/>
      <c r="M114" s="597"/>
      <c r="N114" s="597"/>
      <c r="O114" s="598"/>
      <c r="P114" s="596"/>
      <c r="Q114" s="598"/>
      <c r="R114" s="599"/>
      <c r="S114" s="600"/>
      <c r="T114" s="601"/>
      <c r="U114" s="600"/>
      <c r="V114" s="600"/>
      <c r="W114" s="602"/>
      <c r="X114" s="603"/>
      <c r="Y114" s="4"/>
      <c r="Z114" s="4"/>
      <c r="AA114" s="4"/>
      <c r="AB114" s="4"/>
      <c r="AU114" s="4"/>
    </row>
    <row r="115" spans="1:47" ht="15" customHeight="1">
      <c r="A115" s="553"/>
      <c r="B115" s="554"/>
      <c r="C115" s="593"/>
      <c r="D115" s="594"/>
      <c r="E115" s="595"/>
      <c r="F115" s="596"/>
      <c r="G115" s="597"/>
      <c r="H115" s="597"/>
      <c r="I115" s="597"/>
      <c r="J115" s="598"/>
      <c r="K115" s="596"/>
      <c r="L115" s="597"/>
      <c r="M115" s="597"/>
      <c r="N115" s="597"/>
      <c r="O115" s="598"/>
      <c r="P115" s="596"/>
      <c r="Q115" s="598"/>
      <c r="R115" s="599"/>
      <c r="S115" s="600"/>
      <c r="T115" s="601"/>
      <c r="U115" s="600"/>
      <c r="V115" s="600"/>
      <c r="W115" s="602"/>
      <c r="X115" s="603"/>
      <c r="Y115" s="4"/>
      <c r="Z115" s="4"/>
      <c r="AA115" s="4"/>
      <c r="AB115" s="4"/>
      <c r="AU115" s="4"/>
    </row>
    <row r="116" spans="1:47" ht="15" customHeight="1">
      <c r="A116" s="553"/>
      <c r="B116" s="554"/>
      <c r="C116" s="593"/>
      <c r="D116" s="594"/>
      <c r="E116" s="595"/>
      <c r="F116" s="596"/>
      <c r="G116" s="597"/>
      <c r="H116" s="597"/>
      <c r="I116" s="597"/>
      <c r="J116" s="598"/>
      <c r="K116" s="596"/>
      <c r="L116" s="597"/>
      <c r="M116" s="597"/>
      <c r="N116" s="597"/>
      <c r="O116" s="598"/>
      <c r="P116" s="596"/>
      <c r="Q116" s="598"/>
      <c r="R116" s="599"/>
      <c r="S116" s="600"/>
      <c r="T116" s="601"/>
      <c r="U116" s="600"/>
      <c r="V116" s="600"/>
      <c r="W116" s="602"/>
      <c r="X116" s="603"/>
      <c r="Y116" s="4"/>
      <c r="Z116" s="4"/>
      <c r="AA116" s="4"/>
      <c r="AB116" s="4"/>
      <c r="AU116" s="4"/>
    </row>
    <row r="117" spans="1:47" ht="15" customHeight="1">
      <c r="A117" s="553"/>
      <c r="B117" s="554"/>
      <c r="C117" s="593"/>
      <c r="D117" s="594"/>
      <c r="E117" s="595"/>
      <c r="F117" s="596"/>
      <c r="G117" s="597"/>
      <c r="H117" s="597"/>
      <c r="I117" s="597"/>
      <c r="J117" s="598"/>
      <c r="K117" s="596"/>
      <c r="L117" s="597"/>
      <c r="M117" s="597"/>
      <c r="N117" s="597"/>
      <c r="O117" s="598"/>
      <c r="P117" s="596"/>
      <c r="Q117" s="598"/>
      <c r="R117" s="599"/>
      <c r="S117" s="600"/>
      <c r="T117" s="601"/>
      <c r="U117" s="600"/>
      <c r="V117" s="600"/>
      <c r="W117" s="602"/>
      <c r="X117" s="603"/>
      <c r="Y117" s="4"/>
      <c r="Z117" s="4"/>
      <c r="AA117" s="4"/>
      <c r="AB117" s="4"/>
      <c r="AU117" s="4"/>
    </row>
    <row r="118" spans="1:47" ht="15" customHeight="1">
      <c r="A118" s="553"/>
      <c r="B118" s="554"/>
      <c r="C118" s="593"/>
      <c r="D118" s="594"/>
      <c r="E118" s="595"/>
      <c r="F118" s="596"/>
      <c r="G118" s="597"/>
      <c r="H118" s="597"/>
      <c r="I118" s="597"/>
      <c r="J118" s="598"/>
      <c r="K118" s="596"/>
      <c r="L118" s="597"/>
      <c r="M118" s="597"/>
      <c r="N118" s="597"/>
      <c r="O118" s="598"/>
      <c r="P118" s="596"/>
      <c r="Q118" s="598"/>
      <c r="R118" s="599"/>
      <c r="S118" s="600"/>
      <c r="T118" s="601"/>
      <c r="U118" s="600"/>
      <c r="V118" s="600"/>
      <c r="W118" s="602"/>
      <c r="X118" s="603"/>
      <c r="Y118" s="4"/>
      <c r="Z118" s="4"/>
      <c r="AA118" s="4"/>
      <c r="AB118" s="4"/>
      <c r="AU118" s="4"/>
    </row>
    <row r="119" spans="1:47" ht="15" customHeight="1">
      <c r="A119" s="553"/>
      <c r="B119" s="554"/>
      <c r="C119" s="593"/>
      <c r="D119" s="594"/>
      <c r="E119" s="595"/>
      <c r="F119" s="596"/>
      <c r="G119" s="597"/>
      <c r="H119" s="597"/>
      <c r="I119" s="597"/>
      <c r="J119" s="598"/>
      <c r="K119" s="596"/>
      <c r="L119" s="597"/>
      <c r="M119" s="597"/>
      <c r="N119" s="597"/>
      <c r="O119" s="598"/>
      <c r="P119" s="596"/>
      <c r="Q119" s="598"/>
      <c r="R119" s="599"/>
      <c r="S119" s="600"/>
      <c r="T119" s="601"/>
      <c r="U119" s="600"/>
      <c r="V119" s="600"/>
      <c r="W119" s="602"/>
      <c r="X119" s="603"/>
      <c r="Y119" s="4"/>
      <c r="Z119" s="4"/>
      <c r="AA119" s="4"/>
      <c r="AB119" s="4"/>
      <c r="AU119" s="4"/>
    </row>
    <row r="120" spans="1:47" ht="15" customHeight="1">
      <c r="A120" s="553"/>
      <c r="B120" s="554"/>
      <c r="C120" s="593"/>
      <c r="D120" s="594"/>
      <c r="E120" s="595"/>
      <c r="F120" s="596"/>
      <c r="G120" s="597"/>
      <c r="H120" s="597"/>
      <c r="I120" s="597"/>
      <c r="J120" s="598"/>
      <c r="K120" s="596"/>
      <c r="L120" s="597"/>
      <c r="M120" s="597"/>
      <c r="N120" s="597"/>
      <c r="O120" s="598"/>
      <c r="P120" s="596"/>
      <c r="Q120" s="598"/>
      <c r="R120" s="599"/>
      <c r="S120" s="600"/>
      <c r="T120" s="601"/>
      <c r="U120" s="600"/>
      <c r="V120" s="600"/>
      <c r="W120" s="602"/>
      <c r="X120" s="603"/>
      <c r="Y120" s="4"/>
      <c r="Z120" s="4"/>
      <c r="AA120" s="4"/>
      <c r="AB120" s="4"/>
      <c r="AU120" s="4"/>
    </row>
    <row r="121" spans="1:47" ht="15" customHeight="1">
      <c r="A121" s="553"/>
      <c r="B121" s="554"/>
      <c r="C121" s="593"/>
      <c r="D121" s="594"/>
      <c r="E121" s="595"/>
      <c r="F121" s="596"/>
      <c r="G121" s="597"/>
      <c r="H121" s="597"/>
      <c r="I121" s="597"/>
      <c r="J121" s="598"/>
      <c r="K121" s="596"/>
      <c r="L121" s="597"/>
      <c r="M121" s="597"/>
      <c r="N121" s="597"/>
      <c r="O121" s="598"/>
      <c r="P121" s="596"/>
      <c r="Q121" s="598"/>
      <c r="R121" s="599"/>
      <c r="S121" s="600"/>
      <c r="T121" s="601"/>
      <c r="U121" s="600"/>
      <c r="V121" s="600"/>
      <c r="W121" s="602"/>
      <c r="X121" s="603"/>
      <c r="Y121" s="4"/>
      <c r="Z121" s="4"/>
      <c r="AA121" s="4"/>
      <c r="AB121" s="4"/>
      <c r="AU121" s="4"/>
    </row>
    <row r="122" spans="1:47" ht="15" customHeight="1">
      <c r="A122" s="553"/>
      <c r="B122" s="554"/>
      <c r="C122" s="593"/>
      <c r="D122" s="594"/>
      <c r="E122" s="595"/>
      <c r="F122" s="596"/>
      <c r="G122" s="597"/>
      <c r="H122" s="597"/>
      <c r="I122" s="597"/>
      <c r="J122" s="598"/>
      <c r="K122" s="596"/>
      <c r="L122" s="597"/>
      <c r="M122" s="597"/>
      <c r="N122" s="597"/>
      <c r="O122" s="598"/>
      <c r="P122" s="596"/>
      <c r="Q122" s="598"/>
      <c r="R122" s="599"/>
      <c r="S122" s="600"/>
      <c r="T122" s="601"/>
      <c r="U122" s="600"/>
      <c r="V122" s="600"/>
      <c r="W122" s="602"/>
      <c r="X122" s="603"/>
      <c r="Y122" s="4"/>
      <c r="Z122" s="4"/>
      <c r="AA122" s="4"/>
      <c r="AB122" s="4"/>
      <c r="AU122" s="4"/>
    </row>
    <row r="123" spans="1:47" ht="15" customHeight="1">
      <c r="A123" s="553"/>
      <c r="B123" s="554"/>
      <c r="C123" s="593"/>
      <c r="D123" s="594"/>
      <c r="E123" s="595"/>
      <c r="F123" s="596"/>
      <c r="G123" s="597"/>
      <c r="H123" s="597"/>
      <c r="I123" s="597"/>
      <c r="J123" s="598"/>
      <c r="K123" s="596"/>
      <c r="L123" s="597"/>
      <c r="M123" s="597"/>
      <c r="N123" s="597"/>
      <c r="O123" s="598"/>
      <c r="P123" s="596"/>
      <c r="Q123" s="598"/>
      <c r="R123" s="599"/>
      <c r="S123" s="600"/>
      <c r="T123" s="601"/>
      <c r="U123" s="600"/>
      <c r="V123" s="600"/>
      <c r="W123" s="602"/>
      <c r="X123" s="603"/>
      <c r="Y123" s="4"/>
      <c r="Z123" s="4"/>
      <c r="AA123" s="4"/>
      <c r="AB123" s="4"/>
      <c r="AU123" s="4"/>
    </row>
    <row r="124" spans="1:47" ht="15" customHeight="1">
      <c r="A124" s="553"/>
      <c r="B124" s="554"/>
      <c r="C124" s="593"/>
      <c r="D124" s="594"/>
      <c r="E124" s="595"/>
      <c r="F124" s="596"/>
      <c r="G124" s="597"/>
      <c r="H124" s="597"/>
      <c r="I124" s="597"/>
      <c r="J124" s="598"/>
      <c r="K124" s="596"/>
      <c r="L124" s="597"/>
      <c r="M124" s="597"/>
      <c r="N124" s="597"/>
      <c r="O124" s="598"/>
      <c r="P124" s="596"/>
      <c r="Q124" s="598"/>
      <c r="R124" s="599"/>
      <c r="S124" s="600"/>
      <c r="T124" s="601"/>
      <c r="U124" s="600"/>
      <c r="V124" s="600"/>
      <c r="W124" s="602"/>
      <c r="X124" s="603"/>
      <c r="Y124" s="4"/>
      <c r="Z124" s="4"/>
      <c r="AA124" s="4"/>
      <c r="AB124" s="4"/>
      <c r="AU124" s="4"/>
    </row>
    <row r="125" spans="1:47" ht="15" customHeight="1">
      <c r="A125" s="553"/>
      <c r="B125" s="554"/>
      <c r="C125" s="593"/>
      <c r="D125" s="594"/>
      <c r="E125" s="595"/>
      <c r="F125" s="596"/>
      <c r="G125" s="597"/>
      <c r="H125" s="597"/>
      <c r="I125" s="597"/>
      <c r="J125" s="598"/>
      <c r="K125" s="596"/>
      <c r="L125" s="597"/>
      <c r="M125" s="597"/>
      <c r="N125" s="597"/>
      <c r="O125" s="598"/>
      <c r="P125" s="596"/>
      <c r="Q125" s="598"/>
      <c r="R125" s="599"/>
      <c r="S125" s="600"/>
      <c r="T125" s="601"/>
      <c r="U125" s="600"/>
      <c r="V125" s="600"/>
      <c r="W125" s="602"/>
      <c r="X125" s="603"/>
      <c r="Y125" s="4"/>
      <c r="Z125" s="4"/>
      <c r="AA125" s="4"/>
      <c r="AB125" s="4"/>
      <c r="AU125" s="4"/>
    </row>
    <row r="126" spans="1:47" ht="15" customHeight="1">
      <c r="A126" s="553"/>
      <c r="B126" s="554"/>
      <c r="C126" s="593"/>
      <c r="D126" s="594"/>
      <c r="E126" s="595"/>
      <c r="F126" s="596"/>
      <c r="G126" s="597"/>
      <c r="H126" s="597"/>
      <c r="I126" s="597"/>
      <c r="J126" s="598"/>
      <c r="K126" s="596"/>
      <c r="L126" s="597"/>
      <c r="M126" s="597"/>
      <c r="N126" s="597"/>
      <c r="O126" s="598"/>
      <c r="P126" s="596"/>
      <c r="Q126" s="598"/>
      <c r="R126" s="599"/>
      <c r="S126" s="600"/>
      <c r="T126" s="601"/>
      <c r="U126" s="600"/>
      <c r="V126" s="600"/>
      <c r="W126" s="602"/>
      <c r="X126" s="603"/>
      <c r="Y126" s="4"/>
      <c r="Z126" s="4"/>
      <c r="AA126" s="4"/>
      <c r="AB126" s="4"/>
      <c r="AU126" s="4"/>
    </row>
    <row r="127" spans="1:47" ht="15" customHeight="1">
      <c r="A127" s="553"/>
      <c r="B127" s="554"/>
      <c r="C127" s="593"/>
      <c r="D127" s="594"/>
      <c r="E127" s="595"/>
      <c r="F127" s="596"/>
      <c r="G127" s="597"/>
      <c r="H127" s="597"/>
      <c r="I127" s="597"/>
      <c r="J127" s="598"/>
      <c r="K127" s="596"/>
      <c r="L127" s="597"/>
      <c r="M127" s="597"/>
      <c r="N127" s="597"/>
      <c r="O127" s="598"/>
      <c r="P127" s="596"/>
      <c r="Q127" s="598"/>
      <c r="R127" s="599"/>
      <c r="S127" s="600"/>
      <c r="T127" s="601"/>
      <c r="U127" s="600"/>
      <c r="V127" s="600"/>
      <c r="W127" s="602"/>
      <c r="X127" s="603"/>
      <c r="Y127" s="4"/>
      <c r="Z127" s="4"/>
      <c r="AA127" s="4"/>
      <c r="AB127" s="4"/>
      <c r="AU127" s="4"/>
    </row>
    <row r="128" spans="1:47" ht="15" customHeight="1">
      <c r="A128" s="553"/>
      <c r="B128" s="554"/>
      <c r="C128" s="593"/>
      <c r="D128" s="594"/>
      <c r="E128" s="595"/>
      <c r="F128" s="596"/>
      <c r="G128" s="597"/>
      <c r="H128" s="597"/>
      <c r="I128" s="597"/>
      <c r="J128" s="598"/>
      <c r="K128" s="596"/>
      <c r="L128" s="597"/>
      <c r="M128" s="597"/>
      <c r="N128" s="597"/>
      <c r="O128" s="598"/>
      <c r="P128" s="596"/>
      <c r="Q128" s="598"/>
      <c r="R128" s="599"/>
      <c r="S128" s="600"/>
      <c r="T128" s="601"/>
      <c r="U128" s="600"/>
      <c r="V128" s="600"/>
      <c r="W128" s="602"/>
      <c r="X128" s="603"/>
      <c r="Y128" s="4"/>
      <c r="Z128" s="4"/>
      <c r="AA128" s="4"/>
      <c r="AB128" s="4"/>
      <c r="AU128" s="4"/>
    </row>
    <row r="129" spans="1:47" ht="15" customHeight="1">
      <c r="A129" s="553"/>
      <c r="B129" s="554"/>
      <c r="C129" s="593"/>
      <c r="D129" s="594"/>
      <c r="E129" s="595"/>
      <c r="F129" s="596"/>
      <c r="G129" s="597"/>
      <c r="H129" s="597"/>
      <c r="I129" s="597"/>
      <c r="J129" s="598"/>
      <c r="K129" s="596"/>
      <c r="L129" s="597"/>
      <c r="M129" s="597"/>
      <c r="N129" s="597"/>
      <c r="O129" s="598"/>
      <c r="P129" s="596"/>
      <c r="Q129" s="598"/>
      <c r="R129" s="599"/>
      <c r="S129" s="600"/>
      <c r="T129" s="601"/>
      <c r="U129" s="600"/>
      <c r="V129" s="600"/>
      <c r="W129" s="602"/>
      <c r="X129" s="603"/>
      <c r="Y129" s="4"/>
      <c r="Z129" s="4"/>
      <c r="AA129" s="4"/>
      <c r="AB129" s="4"/>
      <c r="AU129" s="4"/>
    </row>
    <row r="130" spans="1:47" ht="15" customHeight="1">
      <c r="A130" s="553"/>
      <c r="B130" s="554"/>
      <c r="C130" s="593"/>
      <c r="D130" s="594"/>
      <c r="E130" s="595"/>
      <c r="F130" s="596"/>
      <c r="G130" s="597"/>
      <c r="H130" s="597"/>
      <c r="I130" s="597"/>
      <c r="J130" s="598"/>
      <c r="K130" s="596"/>
      <c r="L130" s="597"/>
      <c r="M130" s="597"/>
      <c r="N130" s="597"/>
      <c r="O130" s="598"/>
      <c r="P130" s="596"/>
      <c r="Q130" s="598"/>
      <c r="R130" s="599"/>
      <c r="S130" s="600"/>
      <c r="T130" s="601"/>
      <c r="U130" s="600"/>
      <c r="V130" s="600"/>
      <c r="W130" s="602"/>
      <c r="X130" s="603"/>
      <c r="Y130" s="4"/>
      <c r="Z130" s="4"/>
      <c r="AA130" s="4"/>
      <c r="AB130" s="4"/>
      <c r="AU130" s="4"/>
    </row>
    <row r="131" spans="1:47" ht="15" customHeight="1">
      <c r="A131" s="553"/>
      <c r="B131" s="554"/>
      <c r="C131" s="593"/>
      <c r="D131" s="594"/>
      <c r="E131" s="595"/>
      <c r="F131" s="596"/>
      <c r="G131" s="597"/>
      <c r="H131" s="597"/>
      <c r="I131" s="597"/>
      <c r="J131" s="598"/>
      <c r="K131" s="596"/>
      <c r="L131" s="597"/>
      <c r="M131" s="597"/>
      <c r="N131" s="597"/>
      <c r="O131" s="598"/>
      <c r="P131" s="596"/>
      <c r="Q131" s="598"/>
      <c r="R131" s="599"/>
      <c r="S131" s="600"/>
      <c r="T131" s="601"/>
      <c r="U131" s="600"/>
      <c r="V131" s="600"/>
      <c r="W131" s="602"/>
      <c r="X131" s="603"/>
      <c r="Y131" s="4"/>
      <c r="Z131" s="4"/>
      <c r="AA131" s="4"/>
      <c r="AB131" s="4"/>
      <c r="AU131" s="4"/>
    </row>
    <row r="132" spans="1:47" ht="15" customHeight="1">
      <c r="A132" s="553"/>
      <c r="B132" s="554"/>
      <c r="C132" s="593"/>
      <c r="D132" s="594"/>
      <c r="E132" s="595"/>
      <c r="F132" s="596"/>
      <c r="G132" s="597"/>
      <c r="H132" s="597"/>
      <c r="I132" s="597"/>
      <c r="J132" s="598"/>
      <c r="K132" s="596"/>
      <c r="L132" s="597"/>
      <c r="M132" s="597"/>
      <c r="N132" s="597"/>
      <c r="O132" s="598"/>
      <c r="P132" s="596"/>
      <c r="Q132" s="598"/>
      <c r="R132" s="599"/>
      <c r="S132" s="600"/>
      <c r="T132" s="601"/>
      <c r="U132" s="600"/>
      <c r="V132" s="600"/>
      <c r="W132" s="602"/>
      <c r="X132" s="603"/>
      <c r="Y132" s="4"/>
      <c r="Z132" s="4"/>
      <c r="AA132" s="4"/>
      <c r="AB132" s="4"/>
      <c r="AU132" s="4"/>
    </row>
    <row r="133" spans="1:47" ht="15" customHeight="1">
      <c r="A133" s="553"/>
      <c r="B133" s="554"/>
      <c r="C133" s="593"/>
      <c r="D133" s="594"/>
      <c r="E133" s="595"/>
      <c r="F133" s="596"/>
      <c r="G133" s="597"/>
      <c r="H133" s="597"/>
      <c r="I133" s="597"/>
      <c r="J133" s="598"/>
      <c r="K133" s="596"/>
      <c r="L133" s="597"/>
      <c r="M133" s="597"/>
      <c r="N133" s="597"/>
      <c r="O133" s="598"/>
      <c r="P133" s="596"/>
      <c r="Q133" s="598"/>
      <c r="R133" s="599"/>
      <c r="S133" s="600"/>
      <c r="T133" s="601"/>
      <c r="U133" s="600"/>
      <c r="V133" s="600"/>
      <c r="W133" s="602"/>
      <c r="X133" s="603"/>
      <c r="Y133" s="4"/>
      <c r="Z133" s="4"/>
      <c r="AA133" s="4"/>
      <c r="AB133" s="4"/>
      <c r="AU133" s="4"/>
    </row>
    <row r="134" spans="1:47" ht="15" customHeight="1">
      <c r="A134" s="553"/>
      <c r="B134" s="554"/>
      <c r="C134" s="593"/>
      <c r="D134" s="594"/>
      <c r="E134" s="595"/>
      <c r="F134" s="596"/>
      <c r="G134" s="597"/>
      <c r="H134" s="597"/>
      <c r="I134" s="597"/>
      <c r="J134" s="598"/>
      <c r="K134" s="596"/>
      <c r="L134" s="597"/>
      <c r="M134" s="597"/>
      <c r="N134" s="597"/>
      <c r="O134" s="598"/>
      <c r="P134" s="596"/>
      <c r="Q134" s="598"/>
      <c r="R134" s="599"/>
      <c r="S134" s="600"/>
      <c r="T134" s="601"/>
      <c r="U134" s="600"/>
      <c r="V134" s="600"/>
      <c r="W134" s="602"/>
      <c r="X134" s="603"/>
      <c r="Y134" s="4"/>
      <c r="Z134" s="4"/>
      <c r="AA134" s="4"/>
      <c r="AB134" s="4"/>
      <c r="AU134" s="4"/>
    </row>
    <row r="135" spans="1:47" ht="15" customHeight="1">
      <c r="A135" s="553"/>
      <c r="B135" s="554"/>
      <c r="C135" s="593"/>
      <c r="D135" s="594"/>
      <c r="E135" s="595"/>
      <c r="F135" s="596"/>
      <c r="G135" s="597"/>
      <c r="H135" s="597"/>
      <c r="I135" s="597"/>
      <c r="J135" s="598"/>
      <c r="K135" s="596"/>
      <c r="L135" s="597"/>
      <c r="M135" s="597"/>
      <c r="N135" s="597"/>
      <c r="O135" s="598"/>
      <c r="P135" s="596"/>
      <c r="Q135" s="598"/>
      <c r="R135" s="599"/>
      <c r="S135" s="600"/>
      <c r="T135" s="601"/>
      <c r="U135" s="600"/>
      <c r="V135" s="600"/>
      <c r="W135" s="602"/>
      <c r="X135" s="603"/>
      <c r="Y135" s="4"/>
      <c r="Z135" s="4"/>
      <c r="AA135" s="4"/>
      <c r="AB135" s="4"/>
      <c r="AU135" s="4"/>
    </row>
    <row r="136" spans="1:47" ht="15" customHeight="1">
      <c r="A136" s="553"/>
      <c r="B136" s="554"/>
      <c r="C136" s="593"/>
      <c r="D136" s="594"/>
      <c r="E136" s="595"/>
      <c r="F136" s="596"/>
      <c r="G136" s="597"/>
      <c r="H136" s="597"/>
      <c r="I136" s="597"/>
      <c r="J136" s="598"/>
      <c r="K136" s="596"/>
      <c r="L136" s="597"/>
      <c r="M136" s="597"/>
      <c r="N136" s="597"/>
      <c r="O136" s="598"/>
      <c r="P136" s="596"/>
      <c r="Q136" s="598"/>
      <c r="R136" s="599"/>
      <c r="S136" s="600"/>
      <c r="T136" s="601"/>
      <c r="U136" s="600"/>
      <c r="V136" s="600"/>
      <c r="W136" s="602"/>
      <c r="X136" s="603"/>
      <c r="Y136" s="4"/>
      <c r="Z136" s="4"/>
      <c r="AA136" s="4"/>
      <c r="AB136" s="4"/>
      <c r="AU136" s="4"/>
    </row>
    <row r="137" spans="1:47" ht="15" customHeight="1">
      <c r="A137" s="553"/>
      <c r="B137" s="554"/>
      <c r="C137" s="593"/>
      <c r="D137" s="594"/>
      <c r="E137" s="595"/>
      <c r="F137" s="596"/>
      <c r="G137" s="597"/>
      <c r="H137" s="597"/>
      <c r="I137" s="597"/>
      <c r="J137" s="598"/>
      <c r="K137" s="596"/>
      <c r="L137" s="597"/>
      <c r="M137" s="597"/>
      <c r="N137" s="597"/>
      <c r="O137" s="598"/>
      <c r="P137" s="596"/>
      <c r="Q137" s="598"/>
      <c r="R137" s="599"/>
      <c r="S137" s="600"/>
      <c r="T137" s="601"/>
      <c r="U137" s="600"/>
      <c r="V137" s="600"/>
      <c r="W137" s="602"/>
      <c r="X137" s="603"/>
      <c r="Y137" s="4"/>
      <c r="Z137" s="4"/>
      <c r="AA137" s="4"/>
      <c r="AB137" s="4"/>
      <c r="AU137" s="4"/>
    </row>
    <row r="138" spans="1:47" ht="15" customHeight="1">
      <c r="A138" s="553"/>
      <c r="B138" s="554"/>
      <c r="C138" s="593"/>
      <c r="D138" s="594"/>
      <c r="E138" s="595"/>
      <c r="F138" s="596"/>
      <c r="G138" s="597"/>
      <c r="H138" s="597"/>
      <c r="I138" s="597"/>
      <c r="J138" s="598"/>
      <c r="K138" s="596"/>
      <c r="L138" s="597"/>
      <c r="M138" s="597"/>
      <c r="N138" s="597"/>
      <c r="O138" s="598"/>
      <c r="P138" s="596"/>
      <c r="Q138" s="598"/>
      <c r="R138" s="599"/>
      <c r="S138" s="600"/>
      <c r="T138" s="601"/>
      <c r="U138" s="600"/>
      <c r="V138" s="600"/>
      <c r="W138" s="602"/>
      <c r="X138" s="603"/>
      <c r="Y138" s="4"/>
      <c r="Z138" s="4"/>
      <c r="AA138" s="4"/>
      <c r="AB138" s="4"/>
      <c r="AU138" s="4"/>
    </row>
    <row r="139" spans="1:47" ht="15" customHeight="1">
      <c r="A139" s="553"/>
      <c r="B139" s="554"/>
      <c r="C139" s="593"/>
      <c r="D139" s="594"/>
      <c r="E139" s="595"/>
      <c r="F139" s="596"/>
      <c r="G139" s="597"/>
      <c r="H139" s="597"/>
      <c r="I139" s="597"/>
      <c r="J139" s="598"/>
      <c r="K139" s="596"/>
      <c r="L139" s="597"/>
      <c r="M139" s="597"/>
      <c r="N139" s="597"/>
      <c r="O139" s="598"/>
      <c r="P139" s="596"/>
      <c r="Q139" s="598"/>
      <c r="R139" s="599"/>
      <c r="S139" s="600"/>
      <c r="T139" s="601"/>
      <c r="U139" s="600"/>
      <c r="V139" s="600"/>
      <c r="W139" s="602"/>
      <c r="X139" s="603"/>
      <c r="Y139" s="4"/>
      <c r="Z139" s="4"/>
      <c r="AA139" s="4"/>
      <c r="AB139" s="4"/>
      <c r="AU139" s="4"/>
    </row>
    <row r="140" spans="1:47" ht="15" customHeight="1">
      <c r="A140" s="553"/>
      <c r="B140" s="554"/>
      <c r="C140" s="593"/>
      <c r="D140" s="594"/>
      <c r="E140" s="595"/>
      <c r="F140" s="596"/>
      <c r="G140" s="597"/>
      <c r="H140" s="597"/>
      <c r="I140" s="597"/>
      <c r="J140" s="598"/>
      <c r="K140" s="596"/>
      <c r="L140" s="597"/>
      <c r="M140" s="597"/>
      <c r="N140" s="597"/>
      <c r="O140" s="598"/>
      <c r="P140" s="596"/>
      <c r="Q140" s="598"/>
      <c r="R140" s="599"/>
      <c r="S140" s="600"/>
      <c r="T140" s="601"/>
      <c r="U140" s="600"/>
      <c r="V140" s="600"/>
      <c r="W140" s="602"/>
      <c r="X140" s="603"/>
      <c r="Y140" s="4"/>
      <c r="Z140" s="4"/>
      <c r="AA140" s="4"/>
      <c r="AB140" s="4"/>
      <c r="AU140" s="4"/>
    </row>
    <row r="141" spans="1:47" ht="15" customHeight="1">
      <c r="A141" s="553"/>
      <c r="B141" s="554"/>
      <c r="C141" s="593"/>
      <c r="D141" s="594"/>
      <c r="E141" s="595"/>
      <c r="F141" s="596"/>
      <c r="G141" s="597"/>
      <c r="H141" s="597"/>
      <c r="I141" s="597"/>
      <c r="J141" s="598"/>
      <c r="K141" s="596"/>
      <c r="L141" s="597"/>
      <c r="M141" s="597"/>
      <c r="N141" s="597"/>
      <c r="O141" s="598"/>
      <c r="P141" s="596"/>
      <c r="Q141" s="598"/>
      <c r="R141" s="599"/>
      <c r="S141" s="600"/>
      <c r="T141" s="601"/>
      <c r="U141" s="600"/>
      <c r="V141" s="600"/>
      <c r="W141" s="602"/>
      <c r="X141" s="603"/>
      <c r="Y141" s="4"/>
      <c r="Z141" s="4"/>
      <c r="AA141" s="4"/>
      <c r="AB141" s="4"/>
      <c r="AU141" s="4"/>
    </row>
    <row r="142" spans="1:47" ht="15" customHeight="1">
      <c r="A142" s="553"/>
      <c r="B142" s="554"/>
      <c r="C142" s="593"/>
      <c r="D142" s="594"/>
      <c r="E142" s="595"/>
      <c r="F142" s="596"/>
      <c r="G142" s="597"/>
      <c r="H142" s="597"/>
      <c r="I142" s="597"/>
      <c r="J142" s="598"/>
      <c r="K142" s="596"/>
      <c r="L142" s="597"/>
      <c r="M142" s="597"/>
      <c r="N142" s="597"/>
      <c r="O142" s="598"/>
      <c r="P142" s="596"/>
      <c r="Q142" s="598"/>
      <c r="R142" s="599"/>
      <c r="S142" s="600"/>
      <c r="T142" s="601"/>
      <c r="U142" s="600"/>
      <c r="V142" s="600"/>
      <c r="W142" s="602"/>
      <c r="X142" s="603"/>
      <c r="Y142" s="4"/>
      <c r="Z142" s="4"/>
      <c r="AA142" s="4"/>
      <c r="AB142" s="4"/>
      <c r="AU142" s="4"/>
    </row>
    <row r="143" spans="1:47" ht="15" customHeight="1">
      <c r="A143" s="553"/>
      <c r="B143" s="554"/>
      <c r="C143" s="593"/>
      <c r="D143" s="594"/>
      <c r="E143" s="595"/>
      <c r="F143" s="596"/>
      <c r="G143" s="597"/>
      <c r="H143" s="597"/>
      <c r="I143" s="597"/>
      <c r="J143" s="598"/>
      <c r="K143" s="596"/>
      <c r="L143" s="597"/>
      <c r="M143" s="597"/>
      <c r="N143" s="597"/>
      <c r="O143" s="598"/>
      <c r="P143" s="596"/>
      <c r="Q143" s="598"/>
      <c r="R143" s="599"/>
      <c r="S143" s="600"/>
      <c r="T143" s="601"/>
      <c r="U143" s="600"/>
      <c r="V143" s="600"/>
      <c r="W143" s="602"/>
      <c r="X143" s="603"/>
      <c r="Y143" s="4"/>
      <c r="Z143" s="4"/>
      <c r="AA143" s="4"/>
      <c r="AB143" s="4"/>
      <c r="AU143" s="4"/>
    </row>
    <row r="144" spans="1:47" ht="15" customHeight="1">
      <c r="A144" s="553"/>
      <c r="B144" s="554"/>
      <c r="C144" s="593"/>
      <c r="D144" s="594"/>
      <c r="E144" s="595"/>
      <c r="F144" s="596"/>
      <c r="G144" s="597"/>
      <c r="H144" s="597"/>
      <c r="I144" s="597"/>
      <c r="J144" s="598"/>
      <c r="K144" s="596"/>
      <c r="L144" s="597"/>
      <c r="M144" s="597"/>
      <c r="N144" s="597"/>
      <c r="O144" s="598"/>
      <c r="P144" s="596"/>
      <c r="Q144" s="598"/>
      <c r="R144" s="599"/>
      <c r="S144" s="600"/>
      <c r="T144" s="601"/>
      <c r="U144" s="600"/>
      <c r="V144" s="600"/>
      <c r="W144" s="602"/>
      <c r="X144" s="603"/>
      <c r="Y144" s="4"/>
      <c r="Z144" s="4"/>
      <c r="AA144" s="4"/>
      <c r="AB144" s="4"/>
      <c r="AU144" s="4"/>
    </row>
    <row r="145" spans="1:47" ht="15" customHeight="1">
      <c r="A145" s="553"/>
      <c r="B145" s="554"/>
      <c r="C145" s="593"/>
      <c r="D145" s="594"/>
      <c r="E145" s="595"/>
      <c r="F145" s="596"/>
      <c r="G145" s="597"/>
      <c r="H145" s="597"/>
      <c r="I145" s="597"/>
      <c r="J145" s="598"/>
      <c r="K145" s="596"/>
      <c r="L145" s="597"/>
      <c r="M145" s="597"/>
      <c r="N145" s="597"/>
      <c r="O145" s="598"/>
      <c r="P145" s="596"/>
      <c r="Q145" s="598"/>
      <c r="R145" s="599"/>
      <c r="S145" s="600"/>
      <c r="T145" s="601"/>
      <c r="U145" s="600"/>
      <c r="V145" s="600"/>
      <c r="W145" s="602"/>
      <c r="X145" s="603"/>
      <c r="Y145" s="4"/>
      <c r="Z145" s="4"/>
      <c r="AA145" s="4"/>
      <c r="AB145" s="4"/>
      <c r="AU145" s="4"/>
    </row>
    <row r="146" spans="1:47" ht="15" customHeight="1">
      <c r="A146" s="553"/>
      <c r="B146" s="554"/>
      <c r="C146" s="593"/>
      <c r="D146" s="594"/>
      <c r="E146" s="595"/>
      <c r="F146" s="596"/>
      <c r="G146" s="597"/>
      <c r="H146" s="597"/>
      <c r="I146" s="597"/>
      <c r="J146" s="598"/>
      <c r="K146" s="596"/>
      <c r="L146" s="597"/>
      <c r="M146" s="597"/>
      <c r="N146" s="597"/>
      <c r="O146" s="598"/>
      <c r="P146" s="596"/>
      <c r="Q146" s="598"/>
      <c r="R146" s="599"/>
      <c r="S146" s="600"/>
      <c r="T146" s="601"/>
      <c r="U146" s="600"/>
      <c r="V146" s="600"/>
      <c r="W146" s="602"/>
      <c r="X146" s="603"/>
      <c r="Y146" s="4"/>
      <c r="Z146" s="4"/>
      <c r="AA146" s="4"/>
      <c r="AB146" s="4"/>
      <c r="AU146" s="4"/>
    </row>
    <row r="147" spans="1:47" ht="15" customHeight="1">
      <c r="A147" s="553"/>
      <c r="B147" s="554"/>
      <c r="C147" s="593"/>
      <c r="D147" s="594"/>
      <c r="E147" s="595"/>
      <c r="F147" s="596"/>
      <c r="G147" s="597"/>
      <c r="H147" s="597"/>
      <c r="I147" s="597"/>
      <c r="J147" s="598"/>
      <c r="K147" s="596"/>
      <c r="L147" s="597"/>
      <c r="M147" s="597"/>
      <c r="N147" s="597"/>
      <c r="O147" s="598"/>
      <c r="P147" s="596"/>
      <c r="Q147" s="598"/>
      <c r="R147" s="599"/>
      <c r="S147" s="600"/>
      <c r="T147" s="601"/>
      <c r="U147" s="600"/>
      <c r="V147" s="600"/>
      <c r="W147" s="602"/>
      <c r="X147" s="603"/>
      <c r="Y147" s="4"/>
      <c r="Z147" s="4"/>
      <c r="AA147" s="4"/>
      <c r="AB147" s="4"/>
      <c r="AU147" s="4"/>
    </row>
    <row r="148" spans="1:47" ht="15" customHeight="1">
      <c r="A148" s="553"/>
      <c r="B148" s="554"/>
      <c r="C148" s="593"/>
      <c r="D148" s="594"/>
      <c r="E148" s="595"/>
      <c r="F148" s="596"/>
      <c r="G148" s="597"/>
      <c r="H148" s="597"/>
      <c r="I148" s="597"/>
      <c r="J148" s="598"/>
      <c r="K148" s="596"/>
      <c r="L148" s="597"/>
      <c r="M148" s="597"/>
      <c r="N148" s="597"/>
      <c r="O148" s="598"/>
      <c r="P148" s="596"/>
      <c r="Q148" s="598"/>
      <c r="R148" s="599"/>
      <c r="S148" s="600"/>
      <c r="T148" s="601"/>
      <c r="U148" s="600"/>
      <c r="V148" s="600"/>
      <c r="W148" s="602"/>
      <c r="X148" s="603"/>
      <c r="Y148" s="4"/>
      <c r="Z148" s="4"/>
      <c r="AA148" s="4"/>
      <c r="AB148" s="4"/>
      <c r="AU148" s="4"/>
    </row>
    <row r="149" spans="1:47" ht="15" customHeight="1">
      <c r="A149" s="553"/>
      <c r="B149" s="554"/>
      <c r="C149" s="593"/>
      <c r="D149" s="594"/>
      <c r="E149" s="595"/>
      <c r="F149" s="596"/>
      <c r="G149" s="597"/>
      <c r="H149" s="597"/>
      <c r="I149" s="597"/>
      <c r="J149" s="598"/>
      <c r="K149" s="596"/>
      <c r="L149" s="597"/>
      <c r="M149" s="597"/>
      <c r="N149" s="597"/>
      <c r="O149" s="598"/>
      <c r="P149" s="596"/>
      <c r="Q149" s="598"/>
      <c r="R149" s="599"/>
      <c r="S149" s="600"/>
      <c r="T149" s="601"/>
      <c r="U149" s="600"/>
      <c r="V149" s="600"/>
      <c r="W149" s="602"/>
      <c r="X149" s="603"/>
      <c r="Y149" s="4"/>
      <c r="Z149" s="4"/>
      <c r="AA149" s="4"/>
      <c r="AB149" s="4"/>
      <c r="AU149" s="4"/>
    </row>
    <row r="150" spans="1:47" ht="15" customHeight="1">
      <c r="A150" s="553"/>
      <c r="B150" s="566"/>
      <c r="C150" s="567"/>
      <c r="D150" s="568"/>
      <c r="E150" s="569"/>
      <c r="F150" s="570"/>
      <c r="G150" s="571"/>
      <c r="H150" s="571"/>
      <c r="I150" s="571"/>
      <c r="J150" s="572"/>
      <c r="K150" s="570"/>
      <c r="L150" s="571"/>
      <c r="M150" s="571"/>
      <c r="N150" s="571"/>
      <c r="O150" s="572"/>
      <c r="P150" s="570"/>
      <c r="Q150" s="572"/>
      <c r="R150" s="573"/>
      <c r="S150" s="574"/>
      <c r="T150" s="575"/>
      <c r="U150" s="574"/>
      <c r="V150" s="574"/>
      <c r="W150" s="576"/>
      <c r="X150" s="577"/>
      <c r="Y150" s="4"/>
      <c r="Z150" s="4"/>
      <c r="AA150" s="4"/>
      <c r="AB150" s="4"/>
      <c r="AU150" s="4"/>
    </row>
    <row r="151" spans="1:47" ht="15" customHeight="1">
      <c r="A151" s="553"/>
      <c r="B151" s="566"/>
      <c r="C151" s="567"/>
      <c r="D151" s="568"/>
      <c r="E151" s="569"/>
      <c r="F151" s="570"/>
      <c r="G151" s="571"/>
      <c r="H151" s="571"/>
      <c r="I151" s="571"/>
      <c r="J151" s="572"/>
      <c r="K151" s="570"/>
      <c r="L151" s="571"/>
      <c r="M151" s="571"/>
      <c r="N151" s="571"/>
      <c r="O151" s="572"/>
      <c r="P151" s="570"/>
      <c r="Q151" s="572"/>
      <c r="R151" s="573"/>
      <c r="S151" s="574"/>
      <c r="T151" s="575"/>
      <c r="U151" s="574"/>
      <c r="V151" s="574"/>
      <c r="W151" s="576"/>
      <c r="X151" s="577"/>
      <c r="Y151" s="4"/>
      <c r="Z151" s="4"/>
      <c r="AA151" s="4"/>
      <c r="AB151" s="4"/>
      <c r="AU151" s="4"/>
    </row>
    <row r="152" spans="1:47" ht="15" customHeight="1">
      <c r="A152" s="553"/>
      <c r="B152" s="566"/>
      <c r="C152" s="567"/>
      <c r="D152" s="568"/>
      <c r="E152" s="569"/>
      <c r="F152" s="570"/>
      <c r="G152" s="571"/>
      <c r="H152" s="571"/>
      <c r="I152" s="571"/>
      <c r="J152" s="572"/>
      <c r="K152" s="570"/>
      <c r="L152" s="571"/>
      <c r="M152" s="571"/>
      <c r="N152" s="571"/>
      <c r="O152" s="572"/>
      <c r="P152" s="570"/>
      <c r="Q152" s="572"/>
      <c r="R152" s="573"/>
      <c r="S152" s="574"/>
      <c r="T152" s="575"/>
      <c r="U152" s="574"/>
      <c r="V152" s="574"/>
      <c r="W152" s="576"/>
      <c r="X152" s="577"/>
      <c r="Y152" s="4"/>
      <c r="Z152" s="4"/>
      <c r="AA152" s="4"/>
      <c r="AB152" s="4"/>
      <c r="AU152" s="4"/>
    </row>
    <row r="153" spans="1:47" ht="15" customHeight="1">
      <c r="A153" s="553"/>
      <c r="B153" s="566"/>
      <c r="C153" s="567"/>
      <c r="D153" s="568"/>
      <c r="E153" s="569"/>
      <c r="F153" s="570"/>
      <c r="G153" s="571"/>
      <c r="H153" s="571"/>
      <c r="I153" s="571"/>
      <c r="J153" s="572"/>
      <c r="K153" s="570"/>
      <c r="L153" s="571"/>
      <c r="M153" s="571"/>
      <c r="N153" s="571"/>
      <c r="O153" s="572"/>
      <c r="P153" s="570"/>
      <c r="Q153" s="572"/>
      <c r="R153" s="573"/>
      <c r="S153" s="574"/>
      <c r="T153" s="575"/>
      <c r="U153" s="574"/>
      <c r="V153" s="574"/>
      <c r="W153" s="576"/>
      <c r="X153" s="577"/>
      <c r="Y153" s="4"/>
      <c r="Z153" s="4"/>
      <c r="AA153" s="4"/>
      <c r="AB153" s="4"/>
      <c r="AU153" s="4"/>
    </row>
    <row r="154" spans="1:47" ht="15" customHeight="1">
      <c r="A154" s="553"/>
      <c r="B154" s="566"/>
      <c r="C154" s="567"/>
      <c r="D154" s="568"/>
      <c r="E154" s="569"/>
      <c r="F154" s="570"/>
      <c r="G154" s="571"/>
      <c r="H154" s="571"/>
      <c r="I154" s="571"/>
      <c r="J154" s="572"/>
      <c r="K154" s="570"/>
      <c r="L154" s="571"/>
      <c r="M154" s="571"/>
      <c r="N154" s="571"/>
      <c r="O154" s="572"/>
      <c r="P154" s="570"/>
      <c r="Q154" s="572"/>
      <c r="R154" s="573"/>
      <c r="S154" s="574"/>
      <c r="T154" s="575"/>
      <c r="U154" s="574"/>
      <c r="V154" s="574"/>
      <c r="W154" s="576"/>
      <c r="X154" s="577"/>
      <c r="Y154" s="4"/>
      <c r="Z154" s="4"/>
      <c r="AA154" s="4"/>
      <c r="AB154" s="4"/>
      <c r="AU154" s="4"/>
    </row>
    <row r="155" spans="1:47" ht="15" customHeight="1">
      <c r="A155" s="553"/>
      <c r="B155" s="566"/>
      <c r="C155" s="567"/>
      <c r="D155" s="568"/>
      <c r="E155" s="569"/>
      <c r="F155" s="570"/>
      <c r="G155" s="571"/>
      <c r="H155" s="571"/>
      <c r="I155" s="571"/>
      <c r="J155" s="572"/>
      <c r="K155" s="570"/>
      <c r="L155" s="571"/>
      <c r="M155" s="571"/>
      <c r="N155" s="571"/>
      <c r="O155" s="572"/>
      <c r="P155" s="570"/>
      <c r="Q155" s="572"/>
      <c r="R155" s="573"/>
      <c r="S155" s="574"/>
      <c r="T155" s="575"/>
      <c r="U155" s="574"/>
      <c r="V155" s="574"/>
      <c r="W155" s="576"/>
      <c r="X155" s="577"/>
      <c r="Y155" s="4"/>
      <c r="Z155" s="4"/>
      <c r="AA155" s="4"/>
      <c r="AB155" s="4"/>
      <c r="AU155" s="4"/>
    </row>
    <row r="156" spans="1:47" ht="15" customHeight="1">
      <c r="A156" s="553"/>
      <c r="B156" s="566"/>
      <c r="C156" s="567"/>
      <c r="D156" s="578"/>
      <c r="E156" s="579"/>
      <c r="F156" s="573"/>
      <c r="G156" s="574"/>
      <c r="H156" s="574"/>
      <c r="I156" s="574"/>
      <c r="J156" s="577"/>
      <c r="K156" s="573"/>
      <c r="L156" s="574"/>
      <c r="M156" s="574"/>
      <c r="N156" s="574"/>
      <c r="O156" s="577"/>
      <c r="P156" s="573"/>
      <c r="Q156" s="577"/>
      <c r="R156" s="573"/>
      <c r="S156" s="574"/>
      <c r="T156" s="575"/>
      <c r="U156" s="574"/>
      <c r="V156" s="574"/>
      <c r="W156" s="576"/>
      <c r="X156" s="577"/>
      <c r="Y156" s="4"/>
      <c r="Z156" s="4"/>
      <c r="AA156" s="4"/>
      <c r="AB156" s="4"/>
      <c r="AU156" s="4"/>
    </row>
    <row r="157" spans="1:47" ht="15" customHeight="1">
      <c r="A157" s="553"/>
      <c r="B157" s="566"/>
      <c r="C157" s="567"/>
      <c r="D157" s="578"/>
      <c r="E157" s="579"/>
      <c r="F157" s="573"/>
      <c r="G157" s="574"/>
      <c r="H157" s="574"/>
      <c r="I157" s="574"/>
      <c r="J157" s="577"/>
      <c r="K157" s="573"/>
      <c r="L157" s="574"/>
      <c r="M157" s="574"/>
      <c r="N157" s="574"/>
      <c r="O157" s="577"/>
      <c r="P157" s="573"/>
      <c r="Q157" s="577"/>
      <c r="R157" s="573"/>
      <c r="S157" s="574"/>
      <c r="T157" s="575"/>
      <c r="U157" s="574"/>
      <c r="V157" s="574"/>
      <c r="W157" s="576"/>
      <c r="X157" s="577"/>
      <c r="Y157" s="4"/>
      <c r="Z157" s="4"/>
      <c r="AA157" s="4"/>
      <c r="AB157" s="4"/>
      <c r="AU157" s="4"/>
    </row>
    <row r="158" spans="1:47" ht="15" customHeight="1">
      <c r="A158" s="553"/>
      <c r="B158" s="566"/>
      <c r="C158" s="567"/>
      <c r="D158" s="578"/>
      <c r="E158" s="579"/>
      <c r="F158" s="573"/>
      <c r="G158" s="574"/>
      <c r="H158" s="574"/>
      <c r="I158" s="574"/>
      <c r="J158" s="577"/>
      <c r="K158" s="573"/>
      <c r="L158" s="574"/>
      <c r="M158" s="574"/>
      <c r="N158" s="574"/>
      <c r="O158" s="577"/>
      <c r="P158" s="573"/>
      <c r="Q158" s="577"/>
      <c r="R158" s="573"/>
      <c r="S158" s="574"/>
      <c r="T158" s="575"/>
      <c r="U158" s="574"/>
      <c r="V158" s="574"/>
      <c r="W158" s="576"/>
      <c r="X158" s="577"/>
      <c r="Y158" s="4"/>
      <c r="Z158" s="4"/>
      <c r="AA158" s="4"/>
      <c r="AB158" s="4"/>
      <c r="AC158" s="4"/>
      <c r="AD158" s="4"/>
      <c r="AS158" s="4"/>
    </row>
    <row r="159" spans="1:47" ht="15" customHeight="1">
      <c r="A159" s="553"/>
      <c r="B159" s="566"/>
      <c r="C159" s="567"/>
      <c r="D159" s="578"/>
      <c r="E159" s="579"/>
      <c r="F159" s="573"/>
      <c r="G159" s="574"/>
      <c r="H159" s="574"/>
      <c r="I159" s="574"/>
      <c r="J159" s="577"/>
      <c r="K159" s="573"/>
      <c r="L159" s="574"/>
      <c r="M159" s="574"/>
      <c r="N159" s="574"/>
      <c r="O159" s="577"/>
      <c r="P159" s="573"/>
      <c r="Q159" s="577"/>
      <c r="R159" s="573"/>
      <c r="S159" s="574"/>
      <c r="T159" s="575"/>
      <c r="U159" s="574"/>
      <c r="V159" s="574"/>
      <c r="W159" s="576"/>
      <c r="X159" s="577"/>
      <c r="Y159" s="4"/>
      <c r="Z159" s="4"/>
      <c r="AA159" s="4"/>
      <c r="AB159" s="4"/>
      <c r="AC159" s="4"/>
      <c r="AD159" s="4"/>
      <c r="AS159" s="4"/>
    </row>
    <row r="160" spans="1:47" ht="15" customHeight="1">
      <c r="A160" s="553"/>
      <c r="B160" s="566"/>
      <c r="C160" s="567"/>
      <c r="D160" s="578"/>
      <c r="E160" s="579"/>
      <c r="F160" s="573"/>
      <c r="G160" s="574"/>
      <c r="H160" s="574"/>
      <c r="I160" s="574"/>
      <c r="J160" s="577"/>
      <c r="K160" s="573"/>
      <c r="L160" s="574"/>
      <c r="M160" s="574"/>
      <c r="N160" s="574"/>
      <c r="O160" s="577"/>
      <c r="P160" s="573"/>
      <c r="Q160" s="577"/>
      <c r="R160" s="573"/>
      <c r="S160" s="574"/>
      <c r="T160" s="575"/>
      <c r="U160" s="574"/>
      <c r="V160" s="574"/>
      <c r="W160" s="576"/>
      <c r="X160" s="577"/>
      <c r="Y160" s="4"/>
      <c r="Z160" s="4"/>
      <c r="AA160" s="4"/>
      <c r="AB160" s="4"/>
      <c r="AC160" s="4"/>
      <c r="AD160" s="4"/>
      <c r="AS160" s="4"/>
    </row>
    <row r="161" spans="1:45" ht="15" customHeight="1">
      <c r="A161" s="553"/>
      <c r="B161" s="566"/>
      <c r="C161" s="567"/>
      <c r="D161" s="578"/>
      <c r="E161" s="579"/>
      <c r="F161" s="573"/>
      <c r="G161" s="574"/>
      <c r="H161" s="574"/>
      <c r="I161" s="574"/>
      <c r="J161" s="577"/>
      <c r="K161" s="573"/>
      <c r="L161" s="574"/>
      <c r="M161" s="574"/>
      <c r="N161" s="574"/>
      <c r="O161" s="577"/>
      <c r="P161" s="573"/>
      <c r="Q161" s="577"/>
      <c r="R161" s="573"/>
      <c r="S161" s="574"/>
      <c r="T161" s="575"/>
      <c r="U161" s="574"/>
      <c r="V161" s="574"/>
      <c r="W161" s="576"/>
      <c r="X161" s="577"/>
      <c r="Y161" s="4"/>
      <c r="Z161" s="4"/>
      <c r="AA161" s="4"/>
      <c r="AB161" s="4"/>
      <c r="AC161" s="4"/>
      <c r="AD161" s="4"/>
      <c r="AS161" s="4"/>
    </row>
    <row r="162" spans="1:45" ht="15" customHeight="1">
      <c r="A162" s="553"/>
      <c r="B162" s="566"/>
      <c r="C162" s="567"/>
      <c r="D162" s="578"/>
      <c r="E162" s="579"/>
      <c r="F162" s="573"/>
      <c r="G162" s="574"/>
      <c r="H162" s="574"/>
      <c r="I162" s="574"/>
      <c r="J162" s="577"/>
      <c r="K162" s="573"/>
      <c r="L162" s="574"/>
      <c r="M162" s="574"/>
      <c r="N162" s="574"/>
      <c r="O162" s="577"/>
      <c r="P162" s="573"/>
      <c r="Q162" s="577"/>
      <c r="R162" s="573"/>
      <c r="S162" s="574"/>
      <c r="T162" s="575"/>
      <c r="U162" s="574"/>
      <c r="V162" s="574"/>
      <c r="W162" s="576"/>
      <c r="X162" s="577"/>
      <c r="Y162" s="4"/>
      <c r="Z162" s="4"/>
      <c r="AA162" s="4"/>
      <c r="AB162" s="4"/>
      <c r="AC162" s="4"/>
      <c r="AD162" s="4"/>
      <c r="AS162" s="4"/>
    </row>
    <row r="163" spans="1:45" ht="15" customHeight="1">
      <c r="A163" s="553"/>
      <c r="B163" s="566"/>
      <c r="C163" s="567"/>
      <c r="D163" s="578"/>
      <c r="E163" s="579"/>
      <c r="F163" s="573"/>
      <c r="G163" s="574"/>
      <c r="H163" s="574"/>
      <c r="I163" s="574"/>
      <c r="J163" s="577"/>
      <c r="K163" s="573"/>
      <c r="L163" s="574"/>
      <c r="M163" s="574"/>
      <c r="N163" s="574"/>
      <c r="O163" s="577"/>
      <c r="P163" s="573"/>
      <c r="Q163" s="577"/>
      <c r="R163" s="573"/>
      <c r="S163" s="574"/>
      <c r="T163" s="575"/>
      <c r="U163" s="574"/>
      <c r="V163" s="574"/>
      <c r="W163" s="576"/>
      <c r="X163" s="577"/>
      <c r="Y163" s="4"/>
      <c r="Z163" s="4"/>
      <c r="AA163" s="4"/>
      <c r="AB163" s="4"/>
      <c r="AC163" s="4"/>
      <c r="AD163" s="4"/>
      <c r="AS163" s="4"/>
    </row>
    <row r="164" spans="1:45" ht="15" customHeight="1">
      <c r="A164" s="553"/>
      <c r="B164" s="566"/>
      <c r="C164" s="567"/>
      <c r="D164" s="578"/>
      <c r="E164" s="579"/>
      <c r="F164" s="573"/>
      <c r="G164" s="574"/>
      <c r="H164" s="574"/>
      <c r="I164" s="574"/>
      <c r="J164" s="577"/>
      <c r="K164" s="573"/>
      <c r="L164" s="574"/>
      <c r="M164" s="574"/>
      <c r="N164" s="574"/>
      <c r="O164" s="577"/>
      <c r="P164" s="573"/>
      <c r="Q164" s="577"/>
      <c r="R164" s="573"/>
      <c r="S164" s="574"/>
      <c r="T164" s="575"/>
      <c r="U164" s="574"/>
      <c r="V164" s="574"/>
      <c r="W164" s="576"/>
      <c r="X164" s="577"/>
      <c r="Y164" s="4"/>
      <c r="Z164" s="4"/>
      <c r="AA164" s="4"/>
      <c r="AB164" s="4"/>
      <c r="AC164" s="4"/>
      <c r="AD164" s="4"/>
      <c r="AS164" s="4"/>
    </row>
    <row r="165" spans="1:45" ht="15" customHeight="1">
      <c r="A165" s="553"/>
      <c r="B165" s="566"/>
      <c r="C165" s="567"/>
      <c r="D165" s="578"/>
      <c r="E165" s="579"/>
      <c r="F165" s="573"/>
      <c r="G165" s="574"/>
      <c r="H165" s="574"/>
      <c r="I165" s="574"/>
      <c r="J165" s="577"/>
      <c r="K165" s="573"/>
      <c r="L165" s="574"/>
      <c r="M165" s="574"/>
      <c r="N165" s="574"/>
      <c r="O165" s="577"/>
      <c r="P165" s="573"/>
      <c r="Q165" s="577"/>
      <c r="R165" s="573"/>
      <c r="S165" s="574"/>
      <c r="T165" s="575"/>
      <c r="U165" s="574"/>
      <c r="V165" s="574"/>
      <c r="W165" s="576"/>
      <c r="X165" s="577"/>
      <c r="Y165" s="4"/>
      <c r="Z165" s="4"/>
      <c r="AA165" s="4"/>
      <c r="AB165" s="4"/>
      <c r="AC165" s="4"/>
      <c r="AD165" s="4"/>
      <c r="AS165" s="4"/>
    </row>
    <row r="166" spans="1:45" ht="15" customHeight="1">
      <c r="A166" s="553"/>
      <c r="B166" s="566"/>
      <c r="C166" s="567"/>
      <c r="D166" s="578"/>
      <c r="E166" s="579"/>
      <c r="F166" s="573"/>
      <c r="G166" s="574"/>
      <c r="H166" s="574"/>
      <c r="I166" s="574"/>
      <c r="J166" s="577"/>
      <c r="K166" s="573"/>
      <c r="L166" s="574"/>
      <c r="M166" s="574"/>
      <c r="N166" s="574"/>
      <c r="O166" s="577"/>
      <c r="P166" s="573"/>
      <c r="Q166" s="577"/>
      <c r="R166" s="573"/>
      <c r="S166" s="574"/>
      <c r="T166" s="575"/>
      <c r="U166" s="574"/>
      <c r="V166" s="574"/>
      <c r="W166" s="576"/>
      <c r="X166" s="577"/>
      <c r="Y166" s="4"/>
      <c r="Z166" s="4"/>
      <c r="AA166" s="4"/>
      <c r="AB166" s="4"/>
      <c r="AC166" s="4"/>
      <c r="AD166" s="4"/>
      <c r="AS166" s="4"/>
    </row>
    <row r="167" spans="1:45" ht="15" customHeight="1">
      <c r="A167" s="553"/>
      <c r="B167" s="566"/>
      <c r="C167" s="567"/>
      <c r="D167" s="578"/>
      <c r="E167" s="579"/>
      <c r="F167" s="573"/>
      <c r="G167" s="574"/>
      <c r="H167" s="574"/>
      <c r="I167" s="574"/>
      <c r="J167" s="577"/>
      <c r="K167" s="573"/>
      <c r="L167" s="574"/>
      <c r="M167" s="574"/>
      <c r="N167" s="574"/>
      <c r="O167" s="577"/>
      <c r="P167" s="573"/>
      <c r="Q167" s="577"/>
      <c r="R167" s="573"/>
      <c r="S167" s="574"/>
      <c r="T167" s="575"/>
      <c r="U167" s="574"/>
      <c r="V167" s="574"/>
      <c r="W167" s="576"/>
      <c r="X167" s="577"/>
      <c r="Y167" s="4"/>
      <c r="Z167" s="4"/>
      <c r="AA167" s="4"/>
      <c r="AB167" s="4"/>
      <c r="AC167" s="4"/>
      <c r="AD167" s="4"/>
      <c r="AS167" s="4"/>
    </row>
    <row r="168" spans="1:45" ht="15" customHeight="1">
      <c r="A168" s="553"/>
      <c r="B168" s="566"/>
      <c r="C168" s="567"/>
      <c r="D168" s="578"/>
      <c r="E168" s="579"/>
      <c r="F168" s="573"/>
      <c r="G168" s="574"/>
      <c r="H168" s="574"/>
      <c r="I168" s="574"/>
      <c r="J168" s="577"/>
      <c r="K168" s="573"/>
      <c r="L168" s="574"/>
      <c r="M168" s="574"/>
      <c r="N168" s="574"/>
      <c r="O168" s="577"/>
      <c r="P168" s="573"/>
      <c r="Q168" s="577"/>
      <c r="R168" s="573"/>
      <c r="S168" s="574"/>
      <c r="T168" s="575"/>
      <c r="U168" s="574"/>
      <c r="V168" s="574"/>
      <c r="W168" s="576"/>
      <c r="X168" s="577"/>
      <c r="Y168" s="4"/>
      <c r="Z168" s="4"/>
      <c r="AA168" s="4"/>
      <c r="AB168" s="4"/>
      <c r="AC168" s="4"/>
      <c r="AD168" s="4"/>
      <c r="AS168" s="4"/>
    </row>
    <row r="169" spans="1:45" ht="15" customHeight="1">
      <c r="A169" s="553"/>
      <c r="B169" s="566"/>
      <c r="C169" s="567"/>
      <c r="D169" s="578"/>
      <c r="E169" s="579"/>
      <c r="F169" s="573"/>
      <c r="G169" s="574"/>
      <c r="H169" s="574"/>
      <c r="I169" s="574"/>
      <c r="J169" s="577"/>
      <c r="K169" s="573"/>
      <c r="L169" s="574"/>
      <c r="M169" s="574"/>
      <c r="N169" s="574"/>
      <c r="O169" s="577"/>
      <c r="P169" s="573"/>
      <c r="Q169" s="577"/>
      <c r="R169" s="573"/>
      <c r="S169" s="574"/>
      <c r="T169" s="575"/>
      <c r="U169" s="574"/>
      <c r="V169" s="574"/>
      <c r="W169" s="576"/>
      <c r="X169" s="577"/>
      <c r="Y169" s="4"/>
      <c r="Z169" s="4"/>
      <c r="AA169" s="4"/>
      <c r="AB169" s="4"/>
      <c r="AC169" s="4"/>
      <c r="AD169" s="4"/>
      <c r="AS169" s="4"/>
    </row>
    <row r="170" spans="1:45" ht="15" customHeight="1">
      <c r="A170" s="553"/>
      <c r="B170" s="566"/>
      <c r="C170" s="567"/>
      <c r="D170" s="578"/>
      <c r="E170" s="579"/>
      <c r="F170" s="573"/>
      <c r="G170" s="574"/>
      <c r="H170" s="574"/>
      <c r="I170" s="574"/>
      <c r="J170" s="577"/>
      <c r="K170" s="573"/>
      <c r="L170" s="574"/>
      <c r="M170" s="574"/>
      <c r="N170" s="574"/>
      <c r="O170" s="577"/>
      <c r="P170" s="573"/>
      <c r="Q170" s="577"/>
      <c r="R170" s="573"/>
      <c r="S170" s="574"/>
      <c r="T170" s="575"/>
      <c r="U170" s="574"/>
      <c r="V170" s="574"/>
      <c r="W170" s="576"/>
      <c r="X170" s="577"/>
      <c r="Y170" s="4"/>
      <c r="Z170" s="4"/>
      <c r="AA170" s="4"/>
      <c r="AB170" s="4"/>
      <c r="AC170" s="4"/>
      <c r="AD170" s="4"/>
      <c r="AS170" s="4"/>
    </row>
    <row r="171" spans="1:45" ht="15" customHeight="1">
      <c r="A171" s="553"/>
      <c r="B171" s="566"/>
      <c r="C171" s="567"/>
      <c r="D171" s="578"/>
      <c r="E171" s="579"/>
      <c r="F171" s="573"/>
      <c r="G171" s="574"/>
      <c r="H171" s="574"/>
      <c r="I171" s="574"/>
      <c r="J171" s="577"/>
      <c r="K171" s="573"/>
      <c r="L171" s="574"/>
      <c r="M171" s="574"/>
      <c r="N171" s="574"/>
      <c r="O171" s="577"/>
      <c r="P171" s="573"/>
      <c r="Q171" s="577"/>
      <c r="R171" s="573"/>
      <c r="S171" s="574"/>
      <c r="T171" s="575"/>
      <c r="U171" s="574"/>
      <c r="V171" s="574"/>
      <c r="W171" s="576"/>
      <c r="X171" s="577"/>
      <c r="Y171" s="4"/>
      <c r="Z171" s="4"/>
      <c r="AA171" s="4"/>
      <c r="AB171" s="4"/>
      <c r="AC171" s="4"/>
      <c r="AD171" s="4"/>
      <c r="AS171" s="4"/>
    </row>
    <row r="172" spans="1:45" ht="15" customHeight="1">
      <c r="A172" s="553"/>
      <c r="B172" s="566"/>
      <c r="C172" s="567"/>
      <c r="D172" s="578"/>
      <c r="E172" s="579"/>
      <c r="F172" s="573"/>
      <c r="G172" s="574"/>
      <c r="H172" s="574"/>
      <c r="I172" s="574"/>
      <c r="J172" s="577"/>
      <c r="K172" s="573"/>
      <c r="L172" s="574"/>
      <c r="M172" s="574"/>
      <c r="N172" s="574"/>
      <c r="O172" s="577"/>
      <c r="P172" s="573"/>
      <c r="Q172" s="577"/>
      <c r="R172" s="573"/>
      <c r="S172" s="574"/>
      <c r="T172" s="575"/>
      <c r="U172" s="574"/>
      <c r="V172" s="574"/>
      <c r="W172" s="576"/>
      <c r="X172" s="577"/>
      <c r="Y172" s="4"/>
      <c r="Z172" s="4"/>
      <c r="AA172" s="4"/>
      <c r="AB172" s="4"/>
      <c r="AC172" s="4"/>
      <c r="AD172" s="4"/>
      <c r="AS172" s="4"/>
    </row>
    <row r="173" spans="1:45" ht="15" customHeight="1">
      <c r="A173" s="553"/>
      <c r="B173" s="566"/>
      <c r="C173" s="567"/>
      <c r="D173" s="578"/>
      <c r="E173" s="579"/>
      <c r="F173" s="573"/>
      <c r="G173" s="574"/>
      <c r="H173" s="574"/>
      <c r="I173" s="574"/>
      <c r="J173" s="577"/>
      <c r="K173" s="573"/>
      <c r="L173" s="574"/>
      <c r="M173" s="574"/>
      <c r="N173" s="574"/>
      <c r="O173" s="577"/>
      <c r="P173" s="573"/>
      <c r="Q173" s="577"/>
      <c r="R173" s="573"/>
      <c r="S173" s="574"/>
      <c r="T173" s="575"/>
      <c r="U173" s="574"/>
      <c r="V173" s="574"/>
      <c r="W173" s="576"/>
      <c r="X173" s="577"/>
      <c r="Y173" s="4"/>
      <c r="Z173" s="4"/>
      <c r="AA173" s="4"/>
      <c r="AB173" s="4"/>
      <c r="AC173" s="4"/>
      <c r="AD173" s="4"/>
      <c r="AS173" s="4"/>
    </row>
    <row r="174" spans="1:45" ht="15" customHeight="1">
      <c r="A174" s="553"/>
      <c r="B174" s="566"/>
      <c r="C174" s="567"/>
      <c r="D174" s="578"/>
      <c r="E174" s="579"/>
      <c r="F174" s="573"/>
      <c r="G174" s="574"/>
      <c r="H174" s="574"/>
      <c r="I174" s="574"/>
      <c r="J174" s="577"/>
      <c r="K174" s="573"/>
      <c r="L174" s="574"/>
      <c r="M174" s="574"/>
      <c r="N174" s="574"/>
      <c r="O174" s="577"/>
      <c r="P174" s="573"/>
      <c r="Q174" s="577"/>
      <c r="R174" s="573"/>
      <c r="S174" s="574"/>
      <c r="T174" s="575"/>
      <c r="U174" s="574"/>
      <c r="V174" s="574"/>
      <c r="W174" s="576"/>
      <c r="X174" s="577"/>
      <c r="Y174" s="4"/>
      <c r="Z174" s="4"/>
      <c r="AA174" s="4"/>
      <c r="AB174" s="4"/>
      <c r="AC174" s="4"/>
      <c r="AD174" s="4"/>
      <c r="AS174" s="4"/>
    </row>
    <row r="175" spans="1:45" ht="15" customHeight="1">
      <c r="A175" s="553"/>
      <c r="B175" s="566"/>
      <c r="C175" s="567"/>
      <c r="D175" s="578"/>
      <c r="E175" s="579"/>
      <c r="F175" s="573"/>
      <c r="G175" s="574"/>
      <c r="H175" s="574"/>
      <c r="I175" s="574"/>
      <c r="J175" s="577"/>
      <c r="K175" s="573"/>
      <c r="L175" s="574"/>
      <c r="M175" s="574"/>
      <c r="N175" s="574"/>
      <c r="O175" s="577"/>
      <c r="P175" s="573"/>
      <c r="Q175" s="577"/>
      <c r="R175" s="573"/>
      <c r="S175" s="574"/>
      <c r="T175" s="575"/>
      <c r="U175" s="574"/>
      <c r="V175" s="574"/>
      <c r="W175" s="576"/>
      <c r="X175" s="577"/>
      <c r="Y175" s="4"/>
      <c r="Z175" s="4"/>
      <c r="AA175" s="4"/>
      <c r="AB175" s="4"/>
      <c r="AC175" s="4"/>
      <c r="AD175" s="4"/>
      <c r="AS175" s="4"/>
    </row>
    <row r="176" spans="1:45" ht="15" customHeight="1">
      <c r="A176" s="553"/>
      <c r="B176" s="566"/>
      <c r="C176" s="567"/>
      <c r="D176" s="578"/>
      <c r="E176" s="579"/>
      <c r="F176" s="573"/>
      <c r="G176" s="574"/>
      <c r="H176" s="574"/>
      <c r="I176" s="574"/>
      <c r="J176" s="577"/>
      <c r="K176" s="573"/>
      <c r="L176" s="574"/>
      <c r="M176" s="574"/>
      <c r="N176" s="574"/>
      <c r="O176" s="577"/>
      <c r="P176" s="573"/>
      <c r="Q176" s="577"/>
      <c r="R176" s="573"/>
      <c r="S176" s="574"/>
      <c r="T176" s="575"/>
      <c r="U176" s="574"/>
      <c r="V176" s="574"/>
      <c r="W176" s="576"/>
      <c r="X176" s="577"/>
      <c r="Y176" s="4"/>
      <c r="Z176" s="4"/>
      <c r="AA176" s="4"/>
      <c r="AB176" s="4"/>
      <c r="AC176" s="4"/>
      <c r="AD176" s="4"/>
      <c r="AS176" s="4"/>
    </row>
    <row r="177" spans="1:45" ht="15" customHeight="1">
      <c r="A177" s="553"/>
      <c r="B177" s="566"/>
      <c r="C177" s="567"/>
      <c r="D177" s="578"/>
      <c r="E177" s="579"/>
      <c r="F177" s="573"/>
      <c r="G177" s="574"/>
      <c r="H177" s="574"/>
      <c r="I177" s="574"/>
      <c r="J177" s="577"/>
      <c r="K177" s="573"/>
      <c r="L177" s="574"/>
      <c r="M177" s="574"/>
      <c r="N177" s="574"/>
      <c r="O177" s="577"/>
      <c r="P177" s="573"/>
      <c r="Q177" s="577"/>
      <c r="R177" s="573"/>
      <c r="S177" s="574"/>
      <c r="T177" s="575"/>
      <c r="U177" s="574"/>
      <c r="V177" s="574"/>
      <c r="W177" s="576"/>
      <c r="X177" s="577"/>
      <c r="Y177" s="4"/>
      <c r="Z177" s="4"/>
      <c r="AA177" s="4"/>
      <c r="AB177" s="4"/>
      <c r="AC177" s="4"/>
      <c r="AD177" s="4"/>
      <c r="AS177" s="4"/>
    </row>
    <row r="178" spans="1:45" ht="15" customHeight="1">
      <c r="A178" s="553"/>
      <c r="B178" s="566"/>
      <c r="C178" s="567"/>
      <c r="D178" s="578"/>
      <c r="E178" s="579"/>
      <c r="F178" s="573"/>
      <c r="G178" s="574"/>
      <c r="H178" s="574"/>
      <c r="I178" s="574"/>
      <c r="J178" s="577"/>
      <c r="K178" s="573"/>
      <c r="L178" s="574"/>
      <c r="M178" s="574"/>
      <c r="N178" s="574"/>
      <c r="O178" s="577"/>
      <c r="P178" s="573"/>
      <c r="Q178" s="577"/>
      <c r="R178" s="573"/>
      <c r="S178" s="574"/>
      <c r="T178" s="575"/>
      <c r="U178" s="574"/>
      <c r="V178" s="574"/>
      <c r="W178" s="576"/>
      <c r="X178" s="577"/>
      <c r="Y178" s="4"/>
      <c r="Z178" s="4"/>
      <c r="AA178" s="4"/>
      <c r="AB178" s="4"/>
      <c r="AC178" s="4"/>
      <c r="AD178" s="4"/>
      <c r="AS178" s="4"/>
    </row>
    <row r="179" spans="1:45" ht="15" customHeight="1">
      <c r="A179" s="553"/>
      <c r="B179" s="566"/>
      <c r="C179" s="567"/>
      <c r="D179" s="578"/>
      <c r="E179" s="579"/>
      <c r="F179" s="573"/>
      <c r="G179" s="574"/>
      <c r="H179" s="574"/>
      <c r="I179" s="574"/>
      <c r="J179" s="577"/>
      <c r="K179" s="573"/>
      <c r="L179" s="574"/>
      <c r="M179" s="574"/>
      <c r="N179" s="574"/>
      <c r="O179" s="577"/>
      <c r="P179" s="573"/>
      <c r="Q179" s="577"/>
      <c r="R179" s="573"/>
      <c r="S179" s="574"/>
      <c r="T179" s="575"/>
      <c r="U179" s="574"/>
      <c r="V179" s="574"/>
      <c r="W179" s="576"/>
      <c r="X179" s="577"/>
      <c r="Y179" s="4"/>
      <c r="Z179" s="4"/>
      <c r="AA179" s="4"/>
      <c r="AB179" s="4"/>
      <c r="AC179" s="4"/>
      <c r="AD179" s="4"/>
      <c r="AS179" s="4"/>
    </row>
    <row r="180" spans="1:45" ht="15" customHeight="1">
      <c r="A180" s="553"/>
      <c r="B180" s="566"/>
      <c r="C180" s="567"/>
      <c r="D180" s="578"/>
      <c r="E180" s="579"/>
      <c r="F180" s="573"/>
      <c r="G180" s="574"/>
      <c r="H180" s="574"/>
      <c r="I180" s="574"/>
      <c r="J180" s="577"/>
      <c r="K180" s="573"/>
      <c r="L180" s="574"/>
      <c r="M180" s="574"/>
      <c r="N180" s="574"/>
      <c r="O180" s="577"/>
      <c r="P180" s="573"/>
      <c r="Q180" s="577"/>
      <c r="R180" s="573"/>
      <c r="S180" s="574"/>
      <c r="T180" s="575"/>
      <c r="U180" s="574"/>
      <c r="V180" s="574"/>
      <c r="W180" s="576"/>
      <c r="X180" s="577"/>
      <c r="Y180" s="4"/>
      <c r="Z180" s="4"/>
      <c r="AA180" s="4"/>
      <c r="AB180" s="4"/>
      <c r="AC180" s="4"/>
      <c r="AD180" s="4"/>
      <c r="AS180" s="4"/>
    </row>
    <row r="181" spans="1:45" ht="15" customHeight="1">
      <c r="A181" s="553"/>
      <c r="B181" s="566"/>
      <c r="C181" s="567"/>
      <c r="D181" s="578"/>
      <c r="E181" s="579"/>
      <c r="F181" s="573"/>
      <c r="G181" s="574"/>
      <c r="H181" s="574"/>
      <c r="I181" s="574"/>
      <c r="J181" s="577"/>
      <c r="K181" s="573"/>
      <c r="L181" s="574"/>
      <c r="M181" s="574"/>
      <c r="N181" s="574"/>
      <c r="O181" s="577"/>
      <c r="P181" s="573"/>
      <c r="Q181" s="577"/>
      <c r="R181" s="573"/>
      <c r="S181" s="574"/>
      <c r="T181" s="575"/>
      <c r="U181" s="574"/>
      <c r="V181" s="574"/>
      <c r="W181" s="576"/>
      <c r="X181" s="577"/>
      <c r="Y181" s="4"/>
      <c r="Z181" s="4"/>
      <c r="AA181" s="4"/>
      <c r="AB181" s="4"/>
      <c r="AC181" s="4"/>
      <c r="AD181" s="4"/>
      <c r="AS181" s="4"/>
    </row>
    <row r="182" spans="1:45" ht="15" customHeight="1">
      <c r="A182" s="553"/>
      <c r="B182" s="566"/>
      <c r="C182" s="567"/>
      <c r="D182" s="578"/>
      <c r="E182" s="579"/>
      <c r="F182" s="573"/>
      <c r="G182" s="574"/>
      <c r="H182" s="574"/>
      <c r="I182" s="574"/>
      <c r="J182" s="577"/>
      <c r="K182" s="573"/>
      <c r="L182" s="574"/>
      <c r="M182" s="574"/>
      <c r="N182" s="574"/>
      <c r="O182" s="577"/>
      <c r="P182" s="573"/>
      <c r="Q182" s="577"/>
      <c r="R182" s="573"/>
      <c r="S182" s="574"/>
      <c r="T182" s="575"/>
      <c r="U182" s="574"/>
      <c r="V182" s="574"/>
      <c r="W182" s="576"/>
      <c r="X182" s="577"/>
      <c r="Y182" s="4"/>
      <c r="Z182" s="4"/>
      <c r="AA182" s="4"/>
      <c r="AB182" s="4"/>
      <c r="AC182" s="4"/>
      <c r="AD182" s="4"/>
      <c r="AS182" s="4"/>
    </row>
    <row r="183" spans="1:45" ht="15" customHeight="1">
      <c r="A183" s="553"/>
      <c r="B183" s="566"/>
      <c r="C183" s="567"/>
      <c r="D183" s="578"/>
      <c r="E183" s="579"/>
      <c r="F183" s="573"/>
      <c r="G183" s="574"/>
      <c r="H183" s="574"/>
      <c r="I183" s="574"/>
      <c r="J183" s="577"/>
      <c r="K183" s="573"/>
      <c r="L183" s="574"/>
      <c r="M183" s="574"/>
      <c r="N183" s="574"/>
      <c r="O183" s="577"/>
      <c r="P183" s="573"/>
      <c r="Q183" s="577"/>
      <c r="R183" s="573"/>
      <c r="S183" s="574"/>
      <c r="T183" s="575"/>
      <c r="U183" s="574"/>
      <c r="V183" s="574"/>
      <c r="W183" s="576"/>
      <c r="X183" s="577"/>
      <c r="Y183" s="4"/>
      <c r="Z183" s="4"/>
      <c r="AA183" s="4"/>
      <c r="AB183" s="4"/>
      <c r="AC183" s="4"/>
      <c r="AD183" s="4"/>
      <c r="AS183" s="4"/>
    </row>
    <row r="184" spans="1:45" ht="15" customHeight="1">
      <c r="A184" s="553"/>
      <c r="B184" s="566"/>
      <c r="C184" s="567"/>
      <c r="D184" s="578"/>
      <c r="E184" s="579"/>
      <c r="F184" s="573"/>
      <c r="G184" s="574"/>
      <c r="H184" s="574"/>
      <c r="I184" s="574"/>
      <c r="J184" s="577"/>
      <c r="K184" s="573"/>
      <c r="L184" s="574"/>
      <c r="M184" s="574"/>
      <c r="N184" s="574"/>
      <c r="O184" s="577"/>
      <c r="P184" s="573"/>
      <c r="Q184" s="577"/>
      <c r="R184" s="573"/>
      <c r="S184" s="574"/>
      <c r="T184" s="575"/>
      <c r="U184" s="574"/>
      <c r="V184" s="574"/>
      <c r="W184" s="576"/>
      <c r="X184" s="577"/>
      <c r="Y184" s="4"/>
      <c r="Z184" s="4"/>
      <c r="AA184" s="4"/>
      <c r="AB184" s="4"/>
      <c r="AC184" s="4"/>
      <c r="AD184" s="4"/>
      <c r="AS184" s="4"/>
    </row>
    <row r="185" spans="1:45" ht="15" customHeight="1">
      <c r="A185" s="553"/>
      <c r="B185" s="566"/>
      <c r="C185" s="567"/>
      <c r="D185" s="578"/>
      <c r="E185" s="579"/>
      <c r="F185" s="573"/>
      <c r="G185" s="574"/>
      <c r="H185" s="574"/>
      <c r="I185" s="574"/>
      <c r="J185" s="577"/>
      <c r="K185" s="573"/>
      <c r="L185" s="574"/>
      <c r="M185" s="574"/>
      <c r="N185" s="574"/>
      <c r="O185" s="577"/>
      <c r="P185" s="573"/>
      <c r="Q185" s="577"/>
      <c r="R185" s="573"/>
      <c r="S185" s="574"/>
      <c r="T185" s="575"/>
      <c r="U185" s="574"/>
      <c r="V185" s="574"/>
      <c r="W185" s="576"/>
      <c r="X185" s="577"/>
      <c r="Y185" s="4"/>
      <c r="Z185" s="4"/>
      <c r="AA185" s="4"/>
      <c r="AB185" s="4"/>
      <c r="AC185" s="4"/>
      <c r="AD185" s="4"/>
      <c r="AS185" s="4"/>
    </row>
    <row r="186" spans="1:45" ht="15" customHeight="1">
      <c r="A186" s="553"/>
      <c r="B186" s="566"/>
      <c r="C186" s="567"/>
      <c r="D186" s="578"/>
      <c r="E186" s="579"/>
      <c r="F186" s="573"/>
      <c r="G186" s="574"/>
      <c r="H186" s="574"/>
      <c r="I186" s="574"/>
      <c r="J186" s="577"/>
      <c r="K186" s="573"/>
      <c r="L186" s="574"/>
      <c r="M186" s="574"/>
      <c r="N186" s="574"/>
      <c r="O186" s="577"/>
      <c r="P186" s="573"/>
      <c r="Q186" s="577"/>
      <c r="R186" s="573"/>
      <c r="S186" s="574"/>
      <c r="T186" s="575"/>
      <c r="U186" s="574"/>
      <c r="V186" s="574"/>
      <c r="W186" s="576"/>
      <c r="X186" s="577"/>
      <c r="Y186" s="4"/>
      <c r="Z186" s="4"/>
      <c r="AA186" s="4"/>
      <c r="AB186" s="4"/>
      <c r="AC186" s="4"/>
      <c r="AD186" s="4"/>
      <c r="AS186" s="4"/>
    </row>
    <row r="187" spans="1:45" ht="15" customHeight="1">
      <c r="A187" s="553"/>
      <c r="B187" s="566"/>
      <c r="C187" s="567"/>
      <c r="D187" s="578"/>
      <c r="E187" s="579"/>
      <c r="F187" s="573"/>
      <c r="G187" s="574"/>
      <c r="H187" s="574"/>
      <c r="I187" s="574"/>
      <c r="J187" s="577"/>
      <c r="K187" s="573"/>
      <c r="L187" s="574"/>
      <c r="M187" s="574"/>
      <c r="N187" s="574"/>
      <c r="O187" s="577"/>
      <c r="P187" s="573"/>
      <c r="Q187" s="577"/>
      <c r="R187" s="573"/>
      <c r="S187" s="574"/>
      <c r="T187" s="575"/>
      <c r="U187" s="574"/>
      <c r="V187" s="574"/>
      <c r="W187" s="576"/>
      <c r="X187" s="577"/>
      <c r="Y187" s="4"/>
      <c r="Z187" s="4"/>
      <c r="AA187" s="4"/>
      <c r="AB187" s="4"/>
      <c r="AC187" s="4"/>
      <c r="AD187" s="4"/>
      <c r="AS187" s="4"/>
    </row>
    <row r="188" spans="1:45" ht="15" customHeight="1">
      <c r="A188" s="553"/>
      <c r="B188" s="566"/>
      <c r="C188" s="567"/>
      <c r="D188" s="578"/>
      <c r="E188" s="579"/>
      <c r="F188" s="573"/>
      <c r="G188" s="574"/>
      <c r="H188" s="574"/>
      <c r="I188" s="574"/>
      <c r="J188" s="577"/>
      <c r="K188" s="573"/>
      <c r="L188" s="574"/>
      <c r="M188" s="574"/>
      <c r="N188" s="574"/>
      <c r="O188" s="577"/>
      <c r="P188" s="573"/>
      <c r="Q188" s="577"/>
      <c r="R188" s="573"/>
      <c r="S188" s="574"/>
      <c r="T188" s="575"/>
      <c r="U188" s="574"/>
      <c r="V188" s="574"/>
      <c r="W188" s="576"/>
      <c r="X188" s="577"/>
      <c r="Y188" s="4"/>
      <c r="Z188" s="4"/>
      <c r="AA188" s="4"/>
      <c r="AB188" s="4"/>
      <c r="AC188" s="4"/>
      <c r="AD188" s="4"/>
      <c r="AS188" s="4"/>
    </row>
    <row r="189" spans="1:45" ht="15" customHeight="1">
      <c r="A189" s="553"/>
      <c r="B189" s="566"/>
      <c r="C189" s="567"/>
      <c r="D189" s="578"/>
      <c r="E189" s="579"/>
      <c r="F189" s="573"/>
      <c r="G189" s="574"/>
      <c r="H189" s="574"/>
      <c r="I189" s="574"/>
      <c r="J189" s="577"/>
      <c r="K189" s="573"/>
      <c r="L189" s="574"/>
      <c r="M189" s="574"/>
      <c r="N189" s="574"/>
      <c r="O189" s="577"/>
      <c r="P189" s="573"/>
      <c r="Q189" s="577"/>
      <c r="R189" s="573"/>
      <c r="S189" s="574"/>
      <c r="T189" s="575"/>
      <c r="U189" s="574"/>
      <c r="V189" s="574"/>
      <c r="W189" s="576"/>
      <c r="X189" s="577"/>
      <c r="Y189" s="4"/>
      <c r="Z189" s="4"/>
      <c r="AA189" s="4"/>
      <c r="AB189" s="4"/>
      <c r="AC189" s="4"/>
      <c r="AD189" s="4"/>
      <c r="AS189" s="4"/>
    </row>
    <row r="190" spans="1:45" ht="15" customHeight="1">
      <c r="A190" s="553"/>
      <c r="B190" s="566"/>
      <c r="C190" s="567"/>
      <c r="D190" s="578"/>
      <c r="E190" s="579"/>
      <c r="F190" s="573"/>
      <c r="G190" s="574"/>
      <c r="H190" s="574"/>
      <c r="I190" s="574"/>
      <c r="J190" s="577"/>
      <c r="K190" s="573"/>
      <c r="L190" s="574"/>
      <c r="M190" s="574"/>
      <c r="N190" s="574"/>
      <c r="O190" s="577"/>
      <c r="P190" s="573"/>
      <c r="Q190" s="577"/>
      <c r="R190" s="573"/>
      <c r="S190" s="574"/>
      <c r="T190" s="575"/>
      <c r="U190" s="574"/>
      <c r="V190" s="574"/>
      <c r="W190" s="576"/>
      <c r="X190" s="577"/>
      <c r="Y190" s="4"/>
      <c r="Z190" s="4"/>
      <c r="AA190" s="4"/>
      <c r="AB190" s="4"/>
      <c r="AC190" s="4"/>
      <c r="AD190" s="4"/>
      <c r="AS190" s="4"/>
    </row>
    <row r="191" spans="1:45" ht="15" customHeight="1">
      <c r="A191" s="553"/>
      <c r="B191" s="566"/>
      <c r="C191" s="567"/>
      <c r="D191" s="578"/>
      <c r="E191" s="579"/>
      <c r="F191" s="573"/>
      <c r="G191" s="574"/>
      <c r="H191" s="574"/>
      <c r="I191" s="574"/>
      <c r="J191" s="577"/>
      <c r="K191" s="573"/>
      <c r="L191" s="574"/>
      <c r="M191" s="574"/>
      <c r="N191" s="574"/>
      <c r="O191" s="577"/>
      <c r="P191" s="573"/>
      <c r="Q191" s="577"/>
      <c r="R191" s="573"/>
      <c r="S191" s="574"/>
      <c r="T191" s="575"/>
      <c r="U191" s="574"/>
      <c r="V191" s="574"/>
      <c r="W191" s="576"/>
      <c r="X191" s="577"/>
      <c r="Y191" s="4"/>
      <c r="Z191" s="4"/>
      <c r="AA191" s="4"/>
      <c r="AB191" s="4"/>
      <c r="AC191" s="4"/>
      <c r="AD191" s="4"/>
      <c r="AS191" s="4"/>
    </row>
    <row r="192" spans="1:45" ht="15" customHeight="1">
      <c r="A192" s="553"/>
      <c r="B192" s="566"/>
      <c r="C192" s="567"/>
      <c r="D192" s="578"/>
      <c r="E192" s="579"/>
      <c r="F192" s="573"/>
      <c r="G192" s="574"/>
      <c r="H192" s="574"/>
      <c r="I192" s="574"/>
      <c r="J192" s="577"/>
      <c r="K192" s="573"/>
      <c r="L192" s="574"/>
      <c r="M192" s="574"/>
      <c r="N192" s="574"/>
      <c r="O192" s="577"/>
      <c r="P192" s="573"/>
      <c r="Q192" s="577"/>
      <c r="R192" s="573"/>
      <c r="S192" s="574"/>
      <c r="T192" s="575"/>
      <c r="U192" s="574"/>
      <c r="V192" s="574"/>
      <c r="W192" s="576"/>
      <c r="X192" s="577"/>
      <c r="Y192" s="4"/>
      <c r="Z192" s="4"/>
      <c r="AA192" s="4"/>
      <c r="AB192" s="4"/>
      <c r="AC192" s="4"/>
      <c r="AD192" s="4"/>
      <c r="AS192" s="4"/>
    </row>
    <row r="193" spans="1:45" ht="15" customHeight="1">
      <c r="A193" s="553"/>
      <c r="B193" s="566"/>
      <c r="C193" s="567"/>
      <c r="D193" s="578"/>
      <c r="E193" s="579"/>
      <c r="F193" s="573"/>
      <c r="G193" s="574"/>
      <c r="H193" s="574"/>
      <c r="I193" s="574"/>
      <c r="J193" s="577"/>
      <c r="K193" s="573"/>
      <c r="L193" s="574"/>
      <c r="M193" s="574"/>
      <c r="N193" s="574"/>
      <c r="O193" s="577"/>
      <c r="P193" s="573"/>
      <c r="Q193" s="577"/>
      <c r="R193" s="573"/>
      <c r="S193" s="574"/>
      <c r="T193" s="575"/>
      <c r="U193" s="574"/>
      <c r="V193" s="574"/>
      <c r="W193" s="576"/>
      <c r="X193" s="577"/>
      <c r="Y193" s="4"/>
      <c r="Z193" s="4"/>
      <c r="AA193" s="4"/>
      <c r="AB193" s="4"/>
      <c r="AC193" s="4"/>
      <c r="AD193" s="4"/>
      <c r="AS193" s="4"/>
    </row>
    <row r="194" spans="1:45" ht="15" customHeight="1">
      <c r="A194" s="553"/>
      <c r="B194" s="566"/>
      <c r="C194" s="567"/>
      <c r="D194" s="578"/>
      <c r="E194" s="579"/>
      <c r="F194" s="573"/>
      <c r="G194" s="574"/>
      <c r="H194" s="574"/>
      <c r="I194" s="574"/>
      <c r="J194" s="577"/>
      <c r="K194" s="573"/>
      <c r="L194" s="574"/>
      <c r="M194" s="574"/>
      <c r="N194" s="574"/>
      <c r="O194" s="577"/>
      <c r="P194" s="573"/>
      <c r="Q194" s="577"/>
      <c r="R194" s="573"/>
      <c r="S194" s="574"/>
      <c r="T194" s="575"/>
      <c r="U194" s="574"/>
      <c r="V194" s="574"/>
      <c r="W194" s="576"/>
      <c r="X194" s="577"/>
      <c r="Y194" s="4"/>
      <c r="Z194" s="4"/>
      <c r="AA194" s="4"/>
      <c r="AB194" s="4"/>
      <c r="AC194" s="4"/>
      <c r="AD194" s="4"/>
      <c r="AS194" s="4"/>
    </row>
    <row r="195" spans="1:45" ht="15" customHeight="1">
      <c r="A195" s="553"/>
      <c r="B195" s="580"/>
      <c r="C195" s="581"/>
      <c r="D195" s="578"/>
      <c r="E195" s="579"/>
      <c r="F195" s="573"/>
      <c r="G195" s="574"/>
      <c r="H195" s="574"/>
      <c r="I195" s="574"/>
      <c r="J195" s="577"/>
      <c r="K195" s="573"/>
      <c r="L195" s="574"/>
      <c r="M195" s="574"/>
      <c r="N195" s="574"/>
      <c r="O195" s="577"/>
      <c r="P195" s="573"/>
      <c r="Q195" s="577"/>
      <c r="R195" s="573"/>
      <c r="S195" s="574"/>
      <c r="T195" s="575"/>
      <c r="U195" s="574"/>
      <c r="V195" s="574"/>
      <c r="W195" s="576"/>
      <c r="X195" s="577"/>
      <c r="Y195" s="4"/>
      <c r="Z195" s="4"/>
      <c r="AA195" s="4"/>
      <c r="AB195" s="4"/>
      <c r="AC195" s="4"/>
      <c r="AD195" s="4"/>
      <c r="AL195" s="76"/>
      <c r="AS195" s="4"/>
    </row>
    <row r="196" spans="1:45" ht="15" customHeight="1">
      <c r="A196" s="553"/>
      <c r="B196" s="580"/>
      <c r="C196" s="581"/>
      <c r="D196" s="578"/>
      <c r="E196" s="579"/>
      <c r="F196" s="573"/>
      <c r="G196" s="574"/>
      <c r="H196" s="582"/>
      <c r="I196" s="574"/>
      <c r="J196" s="577"/>
      <c r="K196" s="573"/>
      <c r="L196" s="574"/>
      <c r="M196" s="574"/>
      <c r="N196" s="574"/>
      <c r="O196" s="577"/>
      <c r="P196" s="573"/>
      <c r="Q196" s="577"/>
      <c r="R196" s="573"/>
      <c r="S196" s="574"/>
      <c r="T196" s="575"/>
      <c r="U196" s="574"/>
      <c r="V196" s="574"/>
      <c r="W196" s="576"/>
      <c r="X196" s="577"/>
      <c r="Y196" s="4"/>
      <c r="Z196" s="4"/>
      <c r="AA196" s="4"/>
      <c r="AB196" s="4"/>
      <c r="AC196" s="4"/>
      <c r="AD196" s="4"/>
      <c r="AS196" s="4"/>
    </row>
    <row r="197" spans="1:45" ht="15" customHeight="1">
      <c r="A197" s="553"/>
      <c r="B197" s="580"/>
      <c r="C197" s="581"/>
      <c r="D197" s="578"/>
      <c r="E197" s="579"/>
      <c r="F197" s="573"/>
      <c r="G197" s="574"/>
      <c r="H197" s="574"/>
      <c r="I197" s="574"/>
      <c r="J197" s="577"/>
      <c r="K197" s="573"/>
      <c r="L197" s="574"/>
      <c r="M197" s="574"/>
      <c r="N197" s="574"/>
      <c r="O197" s="577"/>
      <c r="P197" s="573"/>
      <c r="Q197" s="577"/>
      <c r="R197" s="573"/>
      <c r="S197" s="574"/>
      <c r="T197" s="575"/>
      <c r="U197" s="574"/>
      <c r="V197" s="574"/>
      <c r="W197" s="576"/>
      <c r="X197" s="577"/>
      <c r="Y197" s="4"/>
      <c r="Z197" s="4"/>
      <c r="AA197" s="4"/>
      <c r="AB197" s="4"/>
      <c r="AC197" s="4"/>
      <c r="AD197" s="4"/>
      <c r="AS197" s="4"/>
    </row>
    <row r="198" spans="1:45" ht="15" customHeight="1">
      <c r="A198" s="553"/>
      <c r="B198" s="580"/>
      <c r="C198" s="581"/>
      <c r="D198" s="578"/>
      <c r="E198" s="579"/>
      <c r="F198" s="573"/>
      <c r="G198" s="574"/>
      <c r="H198" s="574"/>
      <c r="I198" s="574"/>
      <c r="J198" s="577"/>
      <c r="K198" s="573"/>
      <c r="L198" s="574"/>
      <c r="M198" s="574"/>
      <c r="N198" s="574"/>
      <c r="O198" s="577"/>
      <c r="P198" s="573"/>
      <c r="Q198" s="577"/>
      <c r="R198" s="573"/>
      <c r="S198" s="574"/>
      <c r="T198" s="575"/>
      <c r="U198" s="574"/>
      <c r="V198" s="574"/>
      <c r="W198" s="576"/>
      <c r="X198" s="577"/>
      <c r="Y198" s="4"/>
      <c r="Z198" s="4"/>
      <c r="AA198" s="4"/>
      <c r="AB198" s="4"/>
      <c r="AC198" s="4"/>
      <c r="AD198" s="4"/>
      <c r="AS198" s="4"/>
    </row>
    <row r="199" spans="1:45" ht="15" customHeight="1">
      <c r="A199" s="553"/>
      <c r="B199" s="580"/>
      <c r="C199" s="581"/>
      <c r="D199" s="578"/>
      <c r="E199" s="579"/>
      <c r="F199" s="573"/>
      <c r="G199" s="574"/>
      <c r="H199" s="574"/>
      <c r="I199" s="574"/>
      <c r="J199" s="577"/>
      <c r="K199" s="573"/>
      <c r="L199" s="574"/>
      <c r="M199" s="574"/>
      <c r="N199" s="574"/>
      <c r="O199" s="577"/>
      <c r="P199" s="573"/>
      <c r="Q199" s="577"/>
      <c r="R199" s="573"/>
      <c r="S199" s="574"/>
      <c r="T199" s="575"/>
      <c r="U199" s="574"/>
      <c r="V199" s="574"/>
      <c r="W199" s="576"/>
      <c r="X199" s="577"/>
      <c r="Y199" s="4"/>
      <c r="Z199" s="4"/>
      <c r="AA199" s="4"/>
      <c r="AB199" s="4"/>
      <c r="AC199" s="4"/>
      <c r="AD199" s="4"/>
      <c r="AS199" s="4"/>
    </row>
    <row r="200" spans="1:45" ht="15" customHeight="1">
      <c r="A200" s="553"/>
      <c r="B200" s="580"/>
      <c r="C200" s="581"/>
      <c r="D200" s="578"/>
      <c r="E200" s="579"/>
      <c r="F200" s="573"/>
      <c r="G200" s="574"/>
      <c r="H200" s="574"/>
      <c r="I200" s="574"/>
      <c r="J200" s="577"/>
      <c r="K200" s="573"/>
      <c r="L200" s="574"/>
      <c r="M200" s="574"/>
      <c r="N200" s="574"/>
      <c r="O200" s="577"/>
      <c r="P200" s="573"/>
      <c r="Q200" s="577"/>
      <c r="R200" s="573"/>
      <c r="S200" s="574"/>
      <c r="T200" s="575"/>
      <c r="U200" s="574"/>
      <c r="V200" s="574"/>
      <c r="W200" s="576"/>
      <c r="X200" s="577"/>
      <c r="Y200" s="4"/>
      <c r="Z200" s="4"/>
      <c r="AA200" s="4"/>
      <c r="AB200" s="4"/>
      <c r="AC200" s="4"/>
      <c r="AD200" s="4"/>
      <c r="AS200" s="4"/>
    </row>
    <row r="201" spans="1:45" ht="15" customHeight="1">
      <c r="A201" s="553"/>
      <c r="B201" s="580"/>
      <c r="C201" s="581"/>
      <c r="D201" s="578"/>
      <c r="E201" s="579"/>
      <c r="F201" s="573"/>
      <c r="G201" s="574"/>
      <c r="H201" s="574"/>
      <c r="I201" s="574"/>
      <c r="J201" s="577"/>
      <c r="K201" s="573"/>
      <c r="L201" s="574"/>
      <c r="M201" s="574"/>
      <c r="N201" s="574"/>
      <c r="O201" s="577"/>
      <c r="P201" s="573"/>
      <c r="Q201" s="577"/>
      <c r="R201" s="573"/>
      <c r="S201" s="574"/>
      <c r="T201" s="575"/>
      <c r="U201" s="574"/>
      <c r="V201" s="574"/>
      <c r="W201" s="576"/>
      <c r="X201" s="577"/>
      <c r="Y201" s="4"/>
      <c r="Z201" s="4"/>
      <c r="AA201" s="4"/>
      <c r="AB201" s="4"/>
      <c r="AC201" s="4"/>
      <c r="AD201" s="4"/>
      <c r="AS201" s="4"/>
    </row>
    <row r="202" spans="1:45" ht="15" customHeight="1">
      <c r="A202" s="583"/>
      <c r="B202" s="580"/>
      <c r="C202" s="581"/>
      <c r="D202" s="578"/>
      <c r="E202" s="579"/>
      <c r="F202" s="573"/>
      <c r="G202" s="574"/>
      <c r="H202" s="574"/>
      <c r="I202" s="574"/>
      <c r="J202" s="577"/>
      <c r="K202" s="573"/>
      <c r="L202" s="574"/>
      <c r="M202" s="574"/>
      <c r="N202" s="574"/>
      <c r="O202" s="577"/>
      <c r="P202" s="573"/>
      <c r="Q202" s="577"/>
      <c r="R202" s="573"/>
      <c r="S202" s="574"/>
      <c r="T202" s="575"/>
      <c r="U202" s="574"/>
      <c r="V202" s="574"/>
      <c r="W202" s="576"/>
      <c r="X202" s="577"/>
      <c r="Y202" s="4"/>
      <c r="Z202" s="4"/>
      <c r="AA202" s="4"/>
      <c r="AB202" s="4"/>
      <c r="AC202" s="4"/>
      <c r="AD202" s="4"/>
      <c r="AS202" s="4"/>
    </row>
    <row r="203" spans="1:45" ht="15" customHeight="1">
      <c r="A203" s="583"/>
      <c r="B203" s="580"/>
      <c r="C203" s="581"/>
      <c r="D203" s="578"/>
      <c r="E203" s="579"/>
      <c r="F203" s="573"/>
      <c r="G203" s="574"/>
      <c r="H203" s="574"/>
      <c r="I203" s="574"/>
      <c r="J203" s="577"/>
      <c r="K203" s="573"/>
      <c r="L203" s="574"/>
      <c r="M203" s="574"/>
      <c r="N203" s="574"/>
      <c r="O203" s="577"/>
      <c r="P203" s="573"/>
      <c r="Q203" s="577"/>
      <c r="R203" s="573"/>
      <c r="S203" s="574"/>
      <c r="T203" s="575"/>
      <c r="U203" s="574"/>
      <c r="V203" s="574"/>
      <c r="W203" s="576"/>
      <c r="X203" s="577"/>
      <c r="Y203" s="4"/>
      <c r="Z203" s="4"/>
      <c r="AA203" s="4"/>
      <c r="AB203" s="4"/>
      <c r="AC203" s="4"/>
      <c r="AD203" s="4"/>
      <c r="AS203" s="4"/>
    </row>
    <row r="204" spans="1:45" ht="15" customHeight="1">
      <c r="A204" s="583"/>
      <c r="B204" s="580"/>
      <c r="C204" s="581"/>
      <c r="D204" s="578"/>
      <c r="E204" s="579"/>
      <c r="F204" s="573"/>
      <c r="G204" s="574"/>
      <c r="H204" s="574"/>
      <c r="I204" s="574"/>
      <c r="J204" s="577"/>
      <c r="K204" s="573"/>
      <c r="L204" s="574"/>
      <c r="M204" s="574"/>
      <c r="N204" s="574"/>
      <c r="O204" s="577"/>
      <c r="P204" s="573"/>
      <c r="Q204" s="577"/>
      <c r="R204" s="573"/>
      <c r="S204" s="574"/>
      <c r="T204" s="575"/>
      <c r="U204" s="574"/>
      <c r="V204" s="574"/>
      <c r="W204" s="576"/>
      <c r="X204" s="577"/>
      <c r="Y204" s="4"/>
      <c r="Z204" s="4"/>
      <c r="AA204" s="4"/>
      <c r="AB204" s="4"/>
      <c r="AC204" s="4"/>
      <c r="AD204" s="4"/>
      <c r="AS204" s="4"/>
    </row>
    <row r="205" spans="1:45" ht="15" customHeight="1">
      <c r="A205" s="583"/>
      <c r="B205" s="580"/>
      <c r="C205" s="581"/>
      <c r="D205" s="578"/>
      <c r="E205" s="579"/>
      <c r="F205" s="573"/>
      <c r="G205" s="574"/>
      <c r="H205" s="574"/>
      <c r="I205" s="574"/>
      <c r="J205" s="577"/>
      <c r="K205" s="573"/>
      <c r="L205" s="574"/>
      <c r="M205" s="574"/>
      <c r="N205" s="574"/>
      <c r="O205" s="577"/>
      <c r="P205" s="573"/>
      <c r="Q205" s="577"/>
      <c r="R205" s="573"/>
      <c r="S205" s="574"/>
      <c r="T205" s="575"/>
      <c r="U205" s="574"/>
      <c r="V205" s="574"/>
      <c r="W205" s="576"/>
      <c r="X205" s="577"/>
      <c r="Y205" s="4"/>
      <c r="Z205" s="4"/>
      <c r="AA205" s="4"/>
      <c r="AB205" s="4"/>
      <c r="AC205" s="4"/>
      <c r="AD205" s="4"/>
      <c r="AS205" s="4"/>
    </row>
    <row r="206" spans="1:45" ht="15" customHeight="1">
      <c r="A206" s="583"/>
      <c r="B206" s="580"/>
      <c r="C206" s="581"/>
      <c r="D206" s="578"/>
      <c r="E206" s="579"/>
      <c r="F206" s="573"/>
      <c r="G206" s="574"/>
      <c r="H206" s="574"/>
      <c r="I206" s="574"/>
      <c r="J206" s="577"/>
      <c r="K206" s="573"/>
      <c r="L206" s="574"/>
      <c r="M206" s="574"/>
      <c r="N206" s="574"/>
      <c r="O206" s="577"/>
      <c r="P206" s="573"/>
      <c r="Q206" s="577"/>
      <c r="R206" s="573"/>
      <c r="S206" s="574"/>
      <c r="T206" s="575"/>
      <c r="U206" s="574"/>
      <c r="V206" s="574"/>
      <c r="W206" s="576"/>
      <c r="X206" s="577"/>
      <c r="Y206" s="4"/>
      <c r="Z206" s="4"/>
      <c r="AA206" s="4"/>
      <c r="AB206" s="4"/>
      <c r="AC206" s="4"/>
      <c r="AD206" s="4"/>
      <c r="AS206" s="4"/>
    </row>
    <row r="207" spans="1:45" ht="15" customHeight="1">
      <c r="A207" s="583"/>
      <c r="B207" s="580"/>
      <c r="C207" s="581"/>
      <c r="D207" s="578"/>
      <c r="E207" s="579"/>
      <c r="F207" s="573"/>
      <c r="G207" s="574"/>
      <c r="H207" s="574"/>
      <c r="I207" s="574"/>
      <c r="J207" s="577"/>
      <c r="K207" s="573"/>
      <c r="L207" s="574"/>
      <c r="M207" s="574"/>
      <c r="N207" s="574"/>
      <c r="O207" s="577"/>
      <c r="P207" s="573"/>
      <c r="Q207" s="577"/>
      <c r="R207" s="573"/>
      <c r="S207" s="574"/>
      <c r="T207" s="575"/>
      <c r="U207" s="574"/>
      <c r="V207" s="574"/>
      <c r="W207" s="576"/>
      <c r="X207" s="577"/>
      <c r="Y207" s="4"/>
      <c r="Z207" s="4"/>
      <c r="AA207" s="4"/>
      <c r="AB207" s="4"/>
      <c r="AC207" s="4"/>
      <c r="AD207" s="4"/>
      <c r="AS207" s="4"/>
    </row>
    <row r="208" spans="1:45" ht="14.25" customHeight="1" thickBot="1">
      <c r="A208" s="583"/>
      <c r="B208" s="584"/>
      <c r="C208" s="225"/>
      <c r="D208" s="227"/>
      <c r="E208" s="585"/>
      <c r="F208" s="149"/>
      <c r="G208" s="193"/>
      <c r="H208" s="193"/>
      <c r="I208" s="193"/>
      <c r="J208" s="194"/>
      <c r="K208" s="149"/>
      <c r="L208" s="193"/>
      <c r="M208" s="193"/>
      <c r="N208" s="193"/>
      <c r="O208" s="194"/>
      <c r="P208" s="149"/>
      <c r="Q208" s="194"/>
      <c r="R208" s="149"/>
      <c r="S208" s="193"/>
      <c r="T208" s="207"/>
      <c r="U208" s="193"/>
      <c r="V208" s="193"/>
      <c r="W208" s="208"/>
      <c r="X208" s="194"/>
      <c r="Y208" s="4"/>
      <c r="Z208" s="4"/>
      <c r="AA208" s="4"/>
      <c r="AB208" s="4"/>
      <c r="AC208" s="4"/>
      <c r="AD208" s="4"/>
      <c r="AS208" s="4"/>
    </row>
    <row r="209" spans="1:40">
      <c r="A209" s="89"/>
      <c r="B209" s="89"/>
      <c r="C209" s="89"/>
      <c r="D209" s="89"/>
      <c r="E209" s="8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AK209" s="4"/>
    </row>
    <row r="210" spans="1:40" ht="19.5" customHeight="1">
      <c r="A210" s="89"/>
      <c r="B210" s="89"/>
      <c r="C210" s="89"/>
      <c r="E210" s="586" t="s">
        <v>67</v>
      </c>
      <c r="F210" s="39">
        <f>SUM(F15:F208)</f>
        <v>157</v>
      </c>
      <c r="G210" s="39">
        <f t="shared" ref="G210:X210" si="0">SUM(G15:G208)</f>
        <v>1955</v>
      </c>
      <c r="H210" s="39">
        <f t="shared" si="0"/>
        <v>1315</v>
      </c>
      <c r="I210" s="39">
        <f t="shared" si="0"/>
        <v>400</v>
      </c>
      <c r="J210" s="39">
        <f t="shared" si="0"/>
        <v>28</v>
      </c>
      <c r="K210" s="39">
        <f t="shared" si="0"/>
        <v>66</v>
      </c>
      <c r="L210" s="39">
        <f t="shared" si="0"/>
        <v>757</v>
      </c>
      <c r="M210" s="39">
        <f t="shared" si="0"/>
        <v>664</v>
      </c>
      <c r="N210" s="39">
        <f t="shared" si="0"/>
        <v>2</v>
      </c>
      <c r="O210" s="39">
        <f t="shared" si="0"/>
        <v>91</v>
      </c>
      <c r="P210" s="39">
        <f t="shared" si="0"/>
        <v>957</v>
      </c>
      <c r="Q210" s="39">
        <f t="shared" si="0"/>
        <v>1755</v>
      </c>
      <c r="R210" s="39">
        <f t="shared" si="0"/>
        <v>752</v>
      </c>
      <c r="S210" s="39">
        <f t="shared" si="0"/>
        <v>362</v>
      </c>
      <c r="T210" s="39">
        <f t="shared" si="0"/>
        <v>367</v>
      </c>
      <c r="U210" s="39">
        <f t="shared" si="0"/>
        <v>452</v>
      </c>
      <c r="V210" s="39">
        <f t="shared" si="0"/>
        <v>326</v>
      </c>
      <c r="W210" s="39">
        <f t="shared" si="0"/>
        <v>246</v>
      </c>
      <c r="X210" s="39">
        <f t="shared" si="0"/>
        <v>207</v>
      </c>
      <c r="AK210" s="4"/>
    </row>
    <row r="211" spans="1:40"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AK211" s="4"/>
    </row>
    <row r="212" spans="1:40" ht="28.5">
      <c r="E212" s="963" t="s">
        <v>80</v>
      </c>
      <c r="F212" s="587" t="s">
        <v>81</v>
      </c>
      <c r="G212" s="587" t="s">
        <v>65</v>
      </c>
      <c r="H212" s="587" t="s">
        <v>82</v>
      </c>
      <c r="I212" s="587" t="s">
        <v>63</v>
      </c>
      <c r="J212" s="587" t="s">
        <v>64</v>
      </c>
      <c r="K212" s="588" t="s">
        <v>83</v>
      </c>
      <c r="L212" s="587" t="s">
        <v>84</v>
      </c>
      <c r="M212" s="589" t="s">
        <v>152</v>
      </c>
      <c r="N212" s="589" t="s">
        <v>153</v>
      </c>
      <c r="O212" s="589" t="s">
        <v>154</v>
      </c>
      <c r="P212" s="589" t="s">
        <v>155</v>
      </c>
      <c r="Q212" s="589" t="s">
        <v>156</v>
      </c>
      <c r="R212" s="590" t="s">
        <v>157</v>
      </c>
      <c r="S212" s="590" t="s">
        <v>158</v>
      </c>
      <c r="T212" s="4"/>
      <c r="U212" s="4"/>
      <c r="V212" s="4"/>
      <c r="W212" s="4"/>
      <c r="AJ212" s="4"/>
    </row>
    <row r="213" spans="1:40" ht="22.5" customHeight="1">
      <c r="E213" s="964"/>
      <c r="F213" s="591">
        <f>SUM(F210+K210)</f>
        <v>223</v>
      </c>
      <c r="G213" s="591">
        <f>SUM(G210+L210)</f>
        <v>2712</v>
      </c>
      <c r="H213" s="591">
        <f t="shared" ref="H213:J213" si="1">SUM(H210+M210)</f>
        <v>1979</v>
      </c>
      <c r="I213" s="591">
        <f t="shared" si="1"/>
        <v>402</v>
      </c>
      <c r="J213" s="591">
        <f t="shared" si="1"/>
        <v>119</v>
      </c>
      <c r="K213" s="591">
        <f>SUM(P210)</f>
        <v>957</v>
      </c>
      <c r="L213" s="591">
        <f t="shared" ref="L213:R213" si="2">SUM(Q210)</f>
        <v>1755</v>
      </c>
      <c r="M213" s="591">
        <f t="shared" si="2"/>
        <v>752</v>
      </c>
      <c r="N213" s="591">
        <f t="shared" si="2"/>
        <v>362</v>
      </c>
      <c r="O213" s="591">
        <f t="shared" si="2"/>
        <v>367</v>
      </c>
      <c r="P213" s="591">
        <f t="shared" si="2"/>
        <v>452</v>
      </c>
      <c r="Q213" s="591">
        <f t="shared" si="2"/>
        <v>326</v>
      </c>
      <c r="R213" s="591">
        <f t="shared" si="2"/>
        <v>246</v>
      </c>
      <c r="S213" s="591">
        <f>SUM(X210)</f>
        <v>207</v>
      </c>
      <c r="T213" s="4"/>
      <c r="U213" s="4"/>
      <c r="V213" s="4"/>
      <c r="W213" s="4"/>
      <c r="X213" s="4"/>
      <c r="Y213" s="4"/>
      <c r="AN213" s="4"/>
    </row>
    <row r="214" spans="1:40">
      <c r="AK214" s="4"/>
    </row>
    <row r="215" spans="1:40">
      <c r="AK215" s="4"/>
    </row>
    <row r="216" spans="1:40">
      <c r="A216" s="1" t="s">
        <v>1562</v>
      </c>
      <c r="AK216" s="4"/>
    </row>
    <row r="218" spans="1:40">
      <c r="A218" s="1" t="s">
        <v>86</v>
      </c>
    </row>
    <row r="219" spans="1:40" ht="15.75">
      <c r="AG219" s="76"/>
    </row>
    <row r="265" spans="1:35" ht="15" customHeight="1">
      <c r="A265" s="217"/>
      <c r="B265" s="218"/>
      <c r="C265" s="219"/>
      <c r="D265" s="220"/>
      <c r="E265" s="579"/>
      <c r="F265" s="190"/>
      <c r="G265" s="191"/>
      <c r="H265" s="191"/>
      <c r="I265" s="191"/>
      <c r="J265" s="192"/>
      <c r="K265" s="211"/>
      <c r="L265" s="191"/>
      <c r="M265" s="191"/>
      <c r="N265" s="210"/>
      <c r="O265" s="192"/>
      <c r="P265" s="4"/>
      <c r="Q265" s="4"/>
      <c r="R265" s="4"/>
      <c r="S265" s="4"/>
      <c r="T265" s="4"/>
      <c r="U265" s="4"/>
      <c r="AI265" s="4"/>
    </row>
    <row r="266" spans="1:35" ht="15" customHeight="1">
      <c r="A266" s="217"/>
      <c r="B266" s="218"/>
      <c r="C266" s="219"/>
      <c r="D266" s="220"/>
      <c r="E266" s="579"/>
      <c r="F266" s="190"/>
      <c r="G266" s="191"/>
      <c r="H266" s="191"/>
      <c r="I266" s="191"/>
      <c r="J266" s="192"/>
      <c r="K266" s="211"/>
      <c r="L266" s="191"/>
      <c r="M266" s="191"/>
      <c r="N266" s="210"/>
      <c r="O266" s="192"/>
      <c r="P266" s="4"/>
      <c r="Q266" s="4"/>
      <c r="R266" s="4"/>
      <c r="S266" s="4"/>
      <c r="T266" s="4"/>
      <c r="U266" s="4"/>
      <c r="AI266" s="4"/>
    </row>
    <row r="267" spans="1:35" ht="15" customHeight="1">
      <c r="A267" s="217"/>
      <c r="B267" s="218"/>
      <c r="C267" s="219"/>
      <c r="D267" s="220"/>
      <c r="E267" s="579"/>
      <c r="F267" s="190"/>
      <c r="G267" s="191"/>
      <c r="H267" s="191"/>
      <c r="I267" s="191"/>
      <c r="J267" s="192"/>
      <c r="K267" s="211"/>
      <c r="L267" s="191"/>
      <c r="M267" s="191"/>
      <c r="N267" s="210"/>
      <c r="O267" s="192"/>
      <c r="P267" s="4"/>
      <c r="Q267" s="4"/>
      <c r="R267" s="4"/>
      <c r="S267" s="4"/>
      <c r="T267" s="4"/>
      <c r="U267" s="4"/>
      <c r="AI267" s="4"/>
    </row>
    <row r="268" spans="1:35" ht="15" customHeight="1">
      <c r="A268" s="217"/>
      <c r="B268" s="218"/>
      <c r="C268" s="219"/>
      <c r="D268" s="220"/>
      <c r="E268" s="579"/>
      <c r="F268" s="190"/>
      <c r="G268" s="191"/>
      <c r="H268" s="191"/>
      <c r="I268" s="191"/>
      <c r="J268" s="192"/>
      <c r="K268" s="211"/>
      <c r="L268" s="191"/>
      <c r="M268" s="191"/>
      <c r="N268" s="210"/>
      <c r="O268" s="192"/>
      <c r="P268" s="4"/>
      <c r="Q268" s="4"/>
      <c r="R268" s="4"/>
      <c r="S268" s="4"/>
      <c r="T268" s="4"/>
      <c r="U268" s="4"/>
      <c r="AI268" s="4"/>
    </row>
    <row r="269" spans="1:35" ht="15" customHeight="1">
      <c r="A269" s="217"/>
      <c r="B269" s="218"/>
      <c r="C269" s="219"/>
      <c r="D269" s="220"/>
      <c r="E269" s="579"/>
      <c r="F269" s="190"/>
      <c r="G269" s="191"/>
      <c r="H269" s="191"/>
      <c r="I269" s="191"/>
      <c r="J269" s="192"/>
      <c r="K269" s="211"/>
      <c r="L269" s="191"/>
      <c r="M269" s="191"/>
      <c r="N269" s="210"/>
      <c r="O269" s="192"/>
      <c r="P269" s="4"/>
      <c r="Q269" s="4"/>
      <c r="R269" s="4"/>
      <c r="S269" s="4"/>
      <c r="T269" s="4"/>
      <c r="U269" s="4"/>
      <c r="AI269" s="4"/>
    </row>
    <row r="270" spans="1:35" ht="15" customHeight="1">
      <c r="A270" s="217"/>
      <c r="B270" s="218"/>
      <c r="C270" s="219"/>
      <c r="D270" s="220"/>
      <c r="E270" s="579"/>
      <c r="F270" s="190"/>
      <c r="G270" s="191"/>
      <c r="H270" s="191"/>
      <c r="I270" s="191"/>
      <c r="J270" s="192"/>
      <c r="K270" s="211"/>
      <c r="L270" s="191"/>
      <c r="M270" s="191"/>
      <c r="N270" s="210"/>
      <c r="O270" s="192"/>
      <c r="P270" s="4"/>
      <c r="Q270" s="4"/>
      <c r="R270" s="4"/>
      <c r="S270" s="4"/>
      <c r="T270" s="4"/>
      <c r="U270" s="4"/>
      <c r="AI270" s="4"/>
    </row>
    <row r="271" spans="1:35" ht="15" customHeight="1">
      <c r="A271" s="217"/>
      <c r="B271" s="218"/>
      <c r="C271" s="219"/>
      <c r="D271" s="220"/>
      <c r="E271" s="579"/>
      <c r="F271" s="190"/>
      <c r="G271" s="191"/>
      <c r="H271" s="191"/>
      <c r="I271" s="191"/>
      <c r="J271" s="192"/>
      <c r="K271" s="211"/>
      <c r="L271" s="191"/>
      <c r="M271" s="191"/>
      <c r="N271" s="210"/>
      <c r="O271" s="192"/>
      <c r="P271" s="4"/>
      <c r="Q271" s="4"/>
      <c r="R271" s="4"/>
      <c r="S271" s="4"/>
      <c r="T271" s="4"/>
      <c r="U271" s="4"/>
      <c r="AI271" s="4"/>
    </row>
    <row r="272" spans="1:35" ht="15" customHeight="1">
      <c r="A272" s="217"/>
      <c r="B272" s="218"/>
      <c r="C272" s="219"/>
      <c r="D272" s="220"/>
      <c r="E272" s="579"/>
      <c r="F272" s="190"/>
      <c r="G272" s="191"/>
      <c r="H272" s="191"/>
      <c r="I272" s="191"/>
      <c r="J272" s="192"/>
      <c r="K272" s="211"/>
      <c r="L272" s="191"/>
      <c r="M272" s="191"/>
      <c r="N272" s="210"/>
      <c r="O272" s="192"/>
      <c r="P272" s="4"/>
      <c r="Q272" s="4"/>
      <c r="R272" s="4"/>
      <c r="S272" s="4"/>
      <c r="T272" s="4"/>
      <c r="U272" s="4"/>
      <c r="AI272" s="4"/>
    </row>
    <row r="273" spans="1:35" ht="15" customHeight="1">
      <c r="A273" s="217"/>
      <c r="B273" s="218"/>
      <c r="C273" s="219"/>
      <c r="D273" s="220"/>
      <c r="E273" s="579"/>
      <c r="F273" s="190"/>
      <c r="G273" s="191"/>
      <c r="H273" s="191"/>
      <c r="I273" s="191"/>
      <c r="J273" s="192"/>
      <c r="K273" s="211"/>
      <c r="L273" s="191"/>
      <c r="M273" s="191"/>
      <c r="N273" s="210"/>
      <c r="O273" s="192"/>
      <c r="P273" s="4"/>
      <c r="Q273" s="4"/>
      <c r="R273" s="4"/>
      <c r="S273" s="4"/>
      <c r="T273" s="4"/>
      <c r="U273" s="4"/>
      <c r="AI273" s="4"/>
    </row>
    <row r="274" spans="1:35" ht="15" customHeight="1">
      <c r="A274" s="217"/>
      <c r="B274" s="218"/>
      <c r="C274" s="219"/>
      <c r="D274" s="220"/>
      <c r="E274" s="579"/>
      <c r="F274" s="190"/>
      <c r="G274" s="191"/>
      <c r="H274" s="191"/>
      <c r="I274" s="191"/>
      <c r="J274" s="192"/>
      <c r="K274" s="211"/>
      <c r="L274" s="191"/>
      <c r="M274" s="191"/>
      <c r="N274" s="210"/>
      <c r="O274" s="192"/>
      <c r="P274" s="4"/>
      <c r="Q274" s="4"/>
      <c r="R274" s="4"/>
      <c r="S274" s="4"/>
      <c r="T274" s="4"/>
      <c r="U274" s="4"/>
      <c r="AI274" s="4"/>
    </row>
    <row r="275" spans="1:35" ht="15" customHeight="1">
      <c r="A275" s="217"/>
      <c r="B275" s="218"/>
      <c r="C275" s="219"/>
      <c r="D275" s="220"/>
      <c r="E275" s="579"/>
      <c r="F275" s="190"/>
      <c r="G275" s="191"/>
      <c r="H275" s="191"/>
      <c r="I275" s="191"/>
      <c r="J275" s="192"/>
      <c r="K275" s="211"/>
      <c r="L275" s="191"/>
      <c r="M275" s="191"/>
      <c r="N275" s="210"/>
      <c r="O275" s="192"/>
      <c r="P275" s="4"/>
      <c r="Q275" s="4"/>
      <c r="R275" s="4"/>
      <c r="S275" s="4"/>
      <c r="T275" s="4"/>
      <c r="U275" s="4"/>
      <c r="AI275" s="4"/>
    </row>
    <row r="276" spans="1:35" ht="15" customHeight="1">
      <c r="A276" s="217"/>
      <c r="B276" s="218"/>
      <c r="C276" s="219"/>
      <c r="D276" s="220"/>
      <c r="E276" s="579"/>
      <c r="F276" s="190"/>
      <c r="G276" s="191"/>
      <c r="H276" s="191"/>
      <c r="I276" s="191"/>
      <c r="J276" s="192"/>
      <c r="K276" s="211"/>
      <c r="L276" s="191"/>
      <c r="M276" s="191"/>
      <c r="N276" s="210"/>
      <c r="O276" s="192"/>
      <c r="P276" s="4"/>
      <c r="Q276" s="4"/>
      <c r="R276" s="4"/>
      <c r="S276" s="4"/>
      <c r="T276" s="4"/>
      <c r="U276" s="4"/>
      <c r="AI276" s="4"/>
    </row>
    <row r="277" spans="1:35" ht="15" customHeight="1">
      <c r="A277" s="217"/>
      <c r="B277" s="218"/>
      <c r="C277" s="219"/>
      <c r="D277" s="220"/>
      <c r="E277" s="579"/>
      <c r="F277" s="190"/>
      <c r="G277" s="191"/>
      <c r="H277" s="191"/>
      <c r="I277" s="191"/>
      <c r="J277" s="192"/>
      <c r="K277" s="211"/>
      <c r="L277" s="191"/>
      <c r="M277" s="191"/>
      <c r="N277" s="210"/>
      <c r="O277" s="192"/>
      <c r="P277" s="4"/>
      <c r="Q277" s="4"/>
      <c r="R277" s="4"/>
      <c r="S277" s="4"/>
      <c r="T277" s="4"/>
      <c r="U277" s="4"/>
      <c r="AI277" s="4"/>
    </row>
    <row r="278" spans="1:35" ht="15" customHeight="1">
      <c r="A278" s="217"/>
      <c r="B278" s="218"/>
      <c r="C278" s="219"/>
      <c r="D278" s="220"/>
      <c r="E278" s="579"/>
      <c r="F278" s="190"/>
      <c r="G278" s="191"/>
      <c r="H278" s="191"/>
      <c r="I278" s="191"/>
      <c r="J278" s="192"/>
      <c r="K278" s="211"/>
      <c r="L278" s="191"/>
      <c r="M278" s="191"/>
      <c r="N278" s="210"/>
      <c r="O278" s="192"/>
      <c r="P278" s="4"/>
      <c r="Q278" s="4"/>
      <c r="R278" s="4"/>
      <c r="S278" s="4"/>
      <c r="T278" s="4"/>
      <c r="U278" s="4"/>
      <c r="AI278" s="4"/>
    </row>
    <row r="279" spans="1:35" ht="15" customHeight="1">
      <c r="A279" s="217"/>
      <c r="B279" s="218"/>
      <c r="C279" s="219"/>
      <c r="D279" s="220"/>
      <c r="E279" s="579"/>
      <c r="F279" s="190"/>
      <c r="G279" s="191"/>
      <c r="H279" s="191"/>
      <c r="I279" s="191"/>
      <c r="J279" s="192"/>
      <c r="K279" s="211"/>
      <c r="L279" s="191"/>
      <c r="M279" s="191"/>
      <c r="N279" s="210"/>
      <c r="O279" s="192"/>
      <c r="P279" s="4"/>
      <c r="Q279" s="4"/>
      <c r="R279" s="4"/>
      <c r="S279" s="4"/>
      <c r="T279" s="4"/>
      <c r="U279" s="4"/>
      <c r="AI279" s="4"/>
    </row>
    <row r="280" spans="1:35" ht="15" customHeight="1">
      <c r="A280" s="217"/>
      <c r="B280" s="218"/>
      <c r="C280" s="219"/>
      <c r="D280" s="220"/>
      <c r="E280" s="579"/>
      <c r="F280" s="190"/>
      <c r="G280" s="191"/>
      <c r="H280" s="191"/>
      <c r="I280" s="191"/>
      <c r="J280" s="192"/>
      <c r="K280" s="211"/>
      <c r="L280" s="191"/>
      <c r="M280" s="191"/>
      <c r="N280" s="210"/>
      <c r="O280" s="192"/>
      <c r="P280" s="4"/>
      <c r="Q280" s="4"/>
      <c r="R280" s="4"/>
      <c r="S280" s="4"/>
      <c r="T280" s="4"/>
      <c r="U280" s="4"/>
      <c r="AI280" s="4"/>
    </row>
    <row r="281" spans="1:35" ht="15" customHeight="1">
      <c r="A281" s="217"/>
      <c r="B281" s="218"/>
      <c r="C281" s="219"/>
      <c r="D281" s="220"/>
      <c r="E281" s="579"/>
      <c r="F281" s="190"/>
      <c r="G281" s="191"/>
      <c r="H281" s="191"/>
      <c r="I281" s="191"/>
      <c r="J281" s="192"/>
      <c r="K281" s="211"/>
      <c r="L281" s="191"/>
      <c r="M281" s="191"/>
      <c r="N281" s="210"/>
      <c r="O281" s="192"/>
      <c r="P281" s="4"/>
      <c r="Q281" s="4"/>
      <c r="R281" s="4"/>
      <c r="S281" s="4"/>
      <c r="T281" s="4"/>
      <c r="U281" s="4"/>
      <c r="AI281" s="4"/>
    </row>
    <row r="282" spans="1:35" ht="15" customHeight="1">
      <c r="A282" s="217"/>
      <c r="B282" s="218"/>
      <c r="C282" s="219"/>
      <c r="D282" s="220"/>
      <c r="E282" s="579"/>
      <c r="F282" s="190"/>
      <c r="G282" s="191"/>
      <c r="H282" s="191"/>
      <c r="I282" s="191"/>
      <c r="J282" s="192"/>
      <c r="K282" s="211"/>
      <c r="L282" s="191"/>
      <c r="M282" s="191"/>
      <c r="N282" s="210"/>
      <c r="O282" s="192"/>
      <c r="P282" s="4"/>
      <c r="Q282" s="4"/>
      <c r="R282" s="4"/>
      <c r="S282" s="4"/>
      <c r="T282" s="4"/>
      <c r="U282" s="4"/>
      <c r="AI282" s="4"/>
    </row>
    <row r="283" spans="1:35" ht="15" customHeight="1">
      <c r="A283" s="217"/>
      <c r="B283" s="218"/>
      <c r="C283" s="219"/>
      <c r="D283" s="220"/>
      <c r="E283" s="579"/>
      <c r="F283" s="190"/>
      <c r="G283" s="191"/>
      <c r="H283" s="191"/>
      <c r="I283" s="191"/>
      <c r="J283" s="192"/>
      <c r="K283" s="211"/>
      <c r="L283" s="191"/>
      <c r="M283" s="191"/>
      <c r="N283" s="210"/>
      <c r="O283" s="192"/>
      <c r="P283" s="4"/>
      <c r="Q283" s="4"/>
      <c r="R283" s="4"/>
      <c r="S283" s="4"/>
      <c r="T283" s="4"/>
      <c r="U283" s="4"/>
      <c r="AI283" s="4"/>
    </row>
    <row r="284" spans="1:35" ht="15" customHeight="1">
      <c r="A284" s="217"/>
      <c r="B284" s="221"/>
      <c r="C284" s="222"/>
      <c r="D284" s="220"/>
      <c r="E284" s="579"/>
      <c r="F284" s="190"/>
      <c r="G284" s="191"/>
      <c r="H284" s="191"/>
      <c r="I284" s="191"/>
      <c r="J284" s="192"/>
      <c r="K284" s="211"/>
      <c r="L284" s="191"/>
      <c r="M284" s="191"/>
      <c r="N284" s="210"/>
      <c r="O284" s="192"/>
      <c r="P284" s="4"/>
      <c r="Q284" s="4"/>
      <c r="R284" s="4"/>
      <c r="S284" s="4"/>
      <c r="T284" s="4"/>
      <c r="U284" s="4"/>
      <c r="AB284" s="76"/>
      <c r="AI284" s="4"/>
    </row>
    <row r="285" spans="1:35" ht="15" customHeight="1">
      <c r="A285" s="217"/>
      <c r="B285" s="221"/>
      <c r="C285" s="222"/>
      <c r="D285" s="220"/>
      <c r="E285" s="579"/>
      <c r="F285" s="190"/>
      <c r="G285" s="191"/>
      <c r="H285" s="223"/>
      <c r="I285" s="191"/>
      <c r="J285" s="192"/>
      <c r="K285" s="211"/>
      <c r="L285" s="191"/>
      <c r="M285" s="191"/>
      <c r="N285" s="210"/>
      <c r="O285" s="192"/>
      <c r="P285" s="4"/>
      <c r="Q285" s="4"/>
      <c r="R285" s="4"/>
      <c r="S285" s="4"/>
      <c r="T285" s="4"/>
      <c r="U285" s="4"/>
      <c r="AI285" s="4"/>
    </row>
    <row r="286" spans="1:35" ht="15" customHeight="1">
      <c r="A286" s="217"/>
      <c r="B286" s="221"/>
      <c r="C286" s="222"/>
      <c r="D286" s="220"/>
      <c r="E286" s="579"/>
      <c r="F286" s="190"/>
      <c r="G286" s="191"/>
      <c r="H286" s="191"/>
      <c r="I286" s="191"/>
      <c r="J286" s="192"/>
      <c r="K286" s="211"/>
      <c r="L286" s="191"/>
      <c r="M286" s="191"/>
      <c r="N286" s="210"/>
      <c r="O286" s="192"/>
      <c r="P286" s="4"/>
      <c r="Q286" s="4"/>
      <c r="R286" s="4"/>
      <c r="S286" s="4"/>
      <c r="T286" s="4"/>
      <c r="U286" s="4"/>
      <c r="AI286" s="4"/>
    </row>
    <row r="287" spans="1:35" ht="15" customHeight="1">
      <c r="A287" s="217"/>
      <c r="B287" s="221"/>
      <c r="C287" s="222"/>
      <c r="D287" s="220"/>
      <c r="E287" s="579"/>
      <c r="F287" s="190"/>
      <c r="G287" s="191"/>
      <c r="H287" s="191"/>
      <c r="I287" s="191"/>
      <c r="J287" s="192"/>
      <c r="K287" s="211"/>
      <c r="L287" s="191"/>
      <c r="M287" s="191"/>
      <c r="N287" s="210"/>
      <c r="O287" s="192"/>
      <c r="P287" s="4"/>
      <c r="Q287" s="4"/>
      <c r="R287" s="4"/>
      <c r="S287" s="4"/>
      <c r="T287" s="4"/>
      <c r="U287" s="4"/>
      <c r="AI287" s="4"/>
    </row>
    <row r="288" spans="1:35" ht="15" customHeight="1">
      <c r="A288" s="217"/>
      <c r="B288" s="221"/>
      <c r="C288" s="222"/>
      <c r="D288" s="220"/>
      <c r="E288" s="579"/>
      <c r="F288" s="190"/>
      <c r="G288" s="191"/>
      <c r="H288" s="191"/>
      <c r="I288" s="191"/>
      <c r="J288" s="192"/>
      <c r="K288" s="211"/>
      <c r="L288" s="191"/>
      <c r="M288" s="191"/>
      <c r="N288" s="210"/>
      <c r="O288" s="192"/>
      <c r="P288" s="4"/>
      <c r="Q288" s="4"/>
      <c r="R288" s="4"/>
      <c r="S288" s="4"/>
      <c r="T288" s="4"/>
      <c r="U288" s="4"/>
      <c r="AI288" s="4"/>
    </row>
    <row r="289" spans="1:35" ht="15" customHeight="1">
      <c r="A289" s="217"/>
      <c r="B289" s="221"/>
      <c r="C289" s="222"/>
      <c r="D289" s="220"/>
      <c r="E289" s="579"/>
      <c r="F289" s="190"/>
      <c r="G289" s="191"/>
      <c r="H289" s="191"/>
      <c r="I289" s="191"/>
      <c r="J289" s="192"/>
      <c r="K289" s="211"/>
      <c r="L289" s="191"/>
      <c r="M289" s="191"/>
      <c r="N289" s="210"/>
      <c r="O289" s="192"/>
      <c r="P289" s="4"/>
      <c r="Q289" s="4"/>
      <c r="R289" s="4"/>
      <c r="S289" s="4"/>
      <c r="T289" s="4"/>
      <c r="U289" s="4"/>
      <c r="AI289" s="4"/>
    </row>
    <row r="290" spans="1:35" ht="15" customHeight="1">
      <c r="A290" s="217"/>
      <c r="B290" s="221"/>
      <c r="C290" s="222"/>
      <c r="D290" s="220"/>
      <c r="E290" s="579"/>
      <c r="F290" s="190"/>
      <c r="G290" s="191"/>
      <c r="H290" s="191"/>
      <c r="I290" s="191"/>
      <c r="J290" s="192"/>
      <c r="K290" s="211"/>
      <c r="L290" s="191"/>
      <c r="M290" s="191"/>
      <c r="N290" s="210"/>
      <c r="O290" s="192"/>
      <c r="P290" s="4"/>
      <c r="Q290" s="4"/>
      <c r="R290" s="4"/>
      <c r="S290" s="4"/>
      <c r="T290" s="4"/>
      <c r="U290" s="4"/>
      <c r="AI290" s="4"/>
    </row>
    <row r="291" spans="1:35" ht="15" customHeight="1">
      <c r="A291" s="224"/>
      <c r="B291" s="221"/>
      <c r="C291" s="222"/>
      <c r="D291" s="220"/>
      <c r="E291" s="579"/>
      <c r="F291" s="190"/>
      <c r="G291" s="191"/>
      <c r="H291" s="191"/>
      <c r="I291" s="191"/>
      <c r="J291" s="192"/>
      <c r="K291" s="211"/>
      <c r="L291" s="191"/>
      <c r="M291" s="191"/>
      <c r="N291" s="210"/>
      <c r="O291" s="192"/>
      <c r="P291" s="4"/>
      <c r="Q291" s="4"/>
      <c r="R291" s="4"/>
      <c r="S291" s="4"/>
      <c r="T291" s="4"/>
      <c r="U291" s="4"/>
      <c r="AI291" s="4"/>
    </row>
    <row r="292" spans="1:35" ht="15" customHeight="1">
      <c r="A292" s="224"/>
      <c r="B292" s="221"/>
      <c r="C292" s="222"/>
      <c r="D292" s="220"/>
      <c r="E292" s="579"/>
      <c r="F292" s="190"/>
      <c r="G292" s="191"/>
      <c r="H292" s="191"/>
      <c r="I292" s="191"/>
      <c r="J292" s="192"/>
      <c r="K292" s="211"/>
      <c r="L292" s="191"/>
      <c r="M292" s="191"/>
      <c r="N292" s="210"/>
      <c r="O292" s="192"/>
      <c r="P292" s="4"/>
      <c r="Q292" s="4"/>
      <c r="R292" s="4"/>
      <c r="S292" s="4"/>
      <c r="T292" s="4"/>
      <c r="U292" s="4"/>
      <c r="AI292" s="4"/>
    </row>
    <row r="293" spans="1:35" ht="15" customHeight="1">
      <c r="A293" s="224"/>
      <c r="B293" s="221"/>
      <c r="C293" s="222"/>
      <c r="D293" s="220"/>
      <c r="E293" s="579"/>
      <c r="F293" s="190"/>
      <c r="G293" s="191"/>
      <c r="H293" s="191"/>
      <c r="I293" s="191"/>
      <c r="J293" s="192"/>
      <c r="K293" s="211"/>
      <c r="L293" s="191"/>
      <c r="M293" s="191"/>
      <c r="N293" s="210"/>
      <c r="O293" s="192"/>
      <c r="P293" s="4"/>
      <c r="Q293" s="4"/>
      <c r="R293" s="4"/>
      <c r="S293" s="4"/>
      <c r="T293" s="4"/>
      <c r="U293" s="4"/>
      <c r="AI293" s="4"/>
    </row>
    <row r="294" spans="1:35" ht="15" customHeight="1">
      <c r="A294" s="224"/>
      <c r="B294" s="221"/>
      <c r="C294" s="222"/>
      <c r="D294" s="220"/>
      <c r="E294" s="579"/>
      <c r="F294" s="190"/>
      <c r="G294" s="191"/>
      <c r="H294" s="191"/>
      <c r="I294" s="191"/>
      <c r="J294" s="192"/>
      <c r="K294" s="211"/>
      <c r="L294" s="191"/>
      <c r="M294" s="191"/>
      <c r="N294" s="210"/>
      <c r="O294" s="192"/>
      <c r="P294" s="4"/>
      <c r="Q294" s="4"/>
      <c r="R294" s="4"/>
      <c r="S294" s="4"/>
      <c r="T294" s="4"/>
      <c r="U294" s="4"/>
      <c r="AI294" s="4"/>
    </row>
    <row r="295" spans="1:35" ht="15" customHeight="1">
      <c r="A295" s="224"/>
      <c r="B295" s="221"/>
      <c r="C295" s="222"/>
      <c r="D295" s="220"/>
      <c r="E295" s="579"/>
      <c r="F295" s="190"/>
      <c r="G295" s="191"/>
      <c r="H295" s="191"/>
      <c r="I295" s="191"/>
      <c r="J295" s="192"/>
      <c r="K295" s="211"/>
      <c r="L295" s="191"/>
      <c r="M295" s="191"/>
      <c r="N295" s="210"/>
      <c r="O295" s="192"/>
      <c r="P295" s="4"/>
      <c r="Q295" s="4"/>
      <c r="R295" s="4"/>
      <c r="S295" s="4"/>
      <c r="T295" s="4"/>
      <c r="U295" s="4"/>
      <c r="AI295" s="4"/>
    </row>
    <row r="296" spans="1:35" ht="15" customHeight="1">
      <c r="A296" s="224"/>
      <c r="B296" s="221"/>
      <c r="C296" s="222"/>
      <c r="D296" s="220"/>
      <c r="E296" s="579"/>
      <c r="F296" s="190"/>
      <c r="G296" s="191"/>
      <c r="H296" s="191"/>
      <c r="I296" s="191"/>
      <c r="J296" s="192"/>
      <c r="K296" s="211"/>
      <c r="L296" s="191"/>
      <c r="M296" s="191"/>
      <c r="N296" s="210"/>
      <c r="O296" s="192"/>
      <c r="P296" s="4"/>
      <c r="Q296" s="4"/>
      <c r="R296" s="4"/>
      <c r="S296" s="4"/>
      <c r="T296" s="4"/>
      <c r="U296" s="4"/>
      <c r="AI296" s="4"/>
    </row>
    <row r="297" spans="1:35" ht="14.25" customHeight="1" thickBot="1">
      <c r="A297" s="224"/>
      <c r="B297" s="225"/>
      <c r="C297" s="226"/>
      <c r="D297" s="227"/>
      <c r="E297" s="585"/>
      <c r="F297" s="149"/>
      <c r="G297" s="193"/>
      <c r="H297" s="193"/>
      <c r="I297" s="193"/>
      <c r="J297" s="194"/>
      <c r="K297" s="207"/>
      <c r="L297" s="193"/>
      <c r="M297" s="193"/>
      <c r="N297" s="208"/>
      <c r="O297" s="194"/>
      <c r="P297" s="4"/>
      <c r="Q297" s="4"/>
      <c r="R297" s="4"/>
      <c r="S297" s="4"/>
      <c r="T297" s="4"/>
      <c r="U297" s="4"/>
      <c r="AI297" s="4"/>
    </row>
    <row r="298" spans="1:35">
      <c r="A298" s="89"/>
      <c r="B298" s="139"/>
      <c r="C298" s="139"/>
      <c r="D298" s="89"/>
      <c r="E298" s="8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AE298" s="4"/>
    </row>
    <row r="299" spans="1:35" ht="19.5" customHeight="1">
      <c r="A299" s="89"/>
      <c r="B299" s="139"/>
      <c r="C299" s="139"/>
      <c r="D299" s="22" t="s">
        <v>67</v>
      </c>
      <c r="E299" s="22"/>
      <c r="F299" s="39">
        <f>SUM(F15:F297)</f>
        <v>537</v>
      </c>
      <c r="G299" s="39">
        <f>SUM(G15:G297)</f>
        <v>6622</v>
      </c>
      <c r="H299" s="39">
        <f>SUM(H15:H297)</f>
        <v>4609</v>
      </c>
      <c r="I299" s="39">
        <f>SUM(I15:I297)</f>
        <v>1202</v>
      </c>
      <c r="J299" s="39">
        <f>SUM(J15:J297)</f>
        <v>175</v>
      </c>
      <c r="K299" s="39">
        <f t="shared" ref="K299:O299" si="3">SUM(K15:K297)</f>
        <v>1089</v>
      </c>
      <c r="L299" s="39">
        <f t="shared" si="3"/>
        <v>3269</v>
      </c>
      <c r="M299" s="39">
        <f t="shared" si="3"/>
        <v>2080</v>
      </c>
      <c r="N299" s="39">
        <f t="shared" si="3"/>
        <v>366</v>
      </c>
      <c r="O299" s="39">
        <f t="shared" si="3"/>
        <v>549</v>
      </c>
      <c r="P299" s="4"/>
      <c r="Q299" s="4"/>
      <c r="AE299" s="4"/>
    </row>
    <row r="300" spans="1:35">
      <c r="B300" s="140"/>
      <c r="C300" s="140"/>
      <c r="F300" s="4"/>
      <c r="G300" s="4"/>
      <c r="H300" s="4"/>
      <c r="I300" s="4"/>
      <c r="J300" s="4"/>
      <c r="K300" s="4"/>
      <c r="L300" s="4"/>
      <c r="M300" s="4"/>
      <c r="N300" s="4"/>
      <c r="AA300" s="4"/>
    </row>
    <row r="301" spans="1:35" ht="29.25" customHeight="1">
      <c r="B301" s="140"/>
      <c r="C301" s="140"/>
      <c r="D301" s="958" t="s">
        <v>80</v>
      </c>
      <c r="E301" s="592"/>
      <c r="F301" s="212" t="s">
        <v>81</v>
      </c>
      <c r="G301" s="212" t="s">
        <v>65</v>
      </c>
      <c r="H301" s="212" t="s">
        <v>82</v>
      </c>
      <c r="I301" s="212" t="s">
        <v>63</v>
      </c>
      <c r="J301" s="212" t="s">
        <v>64</v>
      </c>
      <c r="K301" s="4"/>
      <c r="L301" s="4"/>
      <c r="M301" s="4"/>
      <c r="N301" s="4"/>
      <c r="O301" s="4"/>
      <c r="P301" s="4"/>
      <c r="AD301" s="4"/>
    </row>
    <row r="302" spans="1:35" ht="22.5" customHeight="1">
      <c r="B302" s="140"/>
      <c r="C302" s="140"/>
      <c r="D302" s="959"/>
      <c r="E302" s="267"/>
      <c r="F302" s="209" t="e">
        <f>SUM(F299,#REF!)</f>
        <v>#REF!</v>
      </c>
      <c r="G302" s="209" t="e">
        <f>SUM(G299,#REF!)</f>
        <v>#REF!</v>
      </c>
      <c r="H302" s="209" t="e">
        <f>SUM(H299,#REF!)</f>
        <v>#REF!</v>
      </c>
      <c r="I302" s="209" t="e">
        <f>SUM(I299,#REF!)</f>
        <v>#REF!</v>
      </c>
      <c r="J302" s="209" t="e">
        <f>SUM(J299,#REF!)</f>
        <v>#REF!</v>
      </c>
      <c r="K302" s="4"/>
      <c r="L302" s="4"/>
      <c r="M302" s="4"/>
      <c r="N302" s="4"/>
      <c r="O302" s="4"/>
      <c r="P302" s="4"/>
      <c r="AD302" s="4"/>
    </row>
    <row r="303" spans="1:35">
      <c r="B303" s="140"/>
      <c r="C303" s="140"/>
      <c r="F303" s="4"/>
      <c r="G303" s="4"/>
      <c r="H303" s="4"/>
      <c r="I303" s="4"/>
      <c r="J303" s="4"/>
      <c r="K303" s="4"/>
      <c r="L303" s="4"/>
      <c r="M303" s="4"/>
      <c r="N303" s="4"/>
      <c r="AA303" s="4"/>
    </row>
    <row r="304" spans="1:35">
      <c r="B304" s="140"/>
      <c r="C304" s="140"/>
      <c r="F304" s="4"/>
      <c r="G304" s="4"/>
      <c r="H304" s="4"/>
      <c r="I304" s="4"/>
      <c r="J304" s="4"/>
      <c r="K304" s="4"/>
      <c r="L304" s="4"/>
      <c r="M304" s="4"/>
      <c r="N304" s="4"/>
      <c r="AA304" s="4"/>
    </row>
    <row r="305" spans="1:27">
      <c r="A305" s="1" t="s">
        <v>85</v>
      </c>
      <c r="B305" s="140"/>
      <c r="C305" s="140"/>
      <c r="F305" s="4"/>
      <c r="G305" s="4"/>
      <c r="H305" s="4"/>
      <c r="I305" s="4"/>
      <c r="J305" s="4"/>
      <c r="K305" s="4"/>
      <c r="L305" s="4"/>
      <c r="M305" s="4"/>
      <c r="N305" s="4"/>
      <c r="AA305" s="4"/>
    </row>
    <row r="306" spans="1:27">
      <c r="B306" s="140"/>
      <c r="C306" s="140"/>
      <c r="F306" s="4"/>
      <c r="G306" s="4"/>
      <c r="H306" s="4"/>
      <c r="I306" s="4"/>
      <c r="J306" s="4"/>
      <c r="K306" s="4"/>
      <c r="L306" s="4"/>
      <c r="M306" s="4"/>
      <c r="N306" s="4"/>
      <c r="AA306" s="4"/>
    </row>
    <row r="307" spans="1:27">
      <c r="A307" s="1" t="s">
        <v>86</v>
      </c>
      <c r="B307" s="140"/>
      <c r="C307" s="140"/>
      <c r="F307" s="4"/>
      <c r="G307" s="4"/>
      <c r="H307" s="4"/>
      <c r="I307" s="4"/>
      <c r="J307" s="4"/>
      <c r="K307" s="4"/>
      <c r="L307" s="4"/>
      <c r="M307" s="4"/>
      <c r="N307" s="4"/>
      <c r="AA307" s="4"/>
    </row>
    <row r="308" spans="1:27">
      <c r="B308" s="140"/>
      <c r="C308" s="140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AA308" s="4"/>
    </row>
    <row r="309" spans="1:27">
      <c r="B309" s="140"/>
      <c r="C309" s="140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AA309" s="4"/>
    </row>
    <row r="310" spans="1:27">
      <c r="B310" s="140"/>
      <c r="C310" s="140"/>
      <c r="F310" s="4"/>
      <c r="G310" s="4"/>
      <c r="H310" s="4"/>
      <c r="I310" s="4"/>
      <c r="J310" s="4"/>
      <c r="K310" s="4"/>
      <c r="L310" s="4"/>
      <c r="M310" s="4"/>
      <c r="N310" s="4"/>
      <c r="AA310" s="4"/>
    </row>
    <row r="311" spans="1:27">
      <c r="B311" s="140"/>
      <c r="C311" s="140"/>
      <c r="AA311" s="4"/>
    </row>
    <row r="312" spans="1:27">
      <c r="B312" s="140"/>
      <c r="C312" s="140"/>
      <c r="AA312" s="4"/>
    </row>
    <row r="313" spans="1:27">
      <c r="B313" s="140"/>
      <c r="C313" s="140"/>
      <c r="AA313" s="4"/>
    </row>
    <row r="314" spans="1:27">
      <c r="B314" s="140"/>
      <c r="C314" s="140"/>
      <c r="AA314" s="4"/>
    </row>
    <row r="315" spans="1:27">
      <c r="B315" s="140"/>
      <c r="C315" s="140"/>
      <c r="AA315" s="4"/>
    </row>
    <row r="316" spans="1:27">
      <c r="B316" s="140"/>
      <c r="C316" s="140"/>
      <c r="AA316" s="4"/>
    </row>
    <row r="317" spans="1:27">
      <c r="B317" s="140"/>
      <c r="C317" s="140"/>
      <c r="AA317" s="4"/>
    </row>
    <row r="318" spans="1:27">
      <c r="B318" s="140"/>
      <c r="C318" s="140"/>
      <c r="AA318" s="4"/>
    </row>
    <row r="319" spans="1:27">
      <c r="B319" s="140"/>
      <c r="C319" s="140"/>
      <c r="AA319" s="4"/>
    </row>
    <row r="320" spans="1:27">
      <c r="AA320" s="4"/>
    </row>
    <row r="321" spans="27:27">
      <c r="AA321" s="4"/>
    </row>
    <row r="322" spans="27:27">
      <c r="AA322" s="4"/>
    </row>
    <row r="323" spans="27:27">
      <c r="AA323" s="4"/>
    </row>
    <row r="324" spans="27:27">
      <c r="AA324" s="4"/>
    </row>
    <row r="325" spans="27:27">
      <c r="AA325" s="4"/>
    </row>
    <row r="326" spans="27:27">
      <c r="AA326" s="4"/>
    </row>
    <row r="327" spans="27:27">
      <c r="AA327" s="4"/>
    </row>
    <row r="328" spans="27:27">
      <c r="AA328" s="4"/>
    </row>
    <row r="329" spans="27:27">
      <c r="AA329" s="4"/>
    </row>
  </sheetData>
  <sheetProtection algorithmName="SHA-512" hashValue="9nOUfw11Oj52av2eQPIiZKb6+rbVjqS5JwpJvtHQmKlh3T4oaZ6uBcxMUTGSPIigGz4R6dXWoFy9ohTC8kveGg==" saltValue="CvmKRjO4mDl07+x4oWh1+Q==" spinCount="100000" sheet="1" objects="1" scenarios="1" selectLockedCells="1"/>
  <mergeCells count="28">
    <mergeCell ref="A12:A14"/>
    <mergeCell ref="D12:D14"/>
    <mergeCell ref="F13:J13"/>
    <mergeCell ref="K13:O13"/>
    <mergeCell ref="C12:C14"/>
    <mergeCell ref="E12:E14"/>
    <mergeCell ref="F12:X12"/>
    <mergeCell ref="D301:D302"/>
    <mergeCell ref="P13:Q13"/>
    <mergeCell ref="R13:X13"/>
    <mergeCell ref="E212:E213"/>
    <mergeCell ref="E7:E9"/>
    <mergeCell ref="A1:AC1"/>
    <mergeCell ref="A2:AC2"/>
    <mergeCell ref="A3:AC3"/>
    <mergeCell ref="A7:A9"/>
    <mergeCell ref="B7:B9"/>
    <mergeCell ref="C7:C9"/>
    <mergeCell ref="D7:D9"/>
    <mergeCell ref="F7:W7"/>
    <mergeCell ref="X7:AJ7"/>
    <mergeCell ref="F8:J8"/>
    <mergeCell ref="AB8:AC8"/>
    <mergeCell ref="AD8:AJ8"/>
    <mergeCell ref="K8:N8"/>
    <mergeCell ref="O8:P8"/>
    <mergeCell ref="Q8:W8"/>
    <mergeCell ref="X8:AA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FF9900"/>
  </sheetPr>
  <dimension ref="A1:AU589"/>
  <sheetViews>
    <sheetView showGridLines="0" zoomScale="30" zoomScaleNormal="30" workbookViewId="0">
      <pane ySplit="9" topLeftCell="A287" activePane="bottomLeft" state="frozen"/>
      <selection activeCell="G23" sqref="G23"/>
      <selection pane="bottomLeft" activeCell="E460" sqref="E46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16" width="11.42578125" style="1"/>
    <col min="17" max="20" width="11.42578125" style="1" customWidth="1"/>
    <col min="21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 customHeight="1">
      <c r="A1" s="935" t="s">
        <v>43</v>
      </c>
      <c r="B1" s="935"/>
      <c r="C1" s="935"/>
      <c r="D1" s="935"/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  <c r="R1" s="935"/>
      <c r="S1" s="935"/>
      <c r="T1" s="935"/>
      <c r="U1" s="935"/>
      <c r="V1" s="935"/>
      <c r="W1" s="935"/>
      <c r="X1" s="935"/>
      <c r="Y1" s="935"/>
      <c r="Z1" s="935"/>
      <c r="AA1" s="935"/>
      <c r="AB1" s="935"/>
      <c r="AC1" s="935"/>
      <c r="AD1" s="108"/>
      <c r="AE1" s="108"/>
      <c r="AF1" s="108"/>
      <c r="AG1" s="108"/>
      <c r="AH1" s="108"/>
      <c r="AI1" s="108"/>
      <c r="AJ1" s="108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5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32" t="s">
        <v>56</v>
      </c>
      <c r="B11" s="1035" t="s">
        <v>1567</v>
      </c>
      <c r="C11" s="1038" t="s">
        <v>199</v>
      </c>
      <c r="D11" s="605" t="s">
        <v>252</v>
      </c>
      <c r="E11" s="264" t="s">
        <v>433</v>
      </c>
      <c r="F11" s="607"/>
      <c r="G11" s="608"/>
      <c r="H11" s="608"/>
      <c r="I11" s="608"/>
      <c r="J11" s="609"/>
      <c r="K11" s="616"/>
      <c r="L11" s="608"/>
      <c r="M11" s="608"/>
      <c r="N11" s="617"/>
      <c r="O11" s="607"/>
      <c r="P11" s="609"/>
      <c r="Q11" s="616"/>
      <c r="R11" s="608"/>
      <c r="S11" s="608"/>
      <c r="T11" s="608"/>
      <c r="U11" s="608"/>
      <c r="V11" s="608"/>
      <c r="W11" s="609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33"/>
      <c r="B12" s="1036"/>
      <c r="C12" s="1039"/>
      <c r="D12" s="474" t="s">
        <v>254</v>
      </c>
      <c r="E12" s="618" t="s">
        <v>434</v>
      </c>
      <c r="F12" s="228"/>
      <c r="G12" s="611"/>
      <c r="H12" s="611"/>
      <c r="I12" s="611"/>
      <c r="J12" s="612"/>
      <c r="K12" s="619"/>
      <c r="L12" s="611"/>
      <c r="M12" s="611"/>
      <c r="N12" s="620"/>
      <c r="O12" s="228"/>
      <c r="P12" s="612"/>
      <c r="Q12" s="619"/>
      <c r="R12" s="611"/>
      <c r="S12" s="611"/>
      <c r="T12" s="611"/>
      <c r="U12" s="611"/>
      <c r="V12" s="611"/>
      <c r="W12" s="612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33"/>
      <c r="B13" s="1036"/>
      <c r="C13" s="1039"/>
      <c r="D13" s="474" t="s">
        <v>256</v>
      </c>
      <c r="E13" s="618" t="s">
        <v>435</v>
      </c>
      <c r="F13" s="228"/>
      <c r="G13" s="611"/>
      <c r="H13" s="611"/>
      <c r="I13" s="611"/>
      <c r="J13" s="612"/>
      <c r="K13" s="619"/>
      <c r="L13" s="611"/>
      <c r="M13" s="611"/>
      <c r="N13" s="620"/>
      <c r="O13" s="228"/>
      <c r="P13" s="612"/>
      <c r="Q13" s="619"/>
      <c r="R13" s="611"/>
      <c r="S13" s="611"/>
      <c r="T13" s="611"/>
      <c r="U13" s="611"/>
      <c r="V13" s="611"/>
      <c r="W13" s="612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33"/>
      <c r="B14" s="1036"/>
      <c r="C14" s="1039"/>
      <c r="D14" s="474" t="s">
        <v>258</v>
      </c>
      <c r="E14" s="618" t="s">
        <v>436</v>
      </c>
      <c r="F14" s="228"/>
      <c r="G14" s="611"/>
      <c r="H14" s="611"/>
      <c r="I14" s="611"/>
      <c r="J14" s="612"/>
      <c r="K14" s="619"/>
      <c r="L14" s="611"/>
      <c r="M14" s="611"/>
      <c r="N14" s="620"/>
      <c r="O14" s="228"/>
      <c r="P14" s="612"/>
      <c r="Q14" s="619"/>
      <c r="R14" s="611"/>
      <c r="S14" s="611"/>
      <c r="T14" s="611"/>
      <c r="U14" s="611"/>
      <c r="V14" s="611"/>
      <c r="W14" s="612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33"/>
      <c r="B15" s="1036"/>
      <c r="C15" s="1039"/>
      <c r="D15" s="474" t="s">
        <v>259</v>
      </c>
      <c r="E15" s="618" t="s">
        <v>437</v>
      </c>
      <c r="F15" s="228"/>
      <c r="G15" s="611"/>
      <c r="H15" s="611"/>
      <c r="I15" s="611"/>
      <c r="J15" s="612"/>
      <c r="K15" s="619"/>
      <c r="L15" s="611"/>
      <c r="M15" s="611"/>
      <c r="N15" s="620"/>
      <c r="O15" s="228"/>
      <c r="P15" s="612"/>
      <c r="Q15" s="619"/>
      <c r="R15" s="611"/>
      <c r="S15" s="611"/>
      <c r="T15" s="611"/>
      <c r="U15" s="611"/>
      <c r="V15" s="611"/>
      <c r="W15" s="612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 ht="30">
      <c r="A16" s="1033"/>
      <c r="B16" s="1036"/>
      <c r="C16" s="1039"/>
      <c r="D16" s="474" t="s">
        <v>260</v>
      </c>
      <c r="E16" s="618" t="s">
        <v>438</v>
      </c>
      <c r="F16" s="228"/>
      <c r="G16" s="611"/>
      <c r="H16" s="611"/>
      <c r="I16" s="611"/>
      <c r="J16" s="612"/>
      <c r="K16" s="619"/>
      <c r="L16" s="611"/>
      <c r="M16" s="611"/>
      <c r="N16" s="620"/>
      <c r="O16" s="228"/>
      <c r="P16" s="612"/>
      <c r="Q16" s="619"/>
      <c r="R16" s="611"/>
      <c r="S16" s="611"/>
      <c r="T16" s="611"/>
      <c r="U16" s="611"/>
      <c r="V16" s="611"/>
      <c r="W16" s="612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 ht="30">
      <c r="A17" s="1033"/>
      <c r="B17" s="1036"/>
      <c r="C17" s="1039"/>
      <c r="D17" s="474" t="s">
        <v>261</v>
      </c>
      <c r="E17" s="618" t="s">
        <v>439</v>
      </c>
      <c r="F17" s="228"/>
      <c r="G17" s="611"/>
      <c r="H17" s="611"/>
      <c r="I17" s="611"/>
      <c r="J17" s="612"/>
      <c r="K17" s="619"/>
      <c r="L17" s="611"/>
      <c r="M17" s="611"/>
      <c r="N17" s="620"/>
      <c r="O17" s="228"/>
      <c r="P17" s="612"/>
      <c r="Q17" s="619"/>
      <c r="R17" s="611"/>
      <c r="S17" s="611"/>
      <c r="T17" s="611"/>
      <c r="U17" s="611"/>
      <c r="V17" s="611"/>
      <c r="W17" s="612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 ht="30">
      <c r="A18" s="1033"/>
      <c r="B18" s="1036"/>
      <c r="C18" s="1039"/>
      <c r="D18" s="474" t="s">
        <v>262</v>
      </c>
      <c r="E18" s="618" t="s">
        <v>440</v>
      </c>
      <c r="F18" s="228"/>
      <c r="G18" s="611"/>
      <c r="H18" s="611"/>
      <c r="I18" s="611"/>
      <c r="J18" s="612"/>
      <c r="K18" s="619"/>
      <c r="L18" s="611"/>
      <c r="M18" s="611"/>
      <c r="N18" s="620"/>
      <c r="O18" s="228"/>
      <c r="P18" s="612"/>
      <c r="Q18" s="619"/>
      <c r="R18" s="611"/>
      <c r="S18" s="611"/>
      <c r="T18" s="611"/>
      <c r="U18" s="611"/>
      <c r="V18" s="611"/>
      <c r="W18" s="612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 ht="30">
      <c r="A19" s="1033"/>
      <c r="B19" s="1036"/>
      <c r="C19" s="1039"/>
      <c r="D19" s="474" t="s">
        <v>112</v>
      </c>
      <c r="E19" s="618" t="s">
        <v>441</v>
      </c>
      <c r="F19" s="228"/>
      <c r="G19" s="611"/>
      <c r="H19" s="611"/>
      <c r="I19" s="611"/>
      <c r="J19" s="612"/>
      <c r="K19" s="619"/>
      <c r="L19" s="611"/>
      <c r="M19" s="611"/>
      <c r="N19" s="620"/>
      <c r="O19" s="228"/>
      <c r="P19" s="612"/>
      <c r="Q19" s="619"/>
      <c r="R19" s="611"/>
      <c r="S19" s="611"/>
      <c r="T19" s="611"/>
      <c r="U19" s="611"/>
      <c r="V19" s="611"/>
      <c r="W19" s="612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 ht="30">
      <c r="A20" s="1033"/>
      <c r="B20" s="1036"/>
      <c r="C20" s="1039"/>
      <c r="D20" s="474" t="s">
        <v>144</v>
      </c>
      <c r="E20" s="618" t="s">
        <v>442</v>
      </c>
      <c r="F20" s="228"/>
      <c r="G20" s="611"/>
      <c r="H20" s="611"/>
      <c r="I20" s="611"/>
      <c r="J20" s="612"/>
      <c r="K20" s="619"/>
      <c r="L20" s="611"/>
      <c r="M20" s="611"/>
      <c r="N20" s="620"/>
      <c r="O20" s="228"/>
      <c r="P20" s="612"/>
      <c r="Q20" s="619"/>
      <c r="R20" s="611"/>
      <c r="S20" s="611"/>
      <c r="T20" s="611"/>
      <c r="U20" s="611"/>
      <c r="V20" s="611"/>
      <c r="W20" s="612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33"/>
      <c r="B21" s="1036"/>
      <c r="C21" s="1039"/>
      <c r="D21" s="474" t="s">
        <v>443</v>
      </c>
      <c r="E21" s="618" t="s">
        <v>444</v>
      </c>
      <c r="F21" s="228"/>
      <c r="G21" s="611"/>
      <c r="H21" s="611"/>
      <c r="I21" s="611"/>
      <c r="J21" s="612"/>
      <c r="K21" s="619"/>
      <c r="L21" s="611"/>
      <c r="M21" s="611"/>
      <c r="N21" s="620"/>
      <c r="O21" s="228"/>
      <c r="P21" s="612"/>
      <c r="Q21" s="619"/>
      <c r="R21" s="611"/>
      <c r="S21" s="611"/>
      <c r="T21" s="611"/>
      <c r="U21" s="611"/>
      <c r="V21" s="611"/>
      <c r="W21" s="612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 ht="15.75" thickBot="1">
      <c r="A22" s="1034"/>
      <c r="B22" s="1037"/>
      <c r="C22" s="1040"/>
      <c r="D22" s="475" t="s">
        <v>264</v>
      </c>
      <c r="E22" s="621" t="s">
        <v>445</v>
      </c>
      <c r="F22" s="613"/>
      <c r="G22" s="614"/>
      <c r="H22" s="614"/>
      <c r="I22" s="614"/>
      <c r="J22" s="615"/>
      <c r="K22" s="622"/>
      <c r="L22" s="614"/>
      <c r="M22" s="614"/>
      <c r="N22" s="623"/>
      <c r="O22" s="613"/>
      <c r="P22" s="615"/>
      <c r="Q22" s="622"/>
      <c r="R22" s="614"/>
      <c r="S22" s="614"/>
      <c r="T22" s="614"/>
      <c r="U22" s="614"/>
      <c r="V22" s="614"/>
      <c r="W22" s="615"/>
      <c r="X22" s="978"/>
      <c r="Y22" s="982"/>
      <c r="Z22" s="982"/>
      <c r="AA22" s="986"/>
      <c r="AB22" s="978"/>
      <c r="AC22" s="986"/>
      <c r="AD22" s="978"/>
      <c r="AE22" s="982"/>
      <c r="AF22" s="982"/>
      <c r="AG22" s="982"/>
      <c r="AH22" s="982"/>
      <c r="AI22" s="982"/>
      <c r="AJ22" s="986"/>
    </row>
    <row r="23" spans="1:36" ht="14.45" customHeight="1">
      <c r="A23" s="993"/>
      <c r="B23" s="993"/>
      <c r="C23" s="993"/>
      <c r="D23" s="993"/>
      <c r="E23" s="89"/>
      <c r="F23" s="3">
        <f t="shared" ref="F23:W23" si="0">SUM(F11:F22)</f>
        <v>0</v>
      </c>
      <c r="G23" s="3">
        <f t="shared" si="0"/>
        <v>0</v>
      </c>
      <c r="H23" s="3">
        <f t="shared" si="0"/>
        <v>0</v>
      </c>
      <c r="I23" s="3">
        <f t="shared" si="0"/>
        <v>0</v>
      </c>
      <c r="J23" s="3">
        <f t="shared" si="0"/>
        <v>0</v>
      </c>
      <c r="K23" s="3">
        <f t="shared" si="0"/>
        <v>0</v>
      </c>
      <c r="L23" s="3">
        <f t="shared" si="0"/>
        <v>0</v>
      </c>
      <c r="M23" s="3">
        <f t="shared" si="0"/>
        <v>0</v>
      </c>
      <c r="N23" s="3">
        <f t="shared" si="0"/>
        <v>0</v>
      </c>
      <c r="O23" s="3">
        <f t="shared" si="0"/>
        <v>0</v>
      </c>
      <c r="P23" s="3">
        <f t="shared" si="0"/>
        <v>0</v>
      </c>
      <c r="Q23" s="3">
        <f t="shared" si="0"/>
        <v>0</v>
      </c>
      <c r="R23" s="3">
        <f t="shared" si="0"/>
        <v>0</v>
      </c>
      <c r="S23" s="3">
        <f t="shared" si="0"/>
        <v>0</v>
      </c>
      <c r="T23" s="3">
        <f t="shared" si="0"/>
        <v>0</v>
      </c>
      <c r="U23" s="3">
        <f t="shared" si="0"/>
        <v>0</v>
      </c>
      <c r="V23" s="3">
        <f t="shared" si="0"/>
        <v>0</v>
      </c>
      <c r="W23" s="3">
        <f t="shared" si="0"/>
        <v>0</v>
      </c>
      <c r="X23" s="77">
        <f t="shared" ref="X23:AJ23" si="1">SUM(X11)</f>
        <v>0</v>
      </c>
      <c r="Y23" s="77">
        <f t="shared" si="1"/>
        <v>0</v>
      </c>
      <c r="Z23" s="77">
        <f t="shared" si="1"/>
        <v>0</v>
      </c>
      <c r="AA23" s="77">
        <f t="shared" si="1"/>
        <v>0</v>
      </c>
      <c r="AB23" s="77">
        <f t="shared" si="1"/>
        <v>0</v>
      </c>
      <c r="AC23" s="77">
        <f t="shared" si="1"/>
        <v>0</v>
      </c>
      <c r="AD23" s="77">
        <f t="shared" si="1"/>
        <v>0</v>
      </c>
      <c r="AE23" s="77">
        <f t="shared" si="1"/>
        <v>0</v>
      </c>
      <c r="AF23" s="77">
        <f t="shared" si="1"/>
        <v>0</v>
      </c>
      <c r="AG23" s="77">
        <f t="shared" si="1"/>
        <v>0</v>
      </c>
      <c r="AH23" s="77">
        <f t="shared" si="1"/>
        <v>0</v>
      </c>
      <c r="AI23" s="77">
        <f t="shared" si="1"/>
        <v>0</v>
      </c>
      <c r="AJ23" s="77">
        <f t="shared" si="1"/>
        <v>0</v>
      </c>
    </row>
    <row r="24" spans="1:36" ht="15.75" thickBot="1">
      <c r="A24" s="261"/>
      <c r="B24" s="261"/>
      <c r="C24" s="261"/>
      <c r="D24" s="261"/>
      <c r="E24" s="261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</row>
    <row r="25" spans="1:36" customFormat="1" ht="30">
      <c r="A25" s="1019" t="s">
        <v>47</v>
      </c>
      <c r="B25" s="1022" t="s">
        <v>1568</v>
      </c>
      <c r="C25" s="1025" t="s">
        <v>200</v>
      </c>
      <c r="D25" s="605" t="s">
        <v>252</v>
      </c>
      <c r="E25" s="606" t="s">
        <v>433</v>
      </c>
      <c r="F25" s="607"/>
      <c r="G25" s="608"/>
      <c r="H25" s="608"/>
      <c r="I25" s="608"/>
      <c r="J25" s="609"/>
      <c r="K25" s="607"/>
      <c r="L25" s="608"/>
      <c r="M25" s="608"/>
      <c r="N25" s="609"/>
      <c r="O25" s="607"/>
      <c r="P25" s="609"/>
      <c r="Q25" s="607"/>
      <c r="R25" s="608"/>
      <c r="S25" s="608"/>
      <c r="T25" s="608"/>
      <c r="U25" s="608"/>
      <c r="V25" s="608"/>
      <c r="W25" s="609"/>
      <c r="X25" s="1028"/>
      <c r="Y25" s="1028"/>
      <c r="Z25" s="1028"/>
      <c r="AA25" s="1028"/>
      <c r="AB25" s="1028"/>
      <c r="AC25" s="1028"/>
      <c r="AD25" s="1028"/>
      <c r="AE25" s="1028"/>
      <c r="AF25" s="1028"/>
      <c r="AG25" s="1028"/>
      <c r="AH25" s="1028"/>
      <c r="AI25" s="1028"/>
      <c r="AJ25" s="1028"/>
    </row>
    <row r="26" spans="1:36" customFormat="1" ht="30">
      <c r="A26" s="1020"/>
      <c r="B26" s="1023"/>
      <c r="C26" s="1026"/>
      <c r="D26" s="474" t="s">
        <v>201</v>
      </c>
      <c r="E26" s="610" t="s">
        <v>465</v>
      </c>
      <c r="F26" s="228"/>
      <c r="G26" s="611"/>
      <c r="H26" s="611"/>
      <c r="I26" s="611"/>
      <c r="J26" s="612"/>
      <c r="K26" s="228"/>
      <c r="L26" s="611"/>
      <c r="M26" s="611"/>
      <c r="N26" s="612"/>
      <c r="O26" s="228"/>
      <c r="P26" s="612"/>
      <c r="Q26" s="228"/>
      <c r="R26" s="611"/>
      <c r="S26" s="611"/>
      <c r="T26" s="611"/>
      <c r="U26" s="611"/>
      <c r="V26" s="611"/>
      <c r="W26" s="612"/>
      <c r="X26" s="1029"/>
      <c r="Y26" s="1029"/>
      <c r="Z26" s="1029"/>
      <c r="AA26" s="1029"/>
      <c r="AB26" s="1029"/>
      <c r="AC26" s="1029"/>
      <c r="AD26" s="1029"/>
      <c r="AE26" s="1029"/>
      <c r="AF26" s="1029"/>
      <c r="AG26" s="1029"/>
      <c r="AH26" s="1029"/>
      <c r="AI26" s="1029"/>
      <c r="AJ26" s="1029"/>
    </row>
    <row r="27" spans="1:36" customFormat="1">
      <c r="A27" s="1020"/>
      <c r="B27" s="1023"/>
      <c r="C27" s="1026"/>
      <c r="D27" s="474" t="s">
        <v>254</v>
      </c>
      <c r="E27" s="610" t="s">
        <v>434</v>
      </c>
      <c r="F27" s="228"/>
      <c r="G27" s="611"/>
      <c r="H27" s="611"/>
      <c r="I27" s="611"/>
      <c r="J27" s="612"/>
      <c r="K27" s="228"/>
      <c r="L27" s="611"/>
      <c r="M27" s="611"/>
      <c r="N27" s="612"/>
      <c r="O27" s="228"/>
      <c r="P27" s="612"/>
      <c r="Q27" s="228"/>
      <c r="R27" s="611"/>
      <c r="S27" s="611"/>
      <c r="T27" s="611"/>
      <c r="U27" s="611"/>
      <c r="V27" s="611"/>
      <c r="W27" s="612"/>
      <c r="X27" s="1029"/>
      <c r="Y27" s="1029"/>
      <c r="Z27" s="1029"/>
      <c r="AA27" s="1029"/>
      <c r="AB27" s="1029"/>
      <c r="AC27" s="1029"/>
      <c r="AD27" s="1029"/>
      <c r="AE27" s="1029"/>
      <c r="AF27" s="1029"/>
      <c r="AG27" s="1029"/>
      <c r="AH27" s="1029"/>
      <c r="AI27" s="1029"/>
      <c r="AJ27" s="1029"/>
    </row>
    <row r="28" spans="1:36" customFormat="1">
      <c r="A28" s="1020"/>
      <c r="B28" s="1023"/>
      <c r="C28" s="1026"/>
      <c r="D28" s="474" t="s">
        <v>256</v>
      </c>
      <c r="E28" s="610" t="s">
        <v>435</v>
      </c>
      <c r="F28" s="228"/>
      <c r="G28" s="611"/>
      <c r="H28" s="611"/>
      <c r="I28" s="611"/>
      <c r="J28" s="612"/>
      <c r="K28" s="228"/>
      <c r="L28" s="611"/>
      <c r="M28" s="611"/>
      <c r="N28" s="612"/>
      <c r="O28" s="228"/>
      <c r="P28" s="612"/>
      <c r="Q28" s="228"/>
      <c r="R28" s="611"/>
      <c r="S28" s="611"/>
      <c r="T28" s="611"/>
      <c r="U28" s="611"/>
      <c r="V28" s="611"/>
      <c r="W28" s="612"/>
      <c r="X28" s="1029"/>
      <c r="Y28" s="1029"/>
      <c r="Z28" s="1029"/>
      <c r="AA28" s="1029"/>
      <c r="AB28" s="1029"/>
      <c r="AC28" s="1029"/>
      <c r="AD28" s="1029"/>
      <c r="AE28" s="1029"/>
      <c r="AF28" s="1029"/>
      <c r="AG28" s="1029"/>
      <c r="AH28" s="1029"/>
      <c r="AI28" s="1029"/>
      <c r="AJ28" s="1029"/>
    </row>
    <row r="29" spans="1:36" customFormat="1" ht="30">
      <c r="A29" s="1020"/>
      <c r="B29" s="1023"/>
      <c r="C29" s="1026"/>
      <c r="D29" s="474" t="s">
        <v>268</v>
      </c>
      <c r="E29" s="610" t="s">
        <v>466</v>
      </c>
      <c r="F29" s="228"/>
      <c r="G29" s="611"/>
      <c r="H29" s="611"/>
      <c r="I29" s="611"/>
      <c r="J29" s="612"/>
      <c r="K29" s="228"/>
      <c r="L29" s="611"/>
      <c r="M29" s="611"/>
      <c r="N29" s="612"/>
      <c r="O29" s="228"/>
      <c r="P29" s="612"/>
      <c r="Q29" s="228"/>
      <c r="R29" s="611"/>
      <c r="S29" s="611"/>
      <c r="T29" s="611"/>
      <c r="U29" s="611"/>
      <c r="V29" s="611"/>
      <c r="W29" s="612"/>
      <c r="X29" s="1029"/>
      <c r="Y29" s="1029"/>
      <c r="Z29" s="1029"/>
      <c r="AA29" s="1029"/>
      <c r="AB29" s="1029"/>
      <c r="AC29" s="1029"/>
      <c r="AD29" s="1029"/>
      <c r="AE29" s="1029"/>
      <c r="AF29" s="1029"/>
      <c r="AG29" s="1029"/>
      <c r="AH29" s="1029"/>
      <c r="AI29" s="1029"/>
      <c r="AJ29" s="1029"/>
    </row>
    <row r="30" spans="1:36" customFormat="1">
      <c r="A30" s="1020"/>
      <c r="B30" s="1023"/>
      <c r="C30" s="1026"/>
      <c r="D30" s="474" t="s">
        <v>258</v>
      </c>
      <c r="E30" s="610" t="s">
        <v>436</v>
      </c>
      <c r="F30" s="228"/>
      <c r="G30" s="611"/>
      <c r="H30" s="611"/>
      <c r="I30" s="611"/>
      <c r="J30" s="612"/>
      <c r="K30" s="228"/>
      <c r="L30" s="611"/>
      <c r="M30" s="611"/>
      <c r="N30" s="612"/>
      <c r="O30" s="228"/>
      <c r="P30" s="612"/>
      <c r="Q30" s="228"/>
      <c r="R30" s="611"/>
      <c r="S30" s="611"/>
      <c r="T30" s="611"/>
      <c r="U30" s="611"/>
      <c r="V30" s="611"/>
      <c r="W30" s="612"/>
      <c r="X30" s="1029"/>
      <c r="Y30" s="1029"/>
      <c r="Z30" s="1029"/>
      <c r="AA30" s="1029"/>
      <c r="AB30" s="1029"/>
      <c r="AC30" s="1029"/>
      <c r="AD30" s="1029"/>
      <c r="AE30" s="1029"/>
      <c r="AF30" s="1029"/>
      <c r="AG30" s="1029"/>
      <c r="AH30" s="1029"/>
      <c r="AI30" s="1029"/>
      <c r="AJ30" s="1029"/>
    </row>
    <row r="31" spans="1:36" customFormat="1" ht="30">
      <c r="A31" s="1020"/>
      <c r="B31" s="1023"/>
      <c r="C31" s="1026"/>
      <c r="D31" s="474" t="s">
        <v>179</v>
      </c>
      <c r="E31" s="610" t="s">
        <v>467</v>
      </c>
      <c r="F31" s="228"/>
      <c r="G31" s="611"/>
      <c r="H31" s="611"/>
      <c r="I31" s="611"/>
      <c r="J31" s="612"/>
      <c r="K31" s="228"/>
      <c r="L31" s="611"/>
      <c r="M31" s="611"/>
      <c r="N31" s="612"/>
      <c r="O31" s="228"/>
      <c r="P31" s="612"/>
      <c r="Q31" s="228"/>
      <c r="R31" s="611"/>
      <c r="S31" s="611"/>
      <c r="T31" s="611"/>
      <c r="U31" s="611"/>
      <c r="V31" s="611"/>
      <c r="W31" s="612"/>
      <c r="X31" s="1029"/>
      <c r="Y31" s="1029"/>
      <c r="Z31" s="1029"/>
      <c r="AA31" s="1029"/>
      <c r="AB31" s="1029"/>
      <c r="AC31" s="1029"/>
      <c r="AD31" s="1029"/>
      <c r="AE31" s="1029"/>
      <c r="AF31" s="1029"/>
      <c r="AG31" s="1029"/>
      <c r="AH31" s="1029"/>
      <c r="AI31" s="1029"/>
      <c r="AJ31" s="1029"/>
    </row>
    <row r="32" spans="1:36" customFormat="1" ht="30">
      <c r="A32" s="1020"/>
      <c r="B32" s="1023"/>
      <c r="C32" s="1026"/>
      <c r="D32" s="474" t="s">
        <v>468</v>
      </c>
      <c r="E32" s="610" t="s">
        <v>469</v>
      </c>
      <c r="F32" s="228"/>
      <c r="G32" s="611"/>
      <c r="H32" s="611"/>
      <c r="I32" s="611"/>
      <c r="J32" s="612"/>
      <c r="K32" s="228"/>
      <c r="L32" s="611"/>
      <c r="M32" s="611"/>
      <c r="N32" s="612"/>
      <c r="O32" s="228"/>
      <c r="P32" s="612"/>
      <c r="Q32" s="228"/>
      <c r="R32" s="611"/>
      <c r="S32" s="611"/>
      <c r="T32" s="611"/>
      <c r="U32" s="611"/>
      <c r="V32" s="611"/>
      <c r="W32" s="612"/>
      <c r="X32" s="1029"/>
      <c r="Y32" s="1029"/>
      <c r="Z32" s="1029"/>
      <c r="AA32" s="1029"/>
      <c r="AB32" s="1029"/>
      <c r="AC32" s="1029"/>
      <c r="AD32" s="1029"/>
      <c r="AE32" s="1029"/>
      <c r="AF32" s="1029"/>
      <c r="AG32" s="1029"/>
      <c r="AH32" s="1029"/>
      <c r="AI32" s="1029"/>
      <c r="AJ32" s="1029"/>
    </row>
    <row r="33" spans="1:36" customFormat="1">
      <c r="A33" s="1020"/>
      <c r="B33" s="1023"/>
      <c r="C33" s="1026"/>
      <c r="D33" s="474" t="s">
        <v>470</v>
      </c>
      <c r="E33" s="610" t="s">
        <v>471</v>
      </c>
      <c r="F33" s="228"/>
      <c r="G33" s="611"/>
      <c r="H33" s="611"/>
      <c r="I33" s="611"/>
      <c r="J33" s="612"/>
      <c r="K33" s="228"/>
      <c r="L33" s="611"/>
      <c r="M33" s="611"/>
      <c r="N33" s="612"/>
      <c r="O33" s="228"/>
      <c r="P33" s="612"/>
      <c r="Q33" s="228"/>
      <c r="R33" s="611"/>
      <c r="S33" s="611"/>
      <c r="T33" s="611"/>
      <c r="U33" s="611"/>
      <c r="V33" s="611"/>
      <c r="W33" s="612"/>
      <c r="X33" s="1029"/>
      <c r="Y33" s="1029"/>
      <c r="Z33" s="1029"/>
      <c r="AA33" s="1029"/>
      <c r="AB33" s="1029"/>
      <c r="AC33" s="1029"/>
      <c r="AD33" s="1029"/>
      <c r="AE33" s="1029"/>
      <c r="AF33" s="1029"/>
      <c r="AG33" s="1029"/>
      <c r="AH33" s="1029"/>
      <c r="AI33" s="1029"/>
      <c r="AJ33" s="1029"/>
    </row>
    <row r="34" spans="1:36" customFormat="1" ht="30">
      <c r="A34" s="1020"/>
      <c r="B34" s="1023"/>
      <c r="C34" s="1026"/>
      <c r="D34" s="474" t="s">
        <v>472</v>
      </c>
      <c r="E34" s="610" t="s">
        <v>473</v>
      </c>
      <c r="F34" s="228"/>
      <c r="G34" s="611"/>
      <c r="H34" s="611"/>
      <c r="I34" s="611"/>
      <c r="J34" s="612"/>
      <c r="K34" s="228"/>
      <c r="L34" s="611"/>
      <c r="M34" s="611"/>
      <c r="N34" s="612"/>
      <c r="O34" s="228"/>
      <c r="P34" s="612"/>
      <c r="Q34" s="228"/>
      <c r="R34" s="611"/>
      <c r="S34" s="611"/>
      <c r="T34" s="611"/>
      <c r="U34" s="611"/>
      <c r="V34" s="611"/>
      <c r="W34" s="612"/>
      <c r="X34" s="1029"/>
      <c r="Y34" s="1029"/>
      <c r="Z34" s="1029"/>
      <c r="AA34" s="1029"/>
      <c r="AB34" s="1029"/>
      <c r="AC34" s="1029"/>
      <c r="AD34" s="1029"/>
      <c r="AE34" s="1029"/>
      <c r="AF34" s="1029"/>
      <c r="AG34" s="1029"/>
      <c r="AH34" s="1029"/>
      <c r="AI34" s="1029"/>
      <c r="AJ34" s="1029"/>
    </row>
    <row r="35" spans="1:36" customFormat="1">
      <c r="A35" s="1020"/>
      <c r="B35" s="1023"/>
      <c r="C35" s="1026"/>
      <c r="D35" s="474" t="s">
        <v>474</v>
      </c>
      <c r="E35" s="610" t="s">
        <v>475</v>
      </c>
      <c r="F35" s="228"/>
      <c r="G35" s="611"/>
      <c r="H35" s="611"/>
      <c r="I35" s="611"/>
      <c r="J35" s="612"/>
      <c r="K35" s="228"/>
      <c r="L35" s="611"/>
      <c r="M35" s="611"/>
      <c r="N35" s="612"/>
      <c r="O35" s="228"/>
      <c r="P35" s="612"/>
      <c r="Q35" s="228"/>
      <c r="R35" s="611"/>
      <c r="S35" s="611"/>
      <c r="T35" s="611"/>
      <c r="U35" s="611"/>
      <c r="V35" s="611"/>
      <c r="W35" s="612"/>
      <c r="X35" s="1029"/>
      <c r="Y35" s="1029"/>
      <c r="Z35" s="1029"/>
      <c r="AA35" s="1029"/>
      <c r="AB35" s="1029"/>
      <c r="AC35" s="1029"/>
      <c r="AD35" s="1029"/>
      <c r="AE35" s="1029"/>
      <c r="AF35" s="1029"/>
      <c r="AG35" s="1029"/>
      <c r="AH35" s="1029"/>
      <c r="AI35" s="1029"/>
      <c r="AJ35" s="1029"/>
    </row>
    <row r="36" spans="1:36" customFormat="1" ht="30">
      <c r="A36" s="1020"/>
      <c r="B36" s="1023"/>
      <c r="C36" s="1026"/>
      <c r="D36" s="474" t="s">
        <v>180</v>
      </c>
      <c r="E36" s="610" t="s">
        <v>476</v>
      </c>
      <c r="F36" s="228"/>
      <c r="G36" s="611"/>
      <c r="H36" s="611"/>
      <c r="I36" s="611"/>
      <c r="J36" s="612"/>
      <c r="K36" s="228"/>
      <c r="L36" s="611"/>
      <c r="M36" s="611"/>
      <c r="N36" s="612"/>
      <c r="O36" s="228"/>
      <c r="P36" s="612"/>
      <c r="Q36" s="228"/>
      <c r="R36" s="611"/>
      <c r="S36" s="611"/>
      <c r="T36" s="611"/>
      <c r="U36" s="611"/>
      <c r="V36" s="611"/>
      <c r="W36" s="612"/>
      <c r="X36" s="1030"/>
      <c r="Y36" s="1030"/>
      <c r="Z36" s="1030"/>
      <c r="AA36" s="1030"/>
      <c r="AB36" s="1030"/>
      <c r="AC36" s="1030"/>
      <c r="AD36" s="1030"/>
      <c r="AE36" s="1030"/>
      <c r="AF36" s="1030"/>
      <c r="AG36" s="1030"/>
      <c r="AH36" s="1030"/>
      <c r="AI36" s="1030"/>
      <c r="AJ36" s="1030"/>
    </row>
    <row r="37" spans="1:36" customFormat="1">
      <c r="A37" s="1020"/>
      <c r="B37" s="1023"/>
      <c r="C37" s="1026"/>
      <c r="D37" s="474" t="s">
        <v>259</v>
      </c>
      <c r="E37" s="610" t="s">
        <v>437</v>
      </c>
      <c r="F37" s="228"/>
      <c r="G37" s="611"/>
      <c r="H37" s="611"/>
      <c r="I37" s="611"/>
      <c r="J37" s="612"/>
      <c r="K37" s="228"/>
      <c r="L37" s="611"/>
      <c r="M37" s="611"/>
      <c r="N37" s="612"/>
      <c r="O37" s="228"/>
      <c r="P37" s="612"/>
      <c r="Q37" s="228"/>
      <c r="R37" s="611"/>
      <c r="S37" s="611"/>
      <c r="T37" s="611"/>
      <c r="U37" s="611"/>
      <c r="V37" s="611"/>
      <c r="W37" s="612"/>
      <c r="X37" s="1030"/>
      <c r="Y37" s="1030"/>
      <c r="Z37" s="1030"/>
      <c r="AA37" s="1030"/>
      <c r="AB37" s="1030"/>
      <c r="AC37" s="1030"/>
      <c r="AD37" s="1030"/>
      <c r="AE37" s="1030"/>
      <c r="AF37" s="1030"/>
      <c r="AG37" s="1030"/>
      <c r="AH37" s="1030"/>
      <c r="AI37" s="1030"/>
      <c r="AJ37" s="1030"/>
    </row>
    <row r="38" spans="1:36" customFormat="1" ht="30">
      <c r="A38" s="1020"/>
      <c r="B38" s="1023"/>
      <c r="C38" s="1026"/>
      <c r="D38" s="474" t="s">
        <v>260</v>
      </c>
      <c r="E38" s="610" t="s">
        <v>438</v>
      </c>
      <c r="F38" s="228"/>
      <c r="G38" s="611"/>
      <c r="H38" s="611"/>
      <c r="I38" s="611"/>
      <c r="J38" s="612"/>
      <c r="K38" s="228"/>
      <c r="L38" s="611"/>
      <c r="M38" s="611"/>
      <c r="N38" s="612"/>
      <c r="O38" s="228"/>
      <c r="P38" s="612"/>
      <c r="Q38" s="228"/>
      <c r="R38" s="611"/>
      <c r="S38" s="611"/>
      <c r="T38" s="611"/>
      <c r="U38" s="611"/>
      <c r="V38" s="611"/>
      <c r="W38" s="612"/>
      <c r="X38" s="1030"/>
      <c r="Y38" s="1030"/>
      <c r="Z38" s="1030"/>
      <c r="AA38" s="1030"/>
      <c r="AB38" s="1030"/>
      <c r="AC38" s="1030"/>
      <c r="AD38" s="1030"/>
      <c r="AE38" s="1030"/>
      <c r="AF38" s="1030"/>
      <c r="AG38" s="1030"/>
      <c r="AH38" s="1030"/>
      <c r="AI38" s="1030"/>
      <c r="AJ38" s="1030"/>
    </row>
    <row r="39" spans="1:36" customFormat="1" ht="30">
      <c r="A39" s="1020"/>
      <c r="B39" s="1023"/>
      <c r="C39" s="1026"/>
      <c r="D39" s="474" t="s">
        <v>261</v>
      </c>
      <c r="E39" s="610" t="s">
        <v>439</v>
      </c>
      <c r="F39" s="228"/>
      <c r="G39" s="611"/>
      <c r="H39" s="611"/>
      <c r="I39" s="611"/>
      <c r="J39" s="612"/>
      <c r="K39" s="228"/>
      <c r="L39" s="611"/>
      <c r="M39" s="611"/>
      <c r="N39" s="612"/>
      <c r="O39" s="228"/>
      <c r="P39" s="612"/>
      <c r="Q39" s="228"/>
      <c r="R39" s="611"/>
      <c r="S39" s="611"/>
      <c r="T39" s="611"/>
      <c r="U39" s="611"/>
      <c r="V39" s="611"/>
      <c r="W39" s="612"/>
      <c r="X39" s="1030"/>
      <c r="Y39" s="1030"/>
      <c r="Z39" s="1030"/>
      <c r="AA39" s="1030"/>
      <c r="AB39" s="1030"/>
      <c r="AC39" s="1030"/>
      <c r="AD39" s="1030"/>
      <c r="AE39" s="1030"/>
      <c r="AF39" s="1030"/>
      <c r="AG39" s="1030"/>
      <c r="AH39" s="1030"/>
      <c r="AI39" s="1030"/>
      <c r="AJ39" s="1030"/>
    </row>
    <row r="40" spans="1:36" customFormat="1" ht="30">
      <c r="A40" s="1020"/>
      <c r="B40" s="1023"/>
      <c r="C40" s="1026"/>
      <c r="D40" s="474" t="s">
        <v>262</v>
      </c>
      <c r="E40" s="610" t="s">
        <v>440</v>
      </c>
      <c r="F40" s="228"/>
      <c r="G40" s="611"/>
      <c r="H40" s="611"/>
      <c r="I40" s="611"/>
      <c r="J40" s="612"/>
      <c r="K40" s="228"/>
      <c r="L40" s="611"/>
      <c r="M40" s="611"/>
      <c r="N40" s="612"/>
      <c r="O40" s="228"/>
      <c r="P40" s="612"/>
      <c r="Q40" s="228"/>
      <c r="R40" s="611"/>
      <c r="S40" s="611"/>
      <c r="T40" s="611"/>
      <c r="U40" s="611"/>
      <c r="V40" s="611"/>
      <c r="W40" s="612"/>
      <c r="X40" s="1030"/>
      <c r="Y40" s="1030"/>
      <c r="Z40" s="1030"/>
      <c r="AA40" s="1030"/>
      <c r="AB40" s="1030"/>
      <c r="AC40" s="1030"/>
      <c r="AD40" s="1030"/>
      <c r="AE40" s="1030"/>
      <c r="AF40" s="1030"/>
      <c r="AG40" s="1030"/>
      <c r="AH40" s="1030"/>
      <c r="AI40" s="1030"/>
      <c r="AJ40" s="1030"/>
    </row>
    <row r="41" spans="1:36" customFormat="1" ht="30">
      <c r="A41" s="1020"/>
      <c r="B41" s="1023"/>
      <c r="C41" s="1026"/>
      <c r="D41" s="474" t="s">
        <v>181</v>
      </c>
      <c r="E41" s="610" t="s">
        <v>477</v>
      </c>
      <c r="F41" s="228"/>
      <c r="G41" s="611"/>
      <c r="H41" s="611"/>
      <c r="I41" s="611"/>
      <c r="J41" s="612"/>
      <c r="K41" s="228"/>
      <c r="L41" s="611"/>
      <c r="M41" s="611"/>
      <c r="N41" s="612"/>
      <c r="O41" s="228"/>
      <c r="P41" s="612"/>
      <c r="Q41" s="228"/>
      <c r="R41" s="611"/>
      <c r="S41" s="611"/>
      <c r="T41" s="611"/>
      <c r="U41" s="611"/>
      <c r="V41" s="611"/>
      <c r="W41" s="612"/>
      <c r="X41" s="1030"/>
      <c r="Y41" s="1030"/>
      <c r="Z41" s="1030"/>
      <c r="AA41" s="1030"/>
      <c r="AB41" s="1030"/>
      <c r="AC41" s="1030"/>
      <c r="AD41" s="1030"/>
      <c r="AE41" s="1030"/>
      <c r="AF41" s="1030"/>
      <c r="AG41" s="1030"/>
      <c r="AH41" s="1030"/>
      <c r="AI41" s="1030"/>
      <c r="AJ41" s="1030"/>
    </row>
    <row r="42" spans="1:36" customFormat="1" ht="15.75" thickBot="1">
      <c r="A42" s="1021"/>
      <c r="B42" s="1024"/>
      <c r="C42" s="1027"/>
      <c r="D42" s="475" t="s">
        <v>264</v>
      </c>
      <c r="E42" s="232" t="s">
        <v>445</v>
      </c>
      <c r="F42" s="613"/>
      <c r="G42" s="614"/>
      <c r="H42" s="614"/>
      <c r="I42" s="614"/>
      <c r="J42" s="615"/>
      <c r="K42" s="613"/>
      <c r="L42" s="614"/>
      <c r="M42" s="614"/>
      <c r="N42" s="615"/>
      <c r="O42" s="613"/>
      <c r="P42" s="615"/>
      <c r="Q42" s="613"/>
      <c r="R42" s="614"/>
      <c r="S42" s="614"/>
      <c r="T42" s="614"/>
      <c r="U42" s="614"/>
      <c r="V42" s="614"/>
      <c r="W42" s="615"/>
      <c r="X42" s="1031"/>
      <c r="Y42" s="1031"/>
      <c r="Z42" s="1031"/>
      <c r="AA42" s="1031"/>
      <c r="AB42" s="1031"/>
      <c r="AC42" s="1031"/>
      <c r="AD42" s="1031"/>
      <c r="AE42" s="1031"/>
      <c r="AF42" s="1031"/>
      <c r="AG42" s="1031"/>
      <c r="AH42" s="1031"/>
      <c r="AI42" s="1031"/>
      <c r="AJ42" s="1031"/>
    </row>
    <row r="43" spans="1:36" ht="14.45" customHeight="1">
      <c r="A43" s="993"/>
      <c r="B43" s="993"/>
      <c r="C43" s="993"/>
      <c r="D43" s="994"/>
      <c r="E43" s="89"/>
      <c r="F43" s="3">
        <f>SUM(F25:F42)</f>
        <v>0</v>
      </c>
      <c r="G43" s="3">
        <f t="shared" ref="G43:V43" si="2">SUM(G25:G42)</f>
        <v>0</v>
      </c>
      <c r="H43" s="3">
        <f t="shared" si="2"/>
        <v>0</v>
      </c>
      <c r="I43" s="3">
        <f t="shared" si="2"/>
        <v>0</v>
      </c>
      <c r="J43" s="3">
        <f t="shared" si="2"/>
        <v>0</v>
      </c>
      <c r="K43" s="3">
        <f t="shared" si="2"/>
        <v>0</v>
      </c>
      <c r="L43" s="3">
        <f t="shared" si="2"/>
        <v>0</v>
      </c>
      <c r="M43" s="3">
        <f t="shared" si="2"/>
        <v>0</v>
      </c>
      <c r="N43" s="3">
        <f>SUM(N25:N42)</f>
        <v>0</v>
      </c>
      <c r="O43" s="3">
        <f t="shared" si="2"/>
        <v>0</v>
      </c>
      <c r="P43" s="3">
        <f t="shared" si="2"/>
        <v>0</v>
      </c>
      <c r="Q43" s="3">
        <f t="shared" si="2"/>
        <v>0</v>
      </c>
      <c r="R43" s="3">
        <f t="shared" si="2"/>
        <v>0</v>
      </c>
      <c r="S43" s="3">
        <f t="shared" si="2"/>
        <v>0</v>
      </c>
      <c r="T43" s="3">
        <f t="shared" si="2"/>
        <v>0</v>
      </c>
      <c r="U43" s="3">
        <f t="shared" si="2"/>
        <v>0</v>
      </c>
      <c r="V43" s="3">
        <f t="shared" si="2"/>
        <v>0</v>
      </c>
      <c r="W43" s="3">
        <f>SUM(W25:W42)</f>
        <v>0</v>
      </c>
      <c r="X43" s="77">
        <f t="shared" ref="X43:AJ43" si="3">SUM(X25)</f>
        <v>0</v>
      </c>
      <c r="Y43" s="77">
        <f t="shared" si="3"/>
        <v>0</v>
      </c>
      <c r="Z43" s="77">
        <f t="shared" si="3"/>
        <v>0</v>
      </c>
      <c r="AA43" s="77">
        <f t="shared" si="3"/>
        <v>0</v>
      </c>
      <c r="AB43" s="77">
        <f t="shared" si="3"/>
        <v>0</v>
      </c>
      <c r="AC43" s="77">
        <f t="shared" si="3"/>
        <v>0</v>
      </c>
      <c r="AD43" s="77">
        <f t="shared" si="3"/>
        <v>0</v>
      </c>
      <c r="AE43" s="77">
        <f t="shared" si="3"/>
        <v>0</v>
      </c>
      <c r="AF43" s="77">
        <f t="shared" si="3"/>
        <v>0</v>
      </c>
      <c r="AG43" s="77">
        <f t="shared" si="3"/>
        <v>0</v>
      </c>
      <c r="AH43" s="77">
        <f t="shared" si="3"/>
        <v>0</v>
      </c>
      <c r="AI43" s="77">
        <f t="shared" si="3"/>
        <v>0</v>
      </c>
      <c r="AJ43" s="77">
        <f t="shared" si="3"/>
        <v>0</v>
      </c>
    </row>
    <row r="44" spans="1:36" ht="15.75" thickBot="1">
      <c r="A44" s="261"/>
      <c r="B44" s="261"/>
      <c r="C44" s="261"/>
      <c r="D44" s="261"/>
      <c r="E44" s="26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36" customFormat="1" ht="30">
      <c r="A45" s="995" t="s">
        <v>49</v>
      </c>
      <c r="B45" s="998" t="s">
        <v>275</v>
      </c>
      <c r="C45" s="1001" t="s">
        <v>503</v>
      </c>
      <c r="D45" s="624" t="s">
        <v>252</v>
      </c>
      <c r="E45" s="625" t="s">
        <v>433</v>
      </c>
      <c r="F45" s="626"/>
      <c r="G45" s="627"/>
      <c r="H45" s="627"/>
      <c r="I45" s="627"/>
      <c r="J45" s="628"/>
      <c r="K45" s="626"/>
      <c r="L45" s="627"/>
      <c r="M45" s="627"/>
      <c r="N45" s="628"/>
      <c r="O45" s="626"/>
      <c r="P45" s="628"/>
      <c r="Q45" s="626"/>
      <c r="R45" s="627"/>
      <c r="S45" s="627"/>
      <c r="T45" s="627"/>
      <c r="U45" s="627"/>
      <c r="V45" s="627"/>
      <c r="W45" s="628"/>
      <c r="X45" s="1012"/>
      <c r="Y45" s="987"/>
      <c r="Z45" s="987"/>
      <c r="AA45" s="990"/>
      <c r="AB45" s="1012"/>
      <c r="AC45" s="990"/>
      <c r="AD45" s="1012"/>
      <c r="AE45" s="987"/>
      <c r="AF45" s="987"/>
      <c r="AG45" s="987"/>
      <c r="AH45" s="987"/>
      <c r="AI45" s="987"/>
      <c r="AJ45" s="990"/>
    </row>
    <row r="46" spans="1:36" customFormat="1">
      <c r="A46" s="996"/>
      <c r="B46" s="999"/>
      <c r="C46" s="1002"/>
      <c r="D46" s="629" t="s">
        <v>254</v>
      </c>
      <c r="E46" s="630" t="s">
        <v>434</v>
      </c>
      <c r="F46" s="631"/>
      <c r="G46" s="632"/>
      <c r="H46" s="632"/>
      <c r="I46" s="632"/>
      <c r="J46" s="633"/>
      <c r="K46" s="631"/>
      <c r="L46" s="632"/>
      <c r="M46" s="632"/>
      <c r="N46" s="633"/>
      <c r="O46" s="631"/>
      <c r="P46" s="633"/>
      <c r="Q46" s="631"/>
      <c r="R46" s="632"/>
      <c r="S46" s="632"/>
      <c r="T46" s="632"/>
      <c r="U46" s="632"/>
      <c r="V46" s="632"/>
      <c r="W46" s="633"/>
      <c r="X46" s="1042"/>
      <c r="Y46" s="1043"/>
      <c r="Z46" s="1043"/>
      <c r="AA46" s="1041"/>
      <c r="AB46" s="1042"/>
      <c r="AC46" s="1041"/>
      <c r="AD46" s="1042"/>
      <c r="AE46" s="1043"/>
      <c r="AF46" s="1043"/>
      <c r="AG46" s="1043"/>
      <c r="AH46" s="1043"/>
      <c r="AI46" s="1043"/>
      <c r="AJ46" s="1041"/>
    </row>
    <row r="47" spans="1:36" customFormat="1">
      <c r="A47" s="996"/>
      <c r="B47" s="999"/>
      <c r="C47" s="1002"/>
      <c r="D47" s="629" t="s">
        <v>256</v>
      </c>
      <c r="E47" s="630" t="s">
        <v>435</v>
      </c>
      <c r="F47" s="631"/>
      <c r="G47" s="632"/>
      <c r="H47" s="632"/>
      <c r="I47" s="632"/>
      <c r="J47" s="633"/>
      <c r="K47" s="631"/>
      <c r="L47" s="632"/>
      <c r="M47" s="632"/>
      <c r="N47" s="633"/>
      <c r="O47" s="631"/>
      <c r="P47" s="633"/>
      <c r="Q47" s="631"/>
      <c r="R47" s="632"/>
      <c r="S47" s="632"/>
      <c r="T47" s="632"/>
      <c r="U47" s="632"/>
      <c r="V47" s="632"/>
      <c r="W47" s="633"/>
      <c r="X47" s="1042"/>
      <c r="Y47" s="1043"/>
      <c r="Z47" s="1043"/>
      <c r="AA47" s="1041"/>
      <c r="AB47" s="1042"/>
      <c r="AC47" s="1041"/>
      <c r="AD47" s="1042"/>
      <c r="AE47" s="1043"/>
      <c r="AF47" s="1043"/>
      <c r="AG47" s="1043"/>
      <c r="AH47" s="1043"/>
      <c r="AI47" s="1043"/>
      <c r="AJ47" s="1041"/>
    </row>
    <row r="48" spans="1:36" customFormat="1">
      <c r="A48" s="996"/>
      <c r="B48" s="999"/>
      <c r="C48" s="1002"/>
      <c r="D48" s="629" t="s">
        <v>258</v>
      </c>
      <c r="E48" s="630" t="s">
        <v>436</v>
      </c>
      <c r="F48" s="631"/>
      <c r="G48" s="632"/>
      <c r="H48" s="632"/>
      <c r="I48" s="632"/>
      <c r="J48" s="633"/>
      <c r="K48" s="631"/>
      <c r="L48" s="632"/>
      <c r="M48" s="632"/>
      <c r="N48" s="633"/>
      <c r="O48" s="631"/>
      <c r="P48" s="633"/>
      <c r="Q48" s="631"/>
      <c r="R48" s="632"/>
      <c r="S48" s="632"/>
      <c r="T48" s="632"/>
      <c r="U48" s="632"/>
      <c r="V48" s="632"/>
      <c r="W48" s="633"/>
      <c r="X48" s="1042"/>
      <c r="Y48" s="1043"/>
      <c r="Z48" s="1043"/>
      <c r="AA48" s="1041"/>
      <c r="AB48" s="1042"/>
      <c r="AC48" s="1041"/>
      <c r="AD48" s="1042"/>
      <c r="AE48" s="1043"/>
      <c r="AF48" s="1043"/>
      <c r="AG48" s="1043"/>
      <c r="AH48" s="1043"/>
      <c r="AI48" s="1043"/>
      <c r="AJ48" s="1041"/>
    </row>
    <row r="49" spans="1:36" customFormat="1">
      <c r="A49" s="996"/>
      <c r="B49" s="999"/>
      <c r="C49" s="1002"/>
      <c r="D49" s="629" t="s">
        <v>504</v>
      </c>
      <c r="E49" s="630" t="s">
        <v>505</v>
      </c>
      <c r="F49" s="631"/>
      <c r="G49" s="632"/>
      <c r="H49" s="632"/>
      <c r="I49" s="632"/>
      <c r="J49" s="633"/>
      <c r="K49" s="631"/>
      <c r="L49" s="632"/>
      <c r="M49" s="632"/>
      <c r="N49" s="633"/>
      <c r="O49" s="631"/>
      <c r="P49" s="633"/>
      <c r="Q49" s="631"/>
      <c r="R49" s="632"/>
      <c r="S49" s="632"/>
      <c r="T49" s="632"/>
      <c r="U49" s="632"/>
      <c r="V49" s="632"/>
      <c r="W49" s="633"/>
      <c r="X49" s="1042"/>
      <c r="Y49" s="1043"/>
      <c r="Z49" s="1043"/>
      <c r="AA49" s="1041"/>
      <c r="AB49" s="1042"/>
      <c r="AC49" s="1041"/>
      <c r="AD49" s="1042"/>
      <c r="AE49" s="1043"/>
      <c r="AF49" s="1043"/>
      <c r="AG49" s="1043"/>
      <c r="AH49" s="1043"/>
      <c r="AI49" s="1043"/>
      <c r="AJ49" s="1041"/>
    </row>
    <row r="50" spans="1:36" customFormat="1">
      <c r="A50" s="996"/>
      <c r="B50" s="999"/>
      <c r="C50" s="1002"/>
      <c r="D50" s="629" t="s">
        <v>506</v>
      </c>
      <c r="E50" s="630" t="s">
        <v>507</v>
      </c>
      <c r="F50" s="631"/>
      <c r="G50" s="632"/>
      <c r="H50" s="632"/>
      <c r="I50" s="632"/>
      <c r="J50" s="633"/>
      <c r="K50" s="631"/>
      <c r="L50" s="632"/>
      <c r="M50" s="632"/>
      <c r="N50" s="633"/>
      <c r="O50" s="631"/>
      <c r="P50" s="633"/>
      <c r="Q50" s="631"/>
      <c r="R50" s="632"/>
      <c r="S50" s="632"/>
      <c r="T50" s="632"/>
      <c r="U50" s="632"/>
      <c r="V50" s="632"/>
      <c r="W50" s="633"/>
      <c r="X50" s="1042"/>
      <c r="Y50" s="1043"/>
      <c r="Z50" s="1043"/>
      <c r="AA50" s="1041"/>
      <c r="AB50" s="1042"/>
      <c r="AC50" s="1041"/>
      <c r="AD50" s="1042"/>
      <c r="AE50" s="1043"/>
      <c r="AF50" s="1043"/>
      <c r="AG50" s="1043"/>
      <c r="AH50" s="1043"/>
      <c r="AI50" s="1043"/>
      <c r="AJ50" s="1041"/>
    </row>
    <row r="51" spans="1:36" customFormat="1">
      <c r="A51" s="996"/>
      <c r="B51" s="999"/>
      <c r="C51" s="1002"/>
      <c r="D51" s="629" t="s">
        <v>508</v>
      </c>
      <c r="E51" s="630" t="s">
        <v>509</v>
      </c>
      <c r="F51" s="631"/>
      <c r="G51" s="632"/>
      <c r="H51" s="632"/>
      <c r="I51" s="632"/>
      <c r="J51" s="633"/>
      <c r="K51" s="631"/>
      <c r="L51" s="632"/>
      <c r="M51" s="632"/>
      <c r="N51" s="633"/>
      <c r="O51" s="631"/>
      <c r="P51" s="633"/>
      <c r="Q51" s="631"/>
      <c r="R51" s="632"/>
      <c r="S51" s="632"/>
      <c r="T51" s="632"/>
      <c r="U51" s="632"/>
      <c r="V51" s="632"/>
      <c r="W51" s="633"/>
      <c r="X51" s="1042"/>
      <c r="Y51" s="1043"/>
      <c r="Z51" s="1043"/>
      <c r="AA51" s="1041"/>
      <c r="AB51" s="1042"/>
      <c r="AC51" s="1041"/>
      <c r="AD51" s="1042"/>
      <c r="AE51" s="1043"/>
      <c r="AF51" s="1043"/>
      <c r="AG51" s="1043"/>
      <c r="AH51" s="1043"/>
      <c r="AI51" s="1043"/>
      <c r="AJ51" s="1041"/>
    </row>
    <row r="52" spans="1:36" customFormat="1">
      <c r="A52" s="996"/>
      <c r="B52" s="999"/>
      <c r="C52" s="1002"/>
      <c r="D52" s="629" t="s">
        <v>259</v>
      </c>
      <c r="E52" s="630" t="s">
        <v>437</v>
      </c>
      <c r="F52" s="631"/>
      <c r="G52" s="632"/>
      <c r="H52" s="632"/>
      <c r="I52" s="632"/>
      <c r="J52" s="633"/>
      <c r="K52" s="631"/>
      <c r="L52" s="632"/>
      <c r="M52" s="632"/>
      <c r="N52" s="633"/>
      <c r="O52" s="631"/>
      <c r="P52" s="633"/>
      <c r="Q52" s="631"/>
      <c r="R52" s="632"/>
      <c r="S52" s="632"/>
      <c r="T52" s="632"/>
      <c r="U52" s="632"/>
      <c r="V52" s="632"/>
      <c r="W52" s="633"/>
      <c r="X52" s="1042"/>
      <c r="Y52" s="1043"/>
      <c r="Z52" s="1043"/>
      <c r="AA52" s="1041"/>
      <c r="AB52" s="1042"/>
      <c r="AC52" s="1041"/>
      <c r="AD52" s="1042"/>
      <c r="AE52" s="1043"/>
      <c r="AF52" s="1043"/>
      <c r="AG52" s="1043"/>
      <c r="AH52" s="1043"/>
      <c r="AI52" s="1043"/>
      <c r="AJ52" s="1041"/>
    </row>
    <row r="53" spans="1:36" customFormat="1" ht="30">
      <c r="A53" s="996"/>
      <c r="B53" s="999"/>
      <c r="C53" s="1002"/>
      <c r="D53" s="629" t="s">
        <v>260</v>
      </c>
      <c r="E53" s="630" t="s">
        <v>438</v>
      </c>
      <c r="F53" s="631"/>
      <c r="G53" s="632"/>
      <c r="H53" s="632"/>
      <c r="I53" s="632"/>
      <c r="J53" s="633"/>
      <c r="K53" s="631"/>
      <c r="L53" s="632"/>
      <c r="M53" s="632"/>
      <c r="N53" s="633"/>
      <c r="O53" s="631"/>
      <c r="P53" s="633"/>
      <c r="Q53" s="631"/>
      <c r="R53" s="632"/>
      <c r="S53" s="632"/>
      <c r="T53" s="632"/>
      <c r="U53" s="632"/>
      <c r="V53" s="632"/>
      <c r="W53" s="633"/>
      <c r="X53" s="1042"/>
      <c r="Y53" s="1043"/>
      <c r="Z53" s="1043"/>
      <c r="AA53" s="1041"/>
      <c r="AB53" s="1042"/>
      <c r="AC53" s="1041"/>
      <c r="AD53" s="1042"/>
      <c r="AE53" s="1043"/>
      <c r="AF53" s="1043"/>
      <c r="AG53" s="1043"/>
      <c r="AH53" s="1043"/>
      <c r="AI53" s="1043"/>
      <c r="AJ53" s="1041"/>
    </row>
    <row r="54" spans="1:36" customFormat="1" ht="30">
      <c r="A54" s="996"/>
      <c r="B54" s="999"/>
      <c r="C54" s="1002"/>
      <c r="D54" s="629" t="s">
        <v>261</v>
      </c>
      <c r="E54" s="630" t="s">
        <v>439</v>
      </c>
      <c r="F54" s="631"/>
      <c r="G54" s="632"/>
      <c r="H54" s="632"/>
      <c r="I54" s="632"/>
      <c r="J54" s="633"/>
      <c r="K54" s="631"/>
      <c r="L54" s="632"/>
      <c r="M54" s="632"/>
      <c r="N54" s="633"/>
      <c r="O54" s="631"/>
      <c r="P54" s="633"/>
      <c r="Q54" s="631"/>
      <c r="R54" s="632"/>
      <c r="S54" s="632"/>
      <c r="T54" s="632"/>
      <c r="U54" s="632"/>
      <c r="V54" s="632"/>
      <c r="W54" s="633"/>
      <c r="X54" s="1042"/>
      <c r="Y54" s="1043"/>
      <c r="Z54" s="1043"/>
      <c r="AA54" s="1041"/>
      <c r="AB54" s="1042"/>
      <c r="AC54" s="1041"/>
      <c r="AD54" s="1042"/>
      <c r="AE54" s="1043"/>
      <c r="AF54" s="1043"/>
      <c r="AG54" s="1043"/>
      <c r="AH54" s="1043"/>
      <c r="AI54" s="1043"/>
      <c r="AJ54" s="1041"/>
    </row>
    <row r="55" spans="1:36" customFormat="1" ht="30">
      <c r="A55" s="996"/>
      <c r="B55" s="999"/>
      <c r="C55" s="1002"/>
      <c r="D55" s="629" t="s">
        <v>262</v>
      </c>
      <c r="E55" s="630" t="s">
        <v>440</v>
      </c>
      <c r="F55" s="631"/>
      <c r="G55" s="632"/>
      <c r="H55" s="632"/>
      <c r="I55" s="632"/>
      <c r="J55" s="633"/>
      <c r="K55" s="631"/>
      <c r="L55" s="632"/>
      <c r="M55" s="632"/>
      <c r="N55" s="633"/>
      <c r="O55" s="631"/>
      <c r="P55" s="633"/>
      <c r="Q55" s="631"/>
      <c r="R55" s="632"/>
      <c r="S55" s="632"/>
      <c r="T55" s="632"/>
      <c r="U55" s="632"/>
      <c r="V55" s="632"/>
      <c r="W55" s="633"/>
      <c r="X55" s="1013"/>
      <c r="Y55" s="988"/>
      <c r="Z55" s="988"/>
      <c r="AA55" s="991"/>
      <c r="AB55" s="1013"/>
      <c r="AC55" s="991"/>
      <c r="AD55" s="1013"/>
      <c r="AE55" s="988"/>
      <c r="AF55" s="988"/>
      <c r="AG55" s="988"/>
      <c r="AH55" s="988"/>
      <c r="AI55" s="988"/>
      <c r="AJ55" s="991"/>
    </row>
    <row r="56" spans="1:36" customFormat="1" ht="15.75" thickBot="1">
      <c r="A56" s="997"/>
      <c r="B56" s="1000"/>
      <c r="C56" s="1003"/>
      <c r="D56" s="634" t="s">
        <v>264</v>
      </c>
      <c r="E56" s="230" t="s">
        <v>445</v>
      </c>
      <c r="F56" s="635"/>
      <c r="G56" s="636"/>
      <c r="H56" s="636"/>
      <c r="I56" s="636"/>
      <c r="J56" s="637"/>
      <c r="K56" s="635"/>
      <c r="L56" s="636"/>
      <c r="M56" s="636"/>
      <c r="N56" s="637"/>
      <c r="O56" s="635"/>
      <c r="P56" s="637"/>
      <c r="Q56" s="635"/>
      <c r="R56" s="636"/>
      <c r="S56" s="636"/>
      <c r="T56" s="636"/>
      <c r="U56" s="636"/>
      <c r="V56" s="636"/>
      <c r="W56" s="637"/>
      <c r="X56" s="1014"/>
      <c r="Y56" s="989"/>
      <c r="Z56" s="989"/>
      <c r="AA56" s="992"/>
      <c r="AB56" s="1014"/>
      <c r="AC56" s="992"/>
      <c r="AD56" s="1014"/>
      <c r="AE56" s="989"/>
      <c r="AF56" s="989"/>
      <c r="AG56" s="989"/>
      <c r="AH56" s="989"/>
      <c r="AI56" s="989"/>
      <c r="AJ56" s="992"/>
    </row>
    <row r="57" spans="1:36" ht="14.45" customHeight="1">
      <c r="A57" s="993"/>
      <c r="B57" s="993"/>
      <c r="C57" s="993"/>
      <c r="D57" s="994"/>
      <c r="E57" s="89"/>
      <c r="F57" s="3">
        <f t="shared" ref="F57:W57" si="4">SUM(F45:F56)</f>
        <v>0</v>
      </c>
      <c r="G57" s="3">
        <f t="shared" si="4"/>
        <v>0</v>
      </c>
      <c r="H57" s="3">
        <f t="shared" si="4"/>
        <v>0</v>
      </c>
      <c r="I57" s="3">
        <f t="shared" si="4"/>
        <v>0</v>
      </c>
      <c r="J57" s="3">
        <f t="shared" si="4"/>
        <v>0</v>
      </c>
      <c r="K57" s="3">
        <f t="shared" si="4"/>
        <v>0</v>
      </c>
      <c r="L57" s="3">
        <f t="shared" si="4"/>
        <v>0</v>
      </c>
      <c r="M57" s="3">
        <f t="shared" si="4"/>
        <v>0</v>
      </c>
      <c r="N57" s="3">
        <f t="shared" si="4"/>
        <v>0</v>
      </c>
      <c r="O57" s="3">
        <f t="shared" si="4"/>
        <v>0</v>
      </c>
      <c r="P57" s="3">
        <f t="shared" si="4"/>
        <v>0</v>
      </c>
      <c r="Q57" s="3">
        <f t="shared" si="4"/>
        <v>0</v>
      </c>
      <c r="R57" s="3">
        <f t="shared" si="4"/>
        <v>0</v>
      </c>
      <c r="S57" s="3">
        <f t="shared" si="4"/>
        <v>0</v>
      </c>
      <c r="T57" s="3">
        <f t="shared" si="4"/>
        <v>0</v>
      </c>
      <c r="U57" s="3">
        <f t="shared" si="4"/>
        <v>0</v>
      </c>
      <c r="V57" s="3">
        <f t="shared" si="4"/>
        <v>0</v>
      </c>
      <c r="W57" s="3">
        <f t="shared" si="4"/>
        <v>0</v>
      </c>
      <c r="X57" s="77">
        <f t="shared" ref="X57:AJ57" si="5">SUM(X45)</f>
        <v>0</v>
      </c>
      <c r="Y57" s="77">
        <f t="shared" si="5"/>
        <v>0</v>
      </c>
      <c r="Z57" s="77">
        <f t="shared" si="5"/>
        <v>0</v>
      </c>
      <c r="AA57" s="77">
        <f t="shared" si="5"/>
        <v>0</v>
      </c>
      <c r="AB57" s="77">
        <f t="shared" si="5"/>
        <v>0</v>
      </c>
      <c r="AC57" s="77">
        <f t="shared" si="5"/>
        <v>0</v>
      </c>
      <c r="AD57" s="77">
        <f t="shared" si="5"/>
        <v>0</v>
      </c>
      <c r="AE57" s="77">
        <f t="shared" si="5"/>
        <v>0</v>
      </c>
      <c r="AF57" s="77">
        <f t="shared" si="5"/>
        <v>0</v>
      </c>
      <c r="AG57" s="77">
        <f t="shared" si="5"/>
        <v>0</v>
      </c>
      <c r="AH57" s="77">
        <f t="shared" si="5"/>
        <v>0</v>
      </c>
      <c r="AI57" s="77">
        <f t="shared" si="5"/>
        <v>0</v>
      </c>
      <c r="AJ57" s="77">
        <f t="shared" si="5"/>
        <v>0</v>
      </c>
    </row>
    <row r="58" spans="1:36" ht="15.75" thickBot="1">
      <c r="A58" s="261"/>
      <c r="B58" s="261"/>
      <c r="C58" s="261"/>
      <c r="D58" s="261"/>
      <c r="E58" s="26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36" customFormat="1" ht="30">
      <c r="A59" s="1019" t="s">
        <v>182</v>
      </c>
      <c r="B59" s="1022" t="s">
        <v>418</v>
      </c>
      <c r="C59" s="1025" t="s">
        <v>313</v>
      </c>
      <c r="D59" s="605" t="s">
        <v>252</v>
      </c>
      <c r="E59" s="606" t="s">
        <v>433</v>
      </c>
      <c r="F59" s="607"/>
      <c r="G59" s="608"/>
      <c r="H59" s="608"/>
      <c r="I59" s="608"/>
      <c r="J59" s="609"/>
      <c r="K59" s="607"/>
      <c r="L59" s="608"/>
      <c r="M59" s="608"/>
      <c r="N59" s="609"/>
      <c r="O59" s="607"/>
      <c r="P59" s="609"/>
      <c r="Q59" s="607"/>
      <c r="R59" s="608"/>
      <c r="S59" s="608"/>
      <c r="T59" s="608"/>
      <c r="U59" s="608"/>
      <c r="V59" s="608"/>
      <c r="W59" s="609"/>
      <c r="X59" s="975"/>
      <c r="Y59" s="979"/>
      <c r="Z59" s="979"/>
      <c r="AA59" s="983"/>
      <c r="AB59" s="975"/>
      <c r="AC59" s="983"/>
      <c r="AD59" s="975"/>
      <c r="AE59" s="979"/>
      <c r="AF59" s="979"/>
      <c r="AG59" s="979"/>
      <c r="AH59" s="979"/>
      <c r="AI59" s="979"/>
      <c r="AJ59" s="983"/>
    </row>
    <row r="60" spans="1:36" customFormat="1">
      <c r="A60" s="1020"/>
      <c r="B60" s="1023"/>
      <c r="C60" s="1026"/>
      <c r="D60" s="474" t="s">
        <v>794</v>
      </c>
      <c r="E60" s="610" t="s">
        <v>795</v>
      </c>
      <c r="F60" s="228"/>
      <c r="G60" s="611"/>
      <c r="H60" s="611"/>
      <c r="I60" s="611"/>
      <c r="J60" s="612"/>
      <c r="K60" s="228"/>
      <c r="L60" s="611"/>
      <c r="M60" s="611"/>
      <c r="N60" s="612"/>
      <c r="O60" s="228"/>
      <c r="P60" s="612"/>
      <c r="Q60" s="228"/>
      <c r="R60" s="611"/>
      <c r="S60" s="611"/>
      <c r="T60" s="611"/>
      <c r="U60" s="611"/>
      <c r="V60" s="611"/>
      <c r="W60" s="612"/>
      <c r="X60" s="976"/>
      <c r="Y60" s="980"/>
      <c r="Z60" s="980"/>
      <c r="AA60" s="984"/>
      <c r="AB60" s="976"/>
      <c r="AC60" s="984"/>
      <c r="AD60" s="976"/>
      <c r="AE60" s="980"/>
      <c r="AF60" s="980"/>
      <c r="AG60" s="980"/>
      <c r="AH60" s="980"/>
      <c r="AI60" s="980"/>
      <c r="AJ60" s="984"/>
    </row>
    <row r="61" spans="1:36" customFormat="1" ht="30">
      <c r="A61" s="1020"/>
      <c r="B61" s="1023"/>
      <c r="C61" s="1026"/>
      <c r="D61" s="474" t="s">
        <v>796</v>
      </c>
      <c r="E61" s="610" t="s">
        <v>797</v>
      </c>
      <c r="F61" s="228"/>
      <c r="G61" s="611"/>
      <c r="H61" s="611"/>
      <c r="I61" s="611"/>
      <c r="J61" s="612"/>
      <c r="K61" s="228"/>
      <c r="L61" s="611"/>
      <c r="M61" s="611"/>
      <c r="N61" s="612"/>
      <c r="O61" s="228"/>
      <c r="P61" s="612"/>
      <c r="Q61" s="228"/>
      <c r="R61" s="611"/>
      <c r="S61" s="611"/>
      <c r="T61" s="611"/>
      <c r="U61" s="611"/>
      <c r="V61" s="611"/>
      <c r="W61" s="612"/>
      <c r="X61" s="976"/>
      <c r="Y61" s="980"/>
      <c r="Z61" s="980"/>
      <c r="AA61" s="984"/>
      <c r="AB61" s="976"/>
      <c r="AC61" s="984"/>
      <c r="AD61" s="976"/>
      <c r="AE61" s="980"/>
      <c r="AF61" s="980"/>
      <c r="AG61" s="980"/>
      <c r="AH61" s="980"/>
      <c r="AI61" s="980"/>
      <c r="AJ61" s="984"/>
    </row>
    <row r="62" spans="1:36" customFormat="1">
      <c r="A62" s="1020"/>
      <c r="B62" s="1023"/>
      <c r="C62" s="1026"/>
      <c r="D62" s="474" t="s">
        <v>254</v>
      </c>
      <c r="E62" s="610" t="s">
        <v>434</v>
      </c>
      <c r="F62" s="228"/>
      <c r="G62" s="611"/>
      <c r="H62" s="611"/>
      <c r="I62" s="611"/>
      <c r="J62" s="612"/>
      <c r="K62" s="228"/>
      <c r="L62" s="611"/>
      <c r="M62" s="611"/>
      <c r="N62" s="612"/>
      <c r="O62" s="228"/>
      <c r="P62" s="612"/>
      <c r="Q62" s="228"/>
      <c r="R62" s="611"/>
      <c r="S62" s="611"/>
      <c r="T62" s="611"/>
      <c r="U62" s="611"/>
      <c r="V62" s="611"/>
      <c r="W62" s="612"/>
      <c r="X62" s="976"/>
      <c r="Y62" s="980"/>
      <c r="Z62" s="980"/>
      <c r="AA62" s="984"/>
      <c r="AB62" s="976"/>
      <c r="AC62" s="984"/>
      <c r="AD62" s="976"/>
      <c r="AE62" s="980"/>
      <c r="AF62" s="980"/>
      <c r="AG62" s="980"/>
      <c r="AH62" s="980"/>
      <c r="AI62" s="980"/>
      <c r="AJ62" s="984"/>
    </row>
    <row r="63" spans="1:36" customFormat="1">
      <c r="A63" s="1020"/>
      <c r="B63" s="1023"/>
      <c r="C63" s="1026"/>
      <c r="D63" s="474" t="s">
        <v>256</v>
      </c>
      <c r="E63" s="610" t="s">
        <v>435</v>
      </c>
      <c r="F63" s="228"/>
      <c r="G63" s="611"/>
      <c r="H63" s="611"/>
      <c r="I63" s="611"/>
      <c r="J63" s="612"/>
      <c r="K63" s="228"/>
      <c r="L63" s="611"/>
      <c r="M63" s="611"/>
      <c r="N63" s="612"/>
      <c r="O63" s="228"/>
      <c r="P63" s="612"/>
      <c r="Q63" s="228"/>
      <c r="R63" s="611"/>
      <c r="S63" s="611"/>
      <c r="T63" s="611"/>
      <c r="U63" s="611"/>
      <c r="V63" s="611"/>
      <c r="W63" s="612"/>
      <c r="X63" s="976"/>
      <c r="Y63" s="980"/>
      <c r="Z63" s="980"/>
      <c r="AA63" s="984"/>
      <c r="AB63" s="976"/>
      <c r="AC63" s="984"/>
      <c r="AD63" s="976"/>
      <c r="AE63" s="980"/>
      <c r="AF63" s="980"/>
      <c r="AG63" s="980"/>
      <c r="AH63" s="980"/>
      <c r="AI63" s="980"/>
      <c r="AJ63" s="984"/>
    </row>
    <row r="64" spans="1:36" customFormat="1" ht="30">
      <c r="A64" s="1020"/>
      <c r="B64" s="1023"/>
      <c r="C64" s="1026"/>
      <c r="D64" s="474" t="s">
        <v>314</v>
      </c>
      <c r="E64" s="610" t="s">
        <v>798</v>
      </c>
      <c r="F64" s="228"/>
      <c r="G64" s="611"/>
      <c r="H64" s="611"/>
      <c r="I64" s="611"/>
      <c r="J64" s="612"/>
      <c r="K64" s="228"/>
      <c r="L64" s="611"/>
      <c r="M64" s="611"/>
      <c r="N64" s="612"/>
      <c r="O64" s="228"/>
      <c r="P64" s="612"/>
      <c r="Q64" s="228"/>
      <c r="R64" s="611"/>
      <c r="S64" s="611"/>
      <c r="T64" s="611"/>
      <c r="U64" s="611"/>
      <c r="V64" s="611"/>
      <c r="W64" s="612"/>
      <c r="X64" s="976"/>
      <c r="Y64" s="980"/>
      <c r="Z64" s="980"/>
      <c r="AA64" s="984"/>
      <c r="AB64" s="976"/>
      <c r="AC64" s="984"/>
      <c r="AD64" s="976"/>
      <c r="AE64" s="980"/>
      <c r="AF64" s="980"/>
      <c r="AG64" s="980"/>
      <c r="AH64" s="980"/>
      <c r="AI64" s="980"/>
      <c r="AJ64" s="984"/>
    </row>
    <row r="65" spans="1:36" customFormat="1">
      <c r="A65" s="1020"/>
      <c r="B65" s="1023"/>
      <c r="C65" s="1026"/>
      <c r="D65" s="474" t="s">
        <v>258</v>
      </c>
      <c r="E65" s="610" t="s">
        <v>436</v>
      </c>
      <c r="F65" s="228"/>
      <c r="G65" s="611"/>
      <c r="H65" s="611"/>
      <c r="I65" s="611"/>
      <c r="J65" s="612"/>
      <c r="K65" s="228"/>
      <c r="L65" s="611"/>
      <c r="M65" s="611"/>
      <c r="N65" s="612"/>
      <c r="O65" s="228"/>
      <c r="P65" s="612"/>
      <c r="Q65" s="228"/>
      <c r="R65" s="611"/>
      <c r="S65" s="611"/>
      <c r="T65" s="611"/>
      <c r="U65" s="611"/>
      <c r="V65" s="611"/>
      <c r="W65" s="612"/>
      <c r="X65" s="976"/>
      <c r="Y65" s="980"/>
      <c r="Z65" s="980"/>
      <c r="AA65" s="984"/>
      <c r="AB65" s="976"/>
      <c r="AC65" s="984"/>
      <c r="AD65" s="976"/>
      <c r="AE65" s="980"/>
      <c r="AF65" s="980"/>
      <c r="AG65" s="980"/>
      <c r="AH65" s="980"/>
      <c r="AI65" s="980"/>
      <c r="AJ65" s="984"/>
    </row>
    <row r="66" spans="1:36" customFormat="1">
      <c r="A66" s="1020"/>
      <c r="B66" s="1023"/>
      <c r="C66" s="1026"/>
      <c r="D66" s="474" t="s">
        <v>799</v>
      </c>
      <c r="E66" s="610" t="s">
        <v>800</v>
      </c>
      <c r="F66" s="228"/>
      <c r="G66" s="611"/>
      <c r="H66" s="611"/>
      <c r="I66" s="611"/>
      <c r="J66" s="612"/>
      <c r="K66" s="228"/>
      <c r="L66" s="611"/>
      <c r="M66" s="611"/>
      <c r="N66" s="612"/>
      <c r="O66" s="228"/>
      <c r="P66" s="612"/>
      <c r="Q66" s="228"/>
      <c r="R66" s="611"/>
      <c r="S66" s="611"/>
      <c r="T66" s="611"/>
      <c r="U66" s="611"/>
      <c r="V66" s="611"/>
      <c r="W66" s="612"/>
      <c r="X66" s="976"/>
      <c r="Y66" s="980"/>
      <c r="Z66" s="980"/>
      <c r="AA66" s="984"/>
      <c r="AB66" s="976"/>
      <c r="AC66" s="984"/>
      <c r="AD66" s="976"/>
      <c r="AE66" s="980"/>
      <c r="AF66" s="980"/>
      <c r="AG66" s="980"/>
      <c r="AH66" s="980"/>
      <c r="AI66" s="980"/>
      <c r="AJ66" s="984"/>
    </row>
    <row r="67" spans="1:36" customFormat="1">
      <c r="A67" s="1020"/>
      <c r="B67" s="1023"/>
      <c r="C67" s="1026"/>
      <c r="D67" s="474" t="s">
        <v>801</v>
      </c>
      <c r="E67" s="610" t="s">
        <v>802</v>
      </c>
      <c r="F67" s="228"/>
      <c r="G67" s="611"/>
      <c r="H67" s="611"/>
      <c r="I67" s="611"/>
      <c r="J67" s="612"/>
      <c r="K67" s="228"/>
      <c r="L67" s="611"/>
      <c r="M67" s="611"/>
      <c r="N67" s="612"/>
      <c r="O67" s="228"/>
      <c r="P67" s="612"/>
      <c r="Q67" s="228"/>
      <c r="R67" s="611"/>
      <c r="S67" s="611"/>
      <c r="T67" s="611"/>
      <c r="U67" s="611"/>
      <c r="V67" s="611"/>
      <c r="W67" s="612"/>
      <c r="X67" s="976"/>
      <c r="Y67" s="980"/>
      <c r="Z67" s="980"/>
      <c r="AA67" s="984"/>
      <c r="AB67" s="976"/>
      <c r="AC67" s="984"/>
      <c r="AD67" s="976"/>
      <c r="AE67" s="980"/>
      <c r="AF67" s="980"/>
      <c r="AG67" s="980"/>
      <c r="AH67" s="980"/>
      <c r="AI67" s="980"/>
      <c r="AJ67" s="984"/>
    </row>
    <row r="68" spans="1:36" customFormat="1">
      <c r="A68" s="1020"/>
      <c r="B68" s="1023"/>
      <c r="C68" s="1026"/>
      <c r="D68" s="474" t="s">
        <v>803</v>
      </c>
      <c r="E68" s="610" t="s">
        <v>804</v>
      </c>
      <c r="F68" s="228"/>
      <c r="G68" s="611"/>
      <c r="H68" s="611"/>
      <c r="I68" s="611"/>
      <c r="J68" s="612"/>
      <c r="K68" s="228"/>
      <c r="L68" s="611"/>
      <c r="M68" s="611"/>
      <c r="N68" s="612"/>
      <c r="O68" s="228"/>
      <c r="P68" s="612"/>
      <c r="Q68" s="228"/>
      <c r="R68" s="611"/>
      <c r="S68" s="611"/>
      <c r="T68" s="611"/>
      <c r="U68" s="611"/>
      <c r="V68" s="611"/>
      <c r="W68" s="612"/>
      <c r="X68" s="976"/>
      <c r="Y68" s="980"/>
      <c r="Z68" s="980"/>
      <c r="AA68" s="984"/>
      <c r="AB68" s="976"/>
      <c r="AC68" s="984"/>
      <c r="AD68" s="976"/>
      <c r="AE68" s="980"/>
      <c r="AF68" s="980"/>
      <c r="AG68" s="980"/>
      <c r="AH68" s="980"/>
      <c r="AI68" s="980"/>
      <c r="AJ68" s="984"/>
    </row>
    <row r="69" spans="1:36" customFormat="1">
      <c r="A69" s="1020"/>
      <c r="B69" s="1023"/>
      <c r="C69" s="1026"/>
      <c r="D69" s="474" t="s">
        <v>805</v>
      </c>
      <c r="E69" s="610" t="s">
        <v>806</v>
      </c>
      <c r="F69" s="228"/>
      <c r="G69" s="611"/>
      <c r="H69" s="611"/>
      <c r="I69" s="611"/>
      <c r="J69" s="612"/>
      <c r="K69" s="228"/>
      <c r="L69" s="611"/>
      <c r="M69" s="611"/>
      <c r="N69" s="612"/>
      <c r="O69" s="228"/>
      <c r="P69" s="612"/>
      <c r="Q69" s="228"/>
      <c r="R69" s="611"/>
      <c r="S69" s="611"/>
      <c r="T69" s="611"/>
      <c r="U69" s="611"/>
      <c r="V69" s="611"/>
      <c r="W69" s="612"/>
      <c r="X69" s="976"/>
      <c r="Y69" s="980"/>
      <c r="Z69" s="980"/>
      <c r="AA69" s="984"/>
      <c r="AB69" s="976"/>
      <c r="AC69" s="984"/>
      <c r="AD69" s="976"/>
      <c r="AE69" s="980"/>
      <c r="AF69" s="980"/>
      <c r="AG69" s="980"/>
      <c r="AH69" s="980"/>
      <c r="AI69" s="980"/>
      <c r="AJ69" s="984"/>
    </row>
    <row r="70" spans="1:36" customFormat="1">
      <c r="A70" s="1020"/>
      <c r="B70" s="1023"/>
      <c r="C70" s="1026"/>
      <c r="D70" s="474" t="s">
        <v>807</v>
      </c>
      <c r="E70" s="610" t="s">
        <v>808</v>
      </c>
      <c r="F70" s="228"/>
      <c r="G70" s="611"/>
      <c r="H70" s="611"/>
      <c r="I70" s="611"/>
      <c r="J70" s="612"/>
      <c r="K70" s="228"/>
      <c r="L70" s="611"/>
      <c r="M70" s="611"/>
      <c r="N70" s="612"/>
      <c r="O70" s="228"/>
      <c r="P70" s="612"/>
      <c r="Q70" s="228"/>
      <c r="R70" s="611"/>
      <c r="S70" s="611"/>
      <c r="T70" s="611"/>
      <c r="U70" s="611"/>
      <c r="V70" s="611"/>
      <c r="W70" s="612"/>
      <c r="X70" s="977"/>
      <c r="Y70" s="981"/>
      <c r="Z70" s="981"/>
      <c r="AA70" s="985"/>
      <c r="AB70" s="977"/>
      <c r="AC70" s="985"/>
      <c r="AD70" s="977"/>
      <c r="AE70" s="981"/>
      <c r="AF70" s="981"/>
      <c r="AG70" s="981"/>
      <c r="AH70" s="981"/>
      <c r="AI70" s="981"/>
      <c r="AJ70" s="985"/>
    </row>
    <row r="71" spans="1:36" customFormat="1">
      <c r="A71" s="1020"/>
      <c r="B71" s="1023"/>
      <c r="C71" s="1026"/>
      <c r="D71" s="474" t="s">
        <v>809</v>
      </c>
      <c r="E71" s="610" t="s">
        <v>810</v>
      </c>
      <c r="F71" s="228"/>
      <c r="G71" s="611"/>
      <c r="H71" s="611"/>
      <c r="I71" s="611"/>
      <c r="J71" s="612"/>
      <c r="K71" s="228"/>
      <c r="L71" s="611"/>
      <c r="M71" s="611"/>
      <c r="N71" s="612"/>
      <c r="O71" s="228"/>
      <c r="P71" s="612"/>
      <c r="Q71" s="228"/>
      <c r="R71" s="611"/>
      <c r="S71" s="611"/>
      <c r="T71" s="611"/>
      <c r="U71" s="611"/>
      <c r="V71" s="611"/>
      <c r="W71" s="612"/>
      <c r="X71" s="977"/>
      <c r="Y71" s="981"/>
      <c r="Z71" s="981"/>
      <c r="AA71" s="985"/>
      <c r="AB71" s="977"/>
      <c r="AC71" s="985"/>
      <c r="AD71" s="977"/>
      <c r="AE71" s="981"/>
      <c r="AF71" s="981"/>
      <c r="AG71" s="981"/>
      <c r="AH71" s="981"/>
      <c r="AI71" s="981"/>
      <c r="AJ71" s="985"/>
    </row>
    <row r="72" spans="1:36" customFormat="1">
      <c r="A72" s="1020"/>
      <c r="B72" s="1023"/>
      <c r="C72" s="1026"/>
      <c r="D72" s="474" t="s">
        <v>811</v>
      </c>
      <c r="E72" s="610" t="s">
        <v>812</v>
      </c>
      <c r="F72" s="228"/>
      <c r="G72" s="611"/>
      <c r="H72" s="611"/>
      <c r="I72" s="611"/>
      <c r="J72" s="612"/>
      <c r="K72" s="228"/>
      <c r="L72" s="611"/>
      <c r="M72" s="611"/>
      <c r="N72" s="612"/>
      <c r="O72" s="228"/>
      <c r="P72" s="612"/>
      <c r="Q72" s="228"/>
      <c r="R72" s="611"/>
      <c r="S72" s="611"/>
      <c r="T72" s="611"/>
      <c r="U72" s="611"/>
      <c r="V72" s="611"/>
      <c r="W72" s="612"/>
      <c r="X72" s="977"/>
      <c r="Y72" s="981"/>
      <c r="Z72" s="981"/>
      <c r="AA72" s="985"/>
      <c r="AB72" s="977"/>
      <c r="AC72" s="985"/>
      <c r="AD72" s="977"/>
      <c r="AE72" s="981"/>
      <c r="AF72" s="981"/>
      <c r="AG72" s="981"/>
      <c r="AH72" s="981"/>
      <c r="AI72" s="981"/>
      <c r="AJ72" s="985"/>
    </row>
    <row r="73" spans="1:36" customFormat="1">
      <c r="A73" s="1020"/>
      <c r="B73" s="1023"/>
      <c r="C73" s="1026"/>
      <c r="D73" s="474" t="s">
        <v>813</v>
      </c>
      <c r="E73" s="610" t="s">
        <v>814</v>
      </c>
      <c r="F73" s="228"/>
      <c r="G73" s="611"/>
      <c r="H73" s="611"/>
      <c r="I73" s="611"/>
      <c r="J73" s="612"/>
      <c r="K73" s="228"/>
      <c r="L73" s="611"/>
      <c r="M73" s="611"/>
      <c r="N73" s="612"/>
      <c r="O73" s="228"/>
      <c r="P73" s="612"/>
      <c r="Q73" s="228"/>
      <c r="R73" s="611"/>
      <c r="S73" s="611"/>
      <c r="T73" s="611"/>
      <c r="U73" s="611"/>
      <c r="V73" s="611"/>
      <c r="W73" s="612"/>
      <c r="X73" s="977"/>
      <c r="Y73" s="981"/>
      <c r="Z73" s="981"/>
      <c r="AA73" s="985"/>
      <c r="AB73" s="977"/>
      <c r="AC73" s="985"/>
      <c r="AD73" s="977"/>
      <c r="AE73" s="981"/>
      <c r="AF73" s="981"/>
      <c r="AG73" s="981"/>
      <c r="AH73" s="981"/>
      <c r="AI73" s="981"/>
      <c r="AJ73" s="985"/>
    </row>
    <row r="74" spans="1:36" customFormat="1">
      <c r="A74" s="1020"/>
      <c r="B74" s="1023"/>
      <c r="C74" s="1026"/>
      <c r="D74" s="474" t="s">
        <v>259</v>
      </c>
      <c r="E74" s="610" t="s">
        <v>437</v>
      </c>
      <c r="F74" s="228"/>
      <c r="G74" s="611"/>
      <c r="H74" s="611"/>
      <c r="I74" s="611"/>
      <c r="J74" s="612"/>
      <c r="K74" s="228"/>
      <c r="L74" s="611"/>
      <c r="M74" s="611"/>
      <c r="N74" s="612"/>
      <c r="O74" s="228"/>
      <c r="P74" s="612"/>
      <c r="Q74" s="228"/>
      <c r="R74" s="611"/>
      <c r="S74" s="611"/>
      <c r="T74" s="611"/>
      <c r="U74" s="611"/>
      <c r="V74" s="611"/>
      <c r="W74" s="612"/>
      <c r="X74" s="977"/>
      <c r="Y74" s="981"/>
      <c r="Z74" s="981"/>
      <c r="AA74" s="985"/>
      <c r="AB74" s="977"/>
      <c r="AC74" s="985"/>
      <c r="AD74" s="977"/>
      <c r="AE74" s="981"/>
      <c r="AF74" s="981"/>
      <c r="AG74" s="981"/>
      <c r="AH74" s="981"/>
      <c r="AI74" s="981"/>
      <c r="AJ74" s="985"/>
    </row>
    <row r="75" spans="1:36" customFormat="1" ht="30">
      <c r="A75" s="1020"/>
      <c r="B75" s="1023"/>
      <c r="C75" s="1026"/>
      <c r="D75" s="474" t="s">
        <v>260</v>
      </c>
      <c r="E75" s="610" t="s">
        <v>438</v>
      </c>
      <c r="F75" s="228"/>
      <c r="G75" s="611"/>
      <c r="H75" s="611"/>
      <c r="I75" s="611"/>
      <c r="J75" s="612"/>
      <c r="K75" s="228"/>
      <c r="L75" s="611"/>
      <c r="M75" s="611"/>
      <c r="N75" s="612"/>
      <c r="O75" s="228"/>
      <c r="P75" s="612"/>
      <c r="Q75" s="228"/>
      <c r="R75" s="611"/>
      <c r="S75" s="611"/>
      <c r="T75" s="611"/>
      <c r="U75" s="611"/>
      <c r="V75" s="611"/>
      <c r="W75" s="612"/>
      <c r="X75" s="977"/>
      <c r="Y75" s="981"/>
      <c r="Z75" s="981"/>
      <c r="AA75" s="985"/>
      <c r="AB75" s="977"/>
      <c r="AC75" s="985"/>
      <c r="AD75" s="977"/>
      <c r="AE75" s="981"/>
      <c r="AF75" s="981"/>
      <c r="AG75" s="981"/>
      <c r="AH75" s="981"/>
      <c r="AI75" s="981"/>
      <c r="AJ75" s="985"/>
    </row>
    <row r="76" spans="1:36" customFormat="1" ht="30">
      <c r="A76" s="1020"/>
      <c r="B76" s="1023"/>
      <c r="C76" s="1026"/>
      <c r="D76" s="474" t="s">
        <v>261</v>
      </c>
      <c r="E76" s="610" t="s">
        <v>439</v>
      </c>
      <c r="F76" s="228"/>
      <c r="G76" s="611"/>
      <c r="H76" s="611"/>
      <c r="I76" s="611"/>
      <c r="J76" s="612"/>
      <c r="K76" s="228"/>
      <c r="L76" s="611"/>
      <c r="M76" s="611"/>
      <c r="N76" s="612"/>
      <c r="O76" s="228"/>
      <c r="P76" s="612"/>
      <c r="Q76" s="228"/>
      <c r="R76" s="611"/>
      <c r="S76" s="611"/>
      <c r="T76" s="611"/>
      <c r="U76" s="611"/>
      <c r="V76" s="611"/>
      <c r="W76" s="612"/>
      <c r="X76" s="977"/>
      <c r="Y76" s="981"/>
      <c r="Z76" s="981"/>
      <c r="AA76" s="985"/>
      <c r="AB76" s="977"/>
      <c r="AC76" s="985"/>
      <c r="AD76" s="977"/>
      <c r="AE76" s="981"/>
      <c r="AF76" s="981"/>
      <c r="AG76" s="981"/>
      <c r="AH76" s="981"/>
      <c r="AI76" s="981"/>
      <c r="AJ76" s="985"/>
    </row>
    <row r="77" spans="1:36" customFormat="1" ht="30">
      <c r="A77" s="1020"/>
      <c r="B77" s="1023"/>
      <c r="C77" s="1026"/>
      <c r="D77" s="474" t="s">
        <v>262</v>
      </c>
      <c r="E77" s="610" t="s">
        <v>440</v>
      </c>
      <c r="F77" s="228"/>
      <c r="G77" s="611"/>
      <c r="H77" s="611"/>
      <c r="I77" s="611"/>
      <c r="J77" s="612"/>
      <c r="K77" s="228"/>
      <c r="L77" s="611"/>
      <c r="M77" s="611"/>
      <c r="N77" s="612"/>
      <c r="O77" s="228"/>
      <c r="P77" s="612"/>
      <c r="Q77" s="228"/>
      <c r="R77" s="611"/>
      <c r="S77" s="611"/>
      <c r="T77" s="611"/>
      <c r="U77" s="611"/>
      <c r="V77" s="611"/>
      <c r="W77" s="612"/>
      <c r="X77" s="977"/>
      <c r="Y77" s="981"/>
      <c r="Z77" s="981"/>
      <c r="AA77" s="985"/>
      <c r="AB77" s="977"/>
      <c r="AC77" s="985"/>
      <c r="AD77" s="977"/>
      <c r="AE77" s="981"/>
      <c r="AF77" s="981"/>
      <c r="AG77" s="981"/>
      <c r="AH77" s="981"/>
      <c r="AI77" s="981"/>
      <c r="AJ77" s="985"/>
    </row>
    <row r="78" spans="1:36" customFormat="1">
      <c r="A78" s="1020"/>
      <c r="B78" s="1023"/>
      <c r="C78" s="1026"/>
      <c r="D78" s="474" t="s">
        <v>815</v>
      </c>
      <c r="E78" s="610" t="s">
        <v>816</v>
      </c>
      <c r="F78" s="228"/>
      <c r="G78" s="611"/>
      <c r="H78" s="611"/>
      <c r="I78" s="611"/>
      <c r="J78" s="612"/>
      <c r="K78" s="228"/>
      <c r="L78" s="611"/>
      <c r="M78" s="611"/>
      <c r="N78" s="612"/>
      <c r="O78" s="228"/>
      <c r="P78" s="612"/>
      <c r="Q78" s="228"/>
      <c r="R78" s="611"/>
      <c r="S78" s="611"/>
      <c r="T78" s="611"/>
      <c r="U78" s="611"/>
      <c r="V78" s="611"/>
      <c r="W78" s="612"/>
      <c r="X78" s="977"/>
      <c r="Y78" s="981"/>
      <c r="Z78" s="981"/>
      <c r="AA78" s="985"/>
      <c r="AB78" s="977"/>
      <c r="AC78" s="985"/>
      <c r="AD78" s="977"/>
      <c r="AE78" s="981"/>
      <c r="AF78" s="981"/>
      <c r="AG78" s="981"/>
      <c r="AH78" s="981"/>
      <c r="AI78" s="981"/>
      <c r="AJ78" s="985"/>
    </row>
    <row r="79" spans="1:36" customFormat="1">
      <c r="A79" s="1020"/>
      <c r="B79" s="1023"/>
      <c r="C79" s="1026"/>
      <c r="D79" s="474" t="s">
        <v>817</v>
      </c>
      <c r="E79" s="610" t="s">
        <v>818</v>
      </c>
      <c r="F79" s="228"/>
      <c r="G79" s="611"/>
      <c r="H79" s="611"/>
      <c r="I79" s="611"/>
      <c r="J79" s="612"/>
      <c r="K79" s="228"/>
      <c r="L79" s="611"/>
      <c r="M79" s="611"/>
      <c r="N79" s="612"/>
      <c r="O79" s="228"/>
      <c r="P79" s="612"/>
      <c r="Q79" s="228"/>
      <c r="R79" s="611"/>
      <c r="S79" s="611"/>
      <c r="T79" s="611"/>
      <c r="U79" s="611"/>
      <c r="V79" s="611"/>
      <c r="W79" s="612"/>
      <c r="X79" s="977"/>
      <c r="Y79" s="981"/>
      <c r="Z79" s="981"/>
      <c r="AA79" s="985"/>
      <c r="AB79" s="977"/>
      <c r="AC79" s="985"/>
      <c r="AD79" s="977"/>
      <c r="AE79" s="981"/>
      <c r="AF79" s="981"/>
      <c r="AG79" s="981"/>
      <c r="AH79" s="981"/>
      <c r="AI79" s="981"/>
      <c r="AJ79" s="985"/>
    </row>
    <row r="80" spans="1:36" customFormat="1">
      <c r="A80" s="1020"/>
      <c r="B80" s="1023"/>
      <c r="C80" s="1026"/>
      <c r="D80" s="474" t="s">
        <v>819</v>
      </c>
      <c r="E80" s="610" t="s">
        <v>820</v>
      </c>
      <c r="F80" s="228"/>
      <c r="G80" s="611"/>
      <c r="H80" s="611"/>
      <c r="I80" s="611"/>
      <c r="J80" s="612"/>
      <c r="K80" s="228"/>
      <c r="L80" s="611"/>
      <c r="M80" s="611"/>
      <c r="N80" s="612"/>
      <c r="O80" s="228"/>
      <c r="P80" s="612"/>
      <c r="Q80" s="228"/>
      <c r="R80" s="611"/>
      <c r="S80" s="611"/>
      <c r="T80" s="611"/>
      <c r="U80" s="611"/>
      <c r="V80" s="611"/>
      <c r="W80" s="612"/>
      <c r="X80" s="977"/>
      <c r="Y80" s="981"/>
      <c r="Z80" s="981"/>
      <c r="AA80" s="985"/>
      <c r="AB80" s="977"/>
      <c r="AC80" s="985"/>
      <c r="AD80" s="977"/>
      <c r="AE80" s="981"/>
      <c r="AF80" s="981"/>
      <c r="AG80" s="981"/>
      <c r="AH80" s="981"/>
      <c r="AI80" s="981"/>
      <c r="AJ80" s="985"/>
    </row>
    <row r="81" spans="1:36" customFormat="1" ht="15.75" thickBot="1">
      <c r="A81" s="1021"/>
      <c r="B81" s="1024"/>
      <c r="C81" s="1027"/>
      <c r="D81" s="475" t="s">
        <v>264</v>
      </c>
      <c r="E81" s="232" t="s">
        <v>445</v>
      </c>
      <c r="F81" s="613"/>
      <c r="G81" s="614"/>
      <c r="H81" s="614"/>
      <c r="I81" s="614"/>
      <c r="J81" s="615"/>
      <c r="K81" s="613"/>
      <c r="L81" s="614"/>
      <c r="M81" s="614"/>
      <c r="N81" s="615"/>
      <c r="O81" s="613"/>
      <c r="P81" s="615"/>
      <c r="Q81" s="613"/>
      <c r="R81" s="614"/>
      <c r="S81" s="614"/>
      <c r="T81" s="614"/>
      <c r="U81" s="614"/>
      <c r="V81" s="614"/>
      <c r="W81" s="615"/>
      <c r="X81" s="978"/>
      <c r="Y81" s="982"/>
      <c r="Z81" s="982"/>
      <c r="AA81" s="986"/>
      <c r="AB81" s="978"/>
      <c r="AC81" s="986"/>
      <c r="AD81" s="978"/>
      <c r="AE81" s="982"/>
      <c r="AF81" s="982"/>
      <c r="AG81" s="982"/>
      <c r="AH81" s="982"/>
      <c r="AI81" s="982"/>
      <c r="AJ81" s="986"/>
    </row>
    <row r="82" spans="1:36" ht="14.45" customHeight="1">
      <c r="A82" s="993"/>
      <c r="B82" s="993"/>
      <c r="C82" s="993"/>
      <c r="D82" s="994"/>
      <c r="E82" s="89"/>
      <c r="F82" s="3">
        <f t="shared" ref="F82:W82" si="6">SUM(F59:F81)</f>
        <v>0</v>
      </c>
      <c r="G82" s="3">
        <f t="shared" si="6"/>
        <v>0</v>
      </c>
      <c r="H82" s="3">
        <f t="shared" si="6"/>
        <v>0</v>
      </c>
      <c r="I82" s="3">
        <f t="shared" si="6"/>
        <v>0</v>
      </c>
      <c r="J82" s="3">
        <f t="shared" si="6"/>
        <v>0</v>
      </c>
      <c r="K82" s="3">
        <f t="shared" si="6"/>
        <v>0</v>
      </c>
      <c r="L82" s="3">
        <f t="shared" si="6"/>
        <v>0</v>
      </c>
      <c r="M82" s="3">
        <f t="shared" si="6"/>
        <v>0</v>
      </c>
      <c r="N82" s="3">
        <f t="shared" si="6"/>
        <v>0</v>
      </c>
      <c r="O82" s="3">
        <f t="shared" si="6"/>
        <v>0</v>
      </c>
      <c r="P82" s="3">
        <f t="shared" si="6"/>
        <v>0</v>
      </c>
      <c r="Q82" s="3">
        <f t="shared" si="6"/>
        <v>0</v>
      </c>
      <c r="R82" s="3">
        <f t="shared" si="6"/>
        <v>0</v>
      </c>
      <c r="S82" s="3">
        <f t="shared" si="6"/>
        <v>0</v>
      </c>
      <c r="T82" s="3">
        <f t="shared" si="6"/>
        <v>0</v>
      </c>
      <c r="U82" s="3">
        <f t="shared" si="6"/>
        <v>0</v>
      </c>
      <c r="V82" s="3">
        <f t="shared" si="6"/>
        <v>0</v>
      </c>
      <c r="W82" s="3">
        <f t="shared" si="6"/>
        <v>0</v>
      </c>
      <c r="X82" s="77">
        <f t="shared" ref="X82:AJ82" si="7">SUM(X59)</f>
        <v>0</v>
      </c>
      <c r="Y82" s="77">
        <f t="shared" si="7"/>
        <v>0</v>
      </c>
      <c r="Z82" s="77">
        <f t="shared" si="7"/>
        <v>0</v>
      </c>
      <c r="AA82" s="77">
        <f t="shared" si="7"/>
        <v>0</v>
      </c>
      <c r="AB82" s="77">
        <f t="shared" si="7"/>
        <v>0</v>
      </c>
      <c r="AC82" s="77">
        <f t="shared" si="7"/>
        <v>0</v>
      </c>
      <c r="AD82" s="77">
        <f t="shared" si="7"/>
        <v>0</v>
      </c>
      <c r="AE82" s="77">
        <f t="shared" si="7"/>
        <v>0</v>
      </c>
      <c r="AF82" s="77">
        <f t="shared" si="7"/>
        <v>0</v>
      </c>
      <c r="AG82" s="77">
        <f t="shared" si="7"/>
        <v>0</v>
      </c>
      <c r="AH82" s="77">
        <f t="shared" si="7"/>
        <v>0</v>
      </c>
      <c r="AI82" s="77">
        <f t="shared" si="7"/>
        <v>0</v>
      </c>
      <c r="AJ82" s="77">
        <f t="shared" si="7"/>
        <v>0</v>
      </c>
    </row>
    <row r="83" spans="1:36" customFormat="1" ht="15.75" thickBot="1">
      <c r="D83" s="216"/>
      <c r="E83" s="216"/>
    </row>
    <row r="84" spans="1:36" customFormat="1" ht="30">
      <c r="A84" s="995" t="s">
        <v>45</v>
      </c>
      <c r="B84" s="998" t="s">
        <v>123</v>
      </c>
      <c r="C84" s="1001" t="s">
        <v>836</v>
      </c>
      <c r="D84" s="624" t="s">
        <v>252</v>
      </c>
      <c r="E84" s="625" t="s">
        <v>433</v>
      </c>
      <c r="F84" s="626"/>
      <c r="G84" s="627"/>
      <c r="H84" s="627"/>
      <c r="I84" s="627"/>
      <c r="J84" s="628"/>
      <c r="K84" s="626"/>
      <c r="L84" s="627"/>
      <c r="M84" s="627"/>
      <c r="N84" s="628"/>
      <c r="O84" s="626"/>
      <c r="P84" s="628"/>
      <c r="Q84" s="626"/>
      <c r="R84" s="627"/>
      <c r="S84" s="627"/>
      <c r="T84" s="627"/>
      <c r="U84" s="627"/>
      <c r="V84" s="627"/>
      <c r="W84" s="628"/>
      <c r="X84" s="1008"/>
      <c r="Y84" s="1015"/>
      <c r="Z84" s="1015"/>
      <c r="AA84" s="1004"/>
      <c r="AB84" s="1008"/>
      <c r="AC84" s="1004"/>
      <c r="AD84" s="1008"/>
      <c r="AE84" s="1015"/>
      <c r="AF84" s="1015"/>
      <c r="AG84" s="1015"/>
      <c r="AH84" s="1015"/>
      <c r="AI84" s="1015"/>
      <c r="AJ84" s="1004"/>
    </row>
    <row r="85" spans="1:36" customFormat="1">
      <c r="A85" s="996"/>
      <c r="B85" s="999"/>
      <c r="C85" s="1002"/>
      <c r="D85" s="629" t="s">
        <v>254</v>
      </c>
      <c r="E85" s="630" t="s">
        <v>434</v>
      </c>
      <c r="F85" s="631"/>
      <c r="G85" s="632"/>
      <c r="H85" s="632"/>
      <c r="I85" s="632"/>
      <c r="J85" s="633"/>
      <c r="K85" s="631"/>
      <c r="L85" s="632"/>
      <c r="M85" s="632"/>
      <c r="N85" s="633"/>
      <c r="O85" s="631"/>
      <c r="P85" s="633"/>
      <c r="Q85" s="631"/>
      <c r="R85" s="632"/>
      <c r="S85" s="632"/>
      <c r="T85" s="632"/>
      <c r="U85" s="632"/>
      <c r="V85" s="632"/>
      <c r="W85" s="633"/>
      <c r="X85" s="1009"/>
      <c r="Y85" s="1016"/>
      <c r="Z85" s="1016"/>
      <c r="AA85" s="1005"/>
      <c r="AB85" s="1009"/>
      <c r="AC85" s="1005"/>
      <c r="AD85" s="1009"/>
      <c r="AE85" s="1016"/>
      <c r="AF85" s="1016"/>
      <c r="AG85" s="1016"/>
      <c r="AH85" s="1016"/>
      <c r="AI85" s="1016"/>
      <c r="AJ85" s="1005"/>
    </row>
    <row r="86" spans="1:36" customFormat="1">
      <c r="A86" s="996"/>
      <c r="B86" s="999"/>
      <c r="C86" s="1002"/>
      <c r="D86" s="629" t="s">
        <v>256</v>
      </c>
      <c r="E86" s="630" t="s">
        <v>435</v>
      </c>
      <c r="F86" s="631"/>
      <c r="G86" s="632"/>
      <c r="H86" s="632"/>
      <c r="I86" s="632"/>
      <c r="J86" s="633"/>
      <c r="K86" s="631"/>
      <c r="L86" s="632"/>
      <c r="M86" s="632"/>
      <c r="N86" s="633"/>
      <c r="O86" s="631"/>
      <c r="P86" s="633"/>
      <c r="Q86" s="631"/>
      <c r="R86" s="632"/>
      <c r="S86" s="632"/>
      <c r="T86" s="632"/>
      <c r="U86" s="632"/>
      <c r="V86" s="632"/>
      <c r="W86" s="633"/>
      <c r="X86" s="1009"/>
      <c r="Y86" s="1016"/>
      <c r="Z86" s="1016"/>
      <c r="AA86" s="1005"/>
      <c r="AB86" s="1009"/>
      <c r="AC86" s="1005"/>
      <c r="AD86" s="1009"/>
      <c r="AE86" s="1016"/>
      <c r="AF86" s="1016"/>
      <c r="AG86" s="1016"/>
      <c r="AH86" s="1016"/>
      <c r="AI86" s="1016"/>
      <c r="AJ86" s="1005"/>
    </row>
    <row r="87" spans="1:36" customFormat="1">
      <c r="A87" s="996"/>
      <c r="B87" s="999"/>
      <c r="C87" s="1002"/>
      <c r="D87" s="629" t="s">
        <v>258</v>
      </c>
      <c r="E87" s="630" t="s">
        <v>436</v>
      </c>
      <c r="F87" s="631"/>
      <c r="G87" s="632"/>
      <c r="H87" s="632"/>
      <c r="I87" s="632"/>
      <c r="J87" s="633"/>
      <c r="K87" s="631"/>
      <c r="L87" s="632"/>
      <c r="M87" s="632"/>
      <c r="N87" s="633"/>
      <c r="O87" s="631"/>
      <c r="P87" s="633"/>
      <c r="Q87" s="631"/>
      <c r="R87" s="632"/>
      <c r="S87" s="632"/>
      <c r="T87" s="632"/>
      <c r="U87" s="632"/>
      <c r="V87" s="632"/>
      <c r="W87" s="633"/>
      <c r="X87" s="1009"/>
      <c r="Y87" s="1016"/>
      <c r="Z87" s="1016"/>
      <c r="AA87" s="1005"/>
      <c r="AB87" s="1009"/>
      <c r="AC87" s="1005"/>
      <c r="AD87" s="1009"/>
      <c r="AE87" s="1016"/>
      <c r="AF87" s="1016"/>
      <c r="AG87" s="1016"/>
      <c r="AH87" s="1016"/>
      <c r="AI87" s="1016"/>
      <c r="AJ87" s="1005"/>
    </row>
    <row r="88" spans="1:36" customFormat="1">
      <c r="A88" s="996"/>
      <c r="B88" s="999"/>
      <c r="C88" s="1002"/>
      <c r="D88" s="629" t="s">
        <v>837</v>
      </c>
      <c r="E88" s="630" t="s">
        <v>838</v>
      </c>
      <c r="F88" s="631"/>
      <c r="G88" s="632"/>
      <c r="H88" s="632"/>
      <c r="I88" s="632"/>
      <c r="J88" s="633"/>
      <c r="K88" s="631"/>
      <c r="L88" s="632"/>
      <c r="M88" s="632"/>
      <c r="N88" s="633"/>
      <c r="O88" s="631"/>
      <c r="P88" s="633"/>
      <c r="Q88" s="631"/>
      <c r="R88" s="632"/>
      <c r="S88" s="632"/>
      <c r="T88" s="632"/>
      <c r="U88" s="632"/>
      <c r="V88" s="632"/>
      <c r="W88" s="633"/>
      <c r="X88" s="1009"/>
      <c r="Y88" s="1016"/>
      <c r="Z88" s="1016"/>
      <c r="AA88" s="1005"/>
      <c r="AB88" s="1009"/>
      <c r="AC88" s="1005"/>
      <c r="AD88" s="1009"/>
      <c r="AE88" s="1016"/>
      <c r="AF88" s="1016"/>
      <c r="AG88" s="1016"/>
      <c r="AH88" s="1016"/>
      <c r="AI88" s="1016"/>
      <c r="AJ88" s="1005"/>
    </row>
    <row r="89" spans="1:36" customFormat="1">
      <c r="A89" s="996"/>
      <c r="B89" s="999"/>
      <c r="C89" s="1002"/>
      <c r="D89" s="629" t="s">
        <v>839</v>
      </c>
      <c r="E89" s="630" t="s">
        <v>840</v>
      </c>
      <c r="F89" s="631"/>
      <c r="G89" s="632"/>
      <c r="H89" s="632"/>
      <c r="I89" s="632"/>
      <c r="J89" s="633"/>
      <c r="K89" s="631"/>
      <c r="L89" s="632"/>
      <c r="M89" s="632"/>
      <c r="N89" s="633"/>
      <c r="O89" s="631"/>
      <c r="P89" s="633"/>
      <c r="Q89" s="631"/>
      <c r="R89" s="632"/>
      <c r="S89" s="632"/>
      <c r="T89" s="632"/>
      <c r="U89" s="632"/>
      <c r="V89" s="632"/>
      <c r="W89" s="633"/>
      <c r="X89" s="1009"/>
      <c r="Y89" s="1016"/>
      <c r="Z89" s="1016"/>
      <c r="AA89" s="1005"/>
      <c r="AB89" s="1009"/>
      <c r="AC89" s="1005"/>
      <c r="AD89" s="1009"/>
      <c r="AE89" s="1016"/>
      <c r="AF89" s="1016"/>
      <c r="AG89" s="1016"/>
      <c r="AH89" s="1016"/>
      <c r="AI89" s="1016"/>
      <c r="AJ89" s="1005"/>
    </row>
    <row r="90" spans="1:36" customFormat="1">
      <c r="A90" s="996"/>
      <c r="B90" s="999"/>
      <c r="C90" s="1002"/>
      <c r="D90" s="629" t="s">
        <v>841</v>
      </c>
      <c r="E90" s="630" t="s">
        <v>842</v>
      </c>
      <c r="F90" s="631"/>
      <c r="G90" s="632"/>
      <c r="H90" s="632"/>
      <c r="I90" s="632"/>
      <c r="J90" s="633"/>
      <c r="K90" s="631"/>
      <c r="L90" s="632"/>
      <c r="M90" s="632"/>
      <c r="N90" s="633"/>
      <c r="O90" s="631"/>
      <c r="P90" s="633"/>
      <c r="Q90" s="631"/>
      <c r="R90" s="632"/>
      <c r="S90" s="632"/>
      <c r="T90" s="632"/>
      <c r="U90" s="632"/>
      <c r="V90" s="632"/>
      <c r="W90" s="633"/>
      <c r="X90" s="1009"/>
      <c r="Y90" s="1016"/>
      <c r="Z90" s="1016"/>
      <c r="AA90" s="1005"/>
      <c r="AB90" s="1009"/>
      <c r="AC90" s="1005"/>
      <c r="AD90" s="1009"/>
      <c r="AE90" s="1016"/>
      <c r="AF90" s="1016"/>
      <c r="AG90" s="1016"/>
      <c r="AH90" s="1016"/>
      <c r="AI90" s="1016"/>
      <c r="AJ90" s="1005"/>
    </row>
    <row r="91" spans="1:36" customFormat="1">
      <c r="A91" s="996"/>
      <c r="B91" s="999"/>
      <c r="C91" s="1002"/>
      <c r="D91" s="629" t="s">
        <v>843</v>
      </c>
      <c r="E91" s="630" t="s">
        <v>844</v>
      </c>
      <c r="F91" s="631"/>
      <c r="G91" s="632"/>
      <c r="H91" s="632"/>
      <c r="I91" s="632"/>
      <c r="J91" s="633"/>
      <c r="K91" s="631"/>
      <c r="L91" s="632"/>
      <c r="M91" s="632"/>
      <c r="N91" s="633"/>
      <c r="O91" s="631"/>
      <c r="P91" s="633"/>
      <c r="Q91" s="631"/>
      <c r="R91" s="632"/>
      <c r="S91" s="632"/>
      <c r="T91" s="632"/>
      <c r="U91" s="632"/>
      <c r="V91" s="632"/>
      <c r="W91" s="633"/>
      <c r="X91" s="1009"/>
      <c r="Y91" s="1016"/>
      <c r="Z91" s="1016"/>
      <c r="AA91" s="1005"/>
      <c r="AB91" s="1009"/>
      <c r="AC91" s="1005"/>
      <c r="AD91" s="1009"/>
      <c r="AE91" s="1016"/>
      <c r="AF91" s="1016"/>
      <c r="AG91" s="1016"/>
      <c r="AH91" s="1016"/>
      <c r="AI91" s="1016"/>
      <c r="AJ91" s="1005"/>
    </row>
    <row r="92" spans="1:36" customFormat="1">
      <c r="A92" s="996"/>
      <c r="B92" s="999"/>
      <c r="C92" s="1002"/>
      <c r="D92" s="629" t="s">
        <v>259</v>
      </c>
      <c r="E92" s="630" t="s">
        <v>437</v>
      </c>
      <c r="F92" s="631"/>
      <c r="G92" s="632"/>
      <c r="H92" s="632"/>
      <c r="I92" s="632"/>
      <c r="J92" s="633"/>
      <c r="K92" s="631"/>
      <c r="L92" s="632"/>
      <c r="M92" s="632"/>
      <c r="N92" s="633"/>
      <c r="O92" s="631"/>
      <c r="P92" s="633"/>
      <c r="Q92" s="631"/>
      <c r="R92" s="632"/>
      <c r="S92" s="632"/>
      <c r="T92" s="632"/>
      <c r="U92" s="632"/>
      <c r="V92" s="632"/>
      <c r="W92" s="633"/>
      <c r="X92" s="1009"/>
      <c r="Y92" s="1016"/>
      <c r="Z92" s="1016"/>
      <c r="AA92" s="1005"/>
      <c r="AB92" s="1009"/>
      <c r="AC92" s="1005"/>
      <c r="AD92" s="1009"/>
      <c r="AE92" s="1016"/>
      <c r="AF92" s="1016"/>
      <c r="AG92" s="1016"/>
      <c r="AH92" s="1016"/>
      <c r="AI92" s="1016"/>
      <c r="AJ92" s="1005"/>
    </row>
    <row r="93" spans="1:36" customFormat="1" ht="30">
      <c r="A93" s="996"/>
      <c r="B93" s="999"/>
      <c r="C93" s="1002"/>
      <c r="D93" s="629" t="s">
        <v>260</v>
      </c>
      <c r="E93" s="630" t="s">
        <v>438</v>
      </c>
      <c r="F93" s="631"/>
      <c r="G93" s="632"/>
      <c r="H93" s="632"/>
      <c r="I93" s="632"/>
      <c r="J93" s="633"/>
      <c r="K93" s="631"/>
      <c r="L93" s="632"/>
      <c r="M93" s="632"/>
      <c r="N93" s="633"/>
      <c r="O93" s="631"/>
      <c r="P93" s="633"/>
      <c r="Q93" s="631"/>
      <c r="R93" s="632"/>
      <c r="S93" s="632"/>
      <c r="T93" s="632"/>
      <c r="U93" s="632"/>
      <c r="V93" s="632"/>
      <c r="W93" s="633"/>
      <c r="X93" s="1009"/>
      <c r="Y93" s="1016"/>
      <c r="Z93" s="1016"/>
      <c r="AA93" s="1005"/>
      <c r="AB93" s="1009"/>
      <c r="AC93" s="1005"/>
      <c r="AD93" s="1009"/>
      <c r="AE93" s="1016"/>
      <c r="AF93" s="1016"/>
      <c r="AG93" s="1016"/>
      <c r="AH93" s="1016"/>
      <c r="AI93" s="1016"/>
      <c r="AJ93" s="1005"/>
    </row>
    <row r="94" spans="1:36" customFormat="1" ht="30">
      <c r="A94" s="996"/>
      <c r="B94" s="999"/>
      <c r="C94" s="1002"/>
      <c r="D94" s="629" t="s">
        <v>261</v>
      </c>
      <c r="E94" s="630" t="s">
        <v>439</v>
      </c>
      <c r="F94" s="631"/>
      <c r="G94" s="632"/>
      <c r="H94" s="632"/>
      <c r="I94" s="632"/>
      <c r="J94" s="633"/>
      <c r="K94" s="631"/>
      <c r="L94" s="632"/>
      <c r="M94" s="632"/>
      <c r="N94" s="633"/>
      <c r="O94" s="631"/>
      <c r="P94" s="633"/>
      <c r="Q94" s="631"/>
      <c r="R94" s="632"/>
      <c r="S94" s="632"/>
      <c r="T94" s="632"/>
      <c r="U94" s="632"/>
      <c r="V94" s="632"/>
      <c r="W94" s="633"/>
      <c r="X94" s="1010"/>
      <c r="Y94" s="1017"/>
      <c r="Z94" s="1017"/>
      <c r="AA94" s="1006"/>
      <c r="AB94" s="1010"/>
      <c r="AC94" s="1006"/>
      <c r="AD94" s="1010"/>
      <c r="AE94" s="1017"/>
      <c r="AF94" s="1017"/>
      <c r="AG94" s="1017"/>
      <c r="AH94" s="1017"/>
      <c r="AI94" s="1017"/>
      <c r="AJ94" s="1006"/>
    </row>
    <row r="95" spans="1:36" customFormat="1" ht="30">
      <c r="A95" s="996"/>
      <c r="B95" s="999"/>
      <c r="C95" s="1002"/>
      <c r="D95" s="629" t="s">
        <v>262</v>
      </c>
      <c r="E95" s="630" t="s">
        <v>440</v>
      </c>
      <c r="F95" s="631"/>
      <c r="G95" s="632"/>
      <c r="H95" s="632"/>
      <c r="I95" s="632"/>
      <c r="J95" s="633"/>
      <c r="K95" s="631"/>
      <c r="L95" s="632"/>
      <c r="M95" s="632"/>
      <c r="N95" s="633"/>
      <c r="O95" s="631"/>
      <c r="P95" s="633"/>
      <c r="Q95" s="631"/>
      <c r="R95" s="632"/>
      <c r="S95" s="632"/>
      <c r="T95" s="632"/>
      <c r="U95" s="632"/>
      <c r="V95" s="632"/>
      <c r="W95" s="633"/>
      <c r="X95" s="1010"/>
      <c r="Y95" s="1017"/>
      <c r="Z95" s="1017"/>
      <c r="AA95" s="1006"/>
      <c r="AB95" s="1010"/>
      <c r="AC95" s="1006"/>
      <c r="AD95" s="1010"/>
      <c r="AE95" s="1017"/>
      <c r="AF95" s="1017"/>
      <c r="AG95" s="1017"/>
      <c r="AH95" s="1017"/>
      <c r="AI95" s="1017"/>
      <c r="AJ95" s="1006"/>
    </row>
    <row r="96" spans="1:36" customFormat="1" ht="15.75" thickBot="1">
      <c r="A96" s="997"/>
      <c r="B96" s="1000"/>
      <c r="C96" s="1003"/>
      <c r="D96" s="634" t="s">
        <v>264</v>
      </c>
      <c r="E96" s="230" t="s">
        <v>445</v>
      </c>
      <c r="F96" s="635"/>
      <c r="G96" s="636"/>
      <c r="H96" s="636"/>
      <c r="I96" s="636"/>
      <c r="J96" s="637"/>
      <c r="K96" s="635"/>
      <c r="L96" s="636"/>
      <c r="M96" s="636"/>
      <c r="N96" s="637"/>
      <c r="O96" s="635"/>
      <c r="P96" s="637"/>
      <c r="Q96" s="635"/>
      <c r="R96" s="636"/>
      <c r="S96" s="636"/>
      <c r="T96" s="636"/>
      <c r="U96" s="636"/>
      <c r="V96" s="636"/>
      <c r="W96" s="637"/>
      <c r="X96" s="1011"/>
      <c r="Y96" s="1018"/>
      <c r="Z96" s="1018"/>
      <c r="AA96" s="1007"/>
      <c r="AB96" s="1011"/>
      <c r="AC96" s="1007"/>
      <c r="AD96" s="1011"/>
      <c r="AE96" s="1018"/>
      <c r="AF96" s="1018"/>
      <c r="AG96" s="1018"/>
      <c r="AH96" s="1018"/>
      <c r="AI96" s="1018"/>
      <c r="AJ96" s="1007"/>
    </row>
    <row r="97" spans="1:36" ht="14.45" customHeight="1">
      <c r="A97" s="993"/>
      <c r="B97" s="993"/>
      <c r="C97" s="993"/>
      <c r="D97" s="994"/>
      <c r="E97" s="89"/>
      <c r="F97" s="3">
        <f t="shared" ref="F97:W97" si="8">SUM(F84:F96)</f>
        <v>0</v>
      </c>
      <c r="G97" s="3">
        <f t="shared" si="8"/>
        <v>0</v>
      </c>
      <c r="H97" s="3">
        <f t="shared" si="8"/>
        <v>0</v>
      </c>
      <c r="I97" s="3">
        <f t="shared" si="8"/>
        <v>0</v>
      </c>
      <c r="J97" s="3">
        <f t="shared" si="8"/>
        <v>0</v>
      </c>
      <c r="K97" s="3">
        <f t="shared" si="8"/>
        <v>0</v>
      </c>
      <c r="L97" s="3">
        <f t="shared" si="8"/>
        <v>0</v>
      </c>
      <c r="M97" s="3">
        <f t="shared" si="8"/>
        <v>0</v>
      </c>
      <c r="N97" s="3">
        <f t="shared" si="8"/>
        <v>0</v>
      </c>
      <c r="O97" s="3">
        <f t="shared" si="8"/>
        <v>0</v>
      </c>
      <c r="P97" s="3">
        <f t="shared" si="8"/>
        <v>0</v>
      </c>
      <c r="Q97" s="3">
        <f t="shared" si="8"/>
        <v>0</v>
      </c>
      <c r="R97" s="3">
        <f t="shared" si="8"/>
        <v>0</v>
      </c>
      <c r="S97" s="3">
        <f t="shared" si="8"/>
        <v>0</v>
      </c>
      <c r="T97" s="3">
        <f t="shared" si="8"/>
        <v>0</v>
      </c>
      <c r="U97" s="3">
        <f t="shared" si="8"/>
        <v>0</v>
      </c>
      <c r="V97" s="3">
        <f t="shared" si="8"/>
        <v>0</v>
      </c>
      <c r="W97" s="3">
        <f t="shared" si="8"/>
        <v>0</v>
      </c>
      <c r="X97" s="77">
        <f t="shared" ref="X97:AJ97" si="9">SUM(X84)</f>
        <v>0</v>
      </c>
      <c r="Y97" s="77">
        <f t="shared" si="9"/>
        <v>0</v>
      </c>
      <c r="Z97" s="77">
        <f t="shared" si="9"/>
        <v>0</v>
      </c>
      <c r="AA97" s="77">
        <f t="shared" si="9"/>
        <v>0</v>
      </c>
      <c r="AB97" s="77">
        <f t="shared" si="9"/>
        <v>0</v>
      </c>
      <c r="AC97" s="77">
        <f t="shared" si="9"/>
        <v>0</v>
      </c>
      <c r="AD97" s="77">
        <f t="shared" si="9"/>
        <v>0</v>
      </c>
      <c r="AE97" s="77">
        <f t="shared" si="9"/>
        <v>0</v>
      </c>
      <c r="AF97" s="77">
        <f t="shared" si="9"/>
        <v>0</v>
      </c>
      <c r="AG97" s="77">
        <f t="shared" si="9"/>
        <v>0</v>
      </c>
      <c r="AH97" s="77">
        <f t="shared" si="9"/>
        <v>0</v>
      </c>
      <c r="AI97" s="77">
        <f t="shared" si="9"/>
        <v>0</v>
      </c>
      <c r="AJ97" s="77">
        <f t="shared" si="9"/>
        <v>0</v>
      </c>
    </row>
    <row r="98" spans="1:36" customFormat="1" ht="15.75" thickBot="1">
      <c r="D98" s="216"/>
      <c r="E98" s="216"/>
    </row>
    <row r="99" spans="1:36" customFormat="1" ht="30">
      <c r="A99" s="995" t="s">
        <v>45</v>
      </c>
      <c r="B99" s="998" t="s">
        <v>124</v>
      </c>
      <c r="C99" s="1001" t="s">
        <v>845</v>
      </c>
      <c r="D99" s="624" t="s">
        <v>252</v>
      </c>
      <c r="E99" s="625" t="s">
        <v>433</v>
      </c>
      <c r="F99" s="626"/>
      <c r="G99" s="627"/>
      <c r="H99" s="627"/>
      <c r="I99" s="627"/>
      <c r="J99" s="628"/>
      <c r="K99" s="626"/>
      <c r="L99" s="627"/>
      <c r="M99" s="627"/>
      <c r="N99" s="628"/>
      <c r="O99" s="626"/>
      <c r="P99" s="628"/>
      <c r="Q99" s="626"/>
      <c r="R99" s="627"/>
      <c r="S99" s="627"/>
      <c r="T99" s="627"/>
      <c r="U99" s="627"/>
      <c r="V99" s="627"/>
      <c r="W99" s="628"/>
      <c r="X99" s="1012"/>
      <c r="Y99" s="987"/>
      <c r="Z99" s="987"/>
      <c r="AA99" s="990"/>
      <c r="AB99" s="1012"/>
      <c r="AC99" s="990"/>
      <c r="AD99" s="1012"/>
      <c r="AE99" s="987"/>
      <c r="AF99" s="987"/>
      <c r="AG99" s="987"/>
      <c r="AH99" s="987"/>
      <c r="AI99" s="987"/>
      <c r="AJ99" s="990"/>
    </row>
    <row r="100" spans="1:36" customFormat="1">
      <c r="A100" s="996"/>
      <c r="B100" s="999"/>
      <c r="C100" s="1002"/>
      <c r="D100" s="629" t="s">
        <v>254</v>
      </c>
      <c r="E100" s="630" t="s">
        <v>434</v>
      </c>
      <c r="F100" s="631"/>
      <c r="G100" s="632"/>
      <c r="H100" s="632"/>
      <c r="I100" s="632"/>
      <c r="J100" s="633"/>
      <c r="K100" s="631"/>
      <c r="L100" s="632"/>
      <c r="M100" s="632"/>
      <c r="N100" s="633"/>
      <c r="O100" s="631"/>
      <c r="P100" s="633"/>
      <c r="Q100" s="631"/>
      <c r="R100" s="632"/>
      <c r="S100" s="632"/>
      <c r="T100" s="632"/>
      <c r="U100" s="632"/>
      <c r="V100" s="632"/>
      <c r="W100" s="633"/>
      <c r="X100" s="1013"/>
      <c r="Y100" s="988"/>
      <c r="Z100" s="988"/>
      <c r="AA100" s="991"/>
      <c r="AB100" s="1013"/>
      <c r="AC100" s="991"/>
      <c r="AD100" s="1013"/>
      <c r="AE100" s="988"/>
      <c r="AF100" s="988"/>
      <c r="AG100" s="988"/>
      <c r="AH100" s="988"/>
      <c r="AI100" s="988"/>
      <c r="AJ100" s="991"/>
    </row>
    <row r="101" spans="1:36" customFormat="1">
      <c r="A101" s="996"/>
      <c r="B101" s="999"/>
      <c r="C101" s="1002"/>
      <c r="D101" s="629" t="s">
        <v>256</v>
      </c>
      <c r="E101" s="630" t="s">
        <v>435</v>
      </c>
      <c r="F101" s="631"/>
      <c r="G101" s="632"/>
      <c r="H101" s="632"/>
      <c r="I101" s="632"/>
      <c r="J101" s="633"/>
      <c r="K101" s="631"/>
      <c r="L101" s="632"/>
      <c r="M101" s="632"/>
      <c r="N101" s="633"/>
      <c r="O101" s="631"/>
      <c r="P101" s="633"/>
      <c r="Q101" s="631"/>
      <c r="R101" s="632"/>
      <c r="S101" s="632"/>
      <c r="T101" s="632"/>
      <c r="U101" s="632"/>
      <c r="V101" s="632"/>
      <c r="W101" s="633"/>
      <c r="X101" s="1013"/>
      <c r="Y101" s="988"/>
      <c r="Z101" s="988"/>
      <c r="AA101" s="991"/>
      <c r="AB101" s="1013"/>
      <c r="AC101" s="991"/>
      <c r="AD101" s="1013"/>
      <c r="AE101" s="988"/>
      <c r="AF101" s="988"/>
      <c r="AG101" s="988"/>
      <c r="AH101" s="988"/>
      <c r="AI101" s="988"/>
      <c r="AJ101" s="991"/>
    </row>
    <row r="102" spans="1:36" customFormat="1">
      <c r="A102" s="996"/>
      <c r="B102" s="999"/>
      <c r="C102" s="1002"/>
      <c r="D102" s="629" t="s">
        <v>258</v>
      </c>
      <c r="E102" s="630" t="s">
        <v>436</v>
      </c>
      <c r="F102" s="631"/>
      <c r="G102" s="632"/>
      <c r="H102" s="632"/>
      <c r="I102" s="632"/>
      <c r="J102" s="633"/>
      <c r="K102" s="631"/>
      <c r="L102" s="632"/>
      <c r="M102" s="632"/>
      <c r="N102" s="633"/>
      <c r="O102" s="631"/>
      <c r="P102" s="633"/>
      <c r="Q102" s="631"/>
      <c r="R102" s="632"/>
      <c r="S102" s="632"/>
      <c r="T102" s="632"/>
      <c r="U102" s="632"/>
      <c r="V102" s="632"/>
      <c r="W102" s="633"/>
      <c r="X102" s="1013"/>
      <c r="Y102" s="988"/>
      <c r="Z102" s="988"/>
      <c r="AA102" s="991"/>
      <c r="AB102" s="1013"/>
      <c r="AC102" s="991"/>
      <c r="AD102" s="1013"/>
      <c r="AE102" s="988"/>
      <c r="AF102" s="988"/>
      <c r="AG102" s="988"/>
      <c r="AH102" s="988"/>
      <c r="AI102" s="988"/>
      <c r="AJ102" s="991"/>
    </row>
    <row r="103" spans="1:36" customFormat="1">
      <c r="A103" s="996"/>
      <c r="B103" s="999"/>
      <c r="C103" s="1002"/>
      <c r="D103" s="629" t="s">
        <v>846</v>
      </c>
      <c r="E103" s="630" t="s">
        <v>847</v>
      </c>
      <c r="F103" s="631"/>
      <c r="G103" s="632"/>
      <c r="H103" s="632"/>
      <c r="I103" s="632"/>
      <c r="J103" s="633"/>
      <c r="K103" s="631"/>
      <c r="L103" s="632"/>
      <c r="M103" s="632"/>
      <c r="N103" s="633"/>
      <c r="O103" s="631"/>
      <c r="P103" s="633"/>
      <c r="Q103" s="631"/>
      <c r="R103" s="632"/>
      <c r="S103" s="632"/>
      <c r="T103" s="632"/>
      <c r="U103" s="632"/>
      <c r="V103" s="632"/>
      <c r="W103" s="633"/>
      <c r="X103" s="1013"/>
      <c r="Y103" s="988"/>
      <c r="Z103" s="988"/>
      <c r="AA103" s="991"/>
      <c r="AB103" s="1013"/>
      <c r="AC103" s="991"/>
      <c r="AD103" s="1013"/>
      <c r="AE103" s="988"/>
      <c r="AF103" s="988"/>
      <c r="AG103" s="988"/>
      <c r="AH103" s="988"/>
      <c r="AI103" s="988"/>
      <c r="AJ103" s="991"/>
    </row>
    <row r="104" spans="1:36" customFormat="1">
      <c r="A104" s="996"/>
      <c r="B104" s="999"/>
      <c r="C104" s="1002"/>
      <c r="D104" s="629" t="s">
        <v>848</v>
      </c>
      <c r="E104" s="630" t="s">
        <v>849</v>
      </c>
      <c r="F104" s="631"/>
      <c r="G104" s="632"/>
      <c r="H104" s="632"/>
      <c r="I104" s="632"/>
      <c r="J104" s="633"/>
      <c r="K104" s="631"/>
      <c r="L104" s="632"/>
      <c r="M104" s="632"/>
      <c r="N104" s="633"/>
      <c r="O104" s="631"/>
      <c r="P104" s="633"/>
      <c r="Q104" s="631"/>
      <c r="R104" s="632"/>
      <c r="S104" s="632"/>
      <c r="T104" s="632"/>
      <c r="U104" s="632"/>
      <c r="V104" s="632"/>
      <c r="W104" s="633"/>
      <c r="X104" s="1013"/>
      <c r="Y104" s="988"/>
      <c r="Z104" s="988"/>
      <c r="AA104" s="991"/>
      <c r="AB104" s="1013"/>
      <c r="AC104" s="991"/>
      <c r="AD104" s="1013"/>
      <c r="AE104" s="988"/>
      <c r="AF104" s="988"/>
      <c r="AG104" s="988"/>
      <c r="AH104" s="988"/>
      <c r="AI104" s="988"/>
      <c r="AJ104" s="991"/>
    </row>
    <row r="105" spans="1:36" customFormat="1">
      <c r="A105" s="996"/>
      <c r="B105" s="999"/>
      <c r="C105" s="1002"/>
      <c r="D105" s="629" t="s">
        <v>850</v>
      </c>
      <c r="E105" s="630" t="s">
        <v>851</v>
      </c>
      <c r="F105" s="631"/>
      <c r="G105" s="632"/>
      <c r="H105" s="632"/>
      <c r="I105" s="632"/>
      <c r="J105" s="633"/>
      <c r="K105" s="631"/>
      <c r="L105" s="632"/>
      <c r="M105" s="632"/>
      <c r="N105" s="633"/>
      <c r="O105" s="631"/>
      <c r="P105" s="633"/>
      <c r="Q105" s="631"/>
      <c r="R105" s="632"/>
      <c r="S105" s="632"/>
      <c r="T105" s="632"/>
      <c r="U105" s="632"/>
      <c r="V105" s="632"/>
      <c r="W105" s="633"/>
      <c r="X105" s="1013"/>
      <c r="Y105" s="988"/>
      <c r="Z105" s="988"/>
      <c r="AA105" s="991"/>
      <c r="AB105" s="1013"/>
      <c r="AC105" s="991"/>
      <c r="AD105" s="1013"/>
      <c r="AE105" s="988"/>
      <c r="AF105" s="988"/>
      <c r="AG105" s="988"/>
      <c r="AH105" s="988"/>
      <c r="AI105" s="988"/>
      <c r="AJ105" s="991"/>
    </row>
    <row r="106" spans="1:36" customFormat="1">
      <c r="A106" s="996"/>
      <c r="B106" s="999"/>
      <c r="C106" s="1002"/>
      <c r="D106" s="629" t="s">
        <v>852</v>
      </c>
      <c r="E106" s="630" t="s">
        <v>853</v>
      </c>
      <c r="F106" s="631"/>
      <c r="G106" s="632"/>
      <c r="H106" s="632"/>
      <c r="I106" s="632"/>
      <c r="J106" s="633"/>
      <c r="K106" s="631"/>
      <c r="L106" s="632"/>
      <c r="M106" s="632"/>
      <c r="N106" s="633"/>
      <c r="O106" s="631"/>
      <c r="P106" s="633"/>
      <c r="Q106" s="631"/>
      <c r="R106" s="632"/>
      <c r="S106" s="632"/>
      <c r="T106" s="632"/>
      <c r="U106" s="632"/>
      <c r="V106" s="632"/>
      <c r="W106" s="633"/>
      <c r="X106" s="1013"/>
      <c r="Y106" s="988"/>
      <c r="Z106" s="988"/>
      <c r="AA106" s="991"/>
      <c r="AB106" s="1013"/>
      <c r="AC106" s="991"/>
      <c r="AD106" s="1013"/>
      <c r="AE106" s="988"/>
      <c r="AF106" s="988"/>
      <c r="AG106" s="988"/>
      <c r="AH106" s="988"/>
      <c r="AI106" s="988"/>
      <c r="AJ106" s="991"/>
    </row>
    <row r="107" spans="1:36" customFormat="1">
      <c r="A107" s="996"/>
      <c r="B107" s="999"/>
      <c r="C107" s="1002"/>
      <c r="D107" s="629" t="s">
        <v>854</v>
      </c>
      <c r="E107" s="630" t="s">
        <v>855</v>
      </c>
      <c r="F107" s="631"/>
      <c r="G107" s="632"/>
      <c r="H107" s="632"/>
      <c r="I107" s="632"/>
      <c r="J107" s="633"/>
      <c r="K107" s="631"/>
      <c r="L107" s="632"/>
      <c r="M107" s="632"/>
      <c r="N107" s="633"/>
      <c r="O107" s="631"/>
      <c r="P107" s="633"/>
      <c r="Q107" s="631"/>
      <c r="R107" s="632"/>
      <c r="S107" s="632"/>
      <c r="T107" s="632"/>
      <c r="U107" s="632"/>
      <c r="V107" s="632"/>
      <c r="W107" s="633"/>
      <c r="X107" s="1013"/>
      <c r="Y107" s="988"/>
      <c r="Z107" s="988"/>
      <c r="AA107" s="991"/>
      <c r="AB107" s="1013"/>
      <c r="AC107" s="991"/>
      <c r="AD107" s="1013"/>
      <c r="AE107" s="988"/>
      <c r="AF107" s="988"/>
      <c r="AG107" s="988"/>
      <c r="AH107" s="988"/>
      <c r="AI107" s="988"/>
      <c r="AJ107" s="991"/>
    </row>
    <row r="108" spans="1:36" customFormat="1">
      <c r="A108" s="996"/>
      <c r="B108" s="999"/>
      <c r="C108" s="1002"/>
      <c r="D108" s="629" t="s">
        <v>856</v>
      </c>
      <c r="E108" s="630" t="s">
        <v>857</v>
      </c>
      <c r="F108" s="631"/>
      <c r="G108" s="632"/>
      <c r="H108" s="632"/>
      <c r="I108" s="632"/>
      <c r="J108" s="633"/>
      <c r="K108" s="631"/>
      <c r="L108" s="632"/>
      <c r="M108" s="632"/>
      <c r="N108" s="633"/>
      <c r="O108" s="631"/>
      <c r="P108" s="633"/>
      <c r="Q108" s="631"/>
      <c r="R108" s="632"/>
      <c r="S108" s="632"/>
      <c r="T108" s="632"/>
      <c r="U108" s="632"/>
      <c r="V108" s="632"/>
      <c r="W108" s="633"/>
      <c r="X108" s="1013"/>
      <c r="Y108" s="988"/>
      <c r="Z108" s="988"/>
      <c r="AA108" s="991"/>
      <c r="AB108" s="1013"/>
      <c r="AC108" s="991"/>
      <c r="AD108" s="1013"/>
      <c r="AE108" s="988"/>
      <c r="AF108" s="988"/>
      <c r="AG108" s="988"/>
      <c r="AH108" s="988"/>
      <c r="AI108" s="988"/>
      <c r="AJ108" s="991"/>
    </row>
    <row r="109" spans="1:36" customFormat="1">
      <c r="A109" s="996"/>
      <c r="B109" s="999"/>
      <c r="C109" s="1002"/>
      <c r="D109" s="629" t="s">
        <v>259</v>
      </c>
      <c r="E109" s="630" t="s">
        <v>437</v>
      </c>
      <c r="F109" s="631"/>
      <c r="G109" s="632"/>
      <c r="H109" s="632"/>
      <c r="I109" s="632"/>
      <c r="J109" s="633"/>
      <c r="K109" s="631"/>
      <c r="L109" s="632"/>
      <c r="M109" s="632"/>
      <c r="N109" s="633"/>
      <c r="O109" s="631"/>
      <c r="P109" s="633"/>
      <c r="Q109" s="631"/>
      <c r="R109" s="632"/>
      <c r="S109" s="632"/>
      <c r="T109" s="632"/>
      <c r="U109" s="632"/>
      <c r="V109" s="632"/>
      <c r="W109" s="633"/>
      <c r="X109" s="1013"/>
      <c r="Y109" s="988"/>
      <c r="Z109" s="988"/>
      <c r="AA109" s="991"/>
      <c r="AB109" s="1013"/>
      <c r="AC109" s="991"/>
      <c r="AD109" s="1013"/>
      <c r="AE109" s="988"/>
      <c r="AF109" s="988"/>
      <c r="AG109" s="988"/>
      <c r="AH109" s="988"/>
      <c r="AI109" s="988"/>
      <c r="AJ109" s="991"/>
    </row>
    <row r="110" spans="1:36" customFormat="1" ht="30">
      <c r="A110" s="996"/>
      <c r="B110" s="999"/>
      <c r="C110" s="1002"/>
      <c r="D110" s="629" t="s">
        <v>260</v>
      </c>
      <c r="E110" s="630" t="s">
        <v>438</v>
      </c>
      <c r="F110" s="631"/>
      <c r="G110" s="632"/>
      <c r="H110" s="632"/>
      <c r="I110" s="632"/>
      <c r="J110" s="633"/>
      <c r="K110" s="631"/>
      <c r="L110" s="632"/>
      <c r="M110" s="632"/>
      <c r="N110" s="633"/>
      <c r="O110" s="631"/>
      <c r="P110" s="633"/>
      <c r="Q110" s="631"/>
      <c r="R110" s="632"/>
      <c r="S110" s="632"/>
      <c r="T110" s="632"/>
      <c r="U110" s="632"/>
      <c r="V110" s="632"/>
      <c r="W110" s="633"/>
      <c r="X110" s="1013"/>
      <c r="Y110" s="988"/>
      <c r="Z110" s="988"/>
      <c r="AA110" s="991"/>
      <c r="AB110" s="1013"/>
      <c r="AC110" s="991"/>
      <c r="AD110" s="1013"/>
      <c r="AE110" s="988"/>
      <c r="AF110" s="988"/>
      <c r="AG110" s="988"/>
      <c r="AH110" s="988"/>
      <c r="AI110" s="988"/>
      <c r="AJ110" s="991"/>
    </row>
    <row r="111" spans="1:36" customFormat="1" ht="30">
      <c r="A111" s="996"/>
      <c r="B111" s="999"/>
      <c r="C111" s="1002"/>
      <c r="D111" s="629" t="s">
        <v>261</v>
      </c>
      <c r="E111" s="630" t="s">
        <v>439</v>
      </c>
      <c r="F111" s="631"/>
      <c r="G111" s="632"/>
      <c r="H111" s="632"/>
      <c r="I111" s="632"/>
      <c r="J111" s="633"/>
      <c r="K111" s="631"/>
      <c r="L111" s="632"/>
      <c r="M111" s="632"/>
      <c r="N111" s="633"/>
      <c r="O111" s="631"/>
      <c r="P111" s="633"/>
      <c r="Q111" s="631"/>
      <c r="R111" s="632"/>
      <c r="S111" s="632"/>
      <c r="T111" s="632"/>
      <c r="U111" s="632"/>
      <c r="V111" s="632"/>
      <c r="W111" s="633"/>
      <c r="X111" s="1013"/>
      <c r="Y111" s="988"/>
      <c r="Z111" s="988"/>
      <c r="AA111" s="991"/>
      <c r="AB111" s="1013"/>
      <c r="AC111" s="991"/>
      <c r="AD111" s="1013"/>
      <c r="AE111" s="988"/>
      <c r="AF111" s="988"/>
      <c r="AG111" s="988"/>
      <c r="AH111" s="988"/>
      <c r="AI111" s="988"/>
      <c r="AJ111" s="991"/>
    </row>
    <row r="112" spans="1:36" customFormat="1" ht="30">
      <c r="A112" s="996"/>
      <c r="B112" s="999"/>
      <c r="C112" s="1002"/>
      <c r="D112" s="629" t="s">
        <v>262</v>
      </c>
      <c r="E112" s="630" t="s">
        <v>440</v>
      </c>
      <c r="F112" s="631"/>
      <c r="G112" s="632"/>
      <c r="H112" s="632"/>
      <c r="I112" s="632"/>
      <c r="J112" s="633"/>
      <c r="K112" s="631"/>
      <c r="L112" s="632"/>
      <c r="M112" s="632"/>
      <c r="N112" s="633"/>
      <c r="O112" s="631"/>
      <c r="P112" s="633"/>
      <c r="Q112" s="631"/>
      <c r="R112" s="632"/>
      <c r="S112" s="632"/>
      <c r="T112" s="632"/>
      <c r="U112" s="632"/>
      <c r="V112" s="632"/>
      <c r="W112" s="633"/>
      <c r="X112" s="1013"/>
      <c r="Y112" s="988"/>
      <c r="Z112" s="988"/>
      <c r="AA112" s="991"/>
      <c r="AB112" s="1013"/>
      <c r="AC112" s="991"/>
      <c r="AD112" s="1013"/>
      <c r="AE112" s="988"/>
      <c r="AF112" s="988"/>
      <c r="AG112" s="988"/>
      <c r="AH112" s="988"/>
      <c r="AI112" s="988"/>
      <c r="AJ112" s="991"/>
    </row>
    <row r="113" spans="1:36" customFormat="1" ht="15.75" thickBot="1">
      <c r="A113" s="997"/>
      <c r="B113" s="1000"/>
      <c r="C113" s="1003"/>
      <c r="D113" s="634" t="s">
        <v>264</v>
      </c>
      <c r="E113" s="230" t="s">
        <v>445</v>
      </c>
      <c r="F113" s="635"/>
      <c r="G113" s="636"/>
      <c r="H113" s="636"/>
      <c r="I113" s="636"/>
      <c r="J113" s="637"/>
      <c r="K113" s="635"/>
      <c r="L113" s="636"/>
      <c r="M113" s="636"/>
      <c r="N113" s="637"/>
      <c r="O113" s="635"/>
      <c r="P113" s="637"/>
      <c r="Q113" s="635"/>
      <c r="R113" s="636"/>
      <c r="S113" s="636"/>
      <c r="T113" s="636"/>
      <c r="U113" s="636"/>
      <c r="V113" s="636"/>
      <c r="W113" s="637"/>
      <c r="X113" s="1014"/>
      <c r="Y113" s="989"/>
      <c r="Z113" s="989"/>
      <c r="AA113" s="992"/>
      <c r="AB113" s="1014"/>
      <c r="AC113" s="992"/>
      <c r="AD113" s="1014"/>
      <c r="AE113" s="989"/>
      <c r="AF113" s="989"/>
      <c r="AG113" s="989"/>
      <c r="AH113" s="989"/>
      <c r="AI113" s="989"/>
      <c r="AJ113" s="992"/>
    </row>
    <row r="114" spans="1:36" ht="14.45" customHeight="1">
      <c r="A114" s="993"/>
      <c r="B114" s="993"/>
      <c r="C114" s="993"/>
      <c r="D114" s="994"/>
      <c r="E114" s="89"/>
      <c r="F114" s="3">
        <f t="shared" ref="F114:W114" si="10">SUM(F99:F113)</f>
        <v>0</v>
      </c>
      <c r="G114" s="3">
        <f t="shared" si="10"/>
        <v>0</v>
      </c>
      <c r="H114" s="3">
        <f t="shared" si="10"/>
        <v>0</v>
      </c>
      <c r="I114" s="3">
        <f t="shared" si="10"/>
        <v>0</v>
      </c>
      <c r="J114" s="3">
        <f t="shared" si="10"/>
        <v>0</v>
      </c>
      <c r="K114" s="3">
        <f t="shared" si="10"/>
        <v>0</v>
      </c>
      <c r="L114" s="3">
        <f t="shared" si="10"/>
        <v>0</v>
      </c>
      <c r="M114" s="3">
        <f t="shared" si="10"/>
        <v>0</v>
      </c>
      <c r="N114" s="3">
        <f t="shared" si="10"/>
        <v>0</v>
      </c>
      <c r="O114" s="3">
        <f t="shared" si="10"/>
        <v>0</v>
      </c>
      <c r="P114" s="3">
        <f t="shared" si="10"/>
        <v>0</v>
      </c>
      <c r="Q114" s="3">
        <f t="shared" si="10"/>
        <v>0</v>
      </c>
      <c r="R114" s="3">
        <f t="shared" si="10"/>
        <v>0</v>
      </c>
      <c r="S114" s="3">
        <f t="shared" si="10"/>
        <v>0</v>
      </c>
      <c r="T114" s="3">
        <f t="shared" si="10"/>
        <v>0</v>
      </c>
      <c r="U114" s="3">
        <f t="shared" si="10"/>
        <v>0</v>
      </c>
      <c r="V114" s="3">
        <f t="shared" si="10"/>
        <v>0</v>
      </c>
      <c r="W114" s="3">
        <f t="shared" si="10"/>
        <v>0</v>
      </c>
      <c r="X114" s="77">
        <f t="shared" ref="X114:AJ114" si="11">SUM(X99)</f>
        <v>0</v>
      </c>
      <c r="Y114" s="77">
        <f t="shared" si="11"/>
        <v>0</v>
      </c>
      <c r="Z114" s="77">
        <f t="shared" si="11"/>
        <v>0</v>
      </c>
      <c r="AA114" s="77">
        <f t="shared" si="11"/>
        <v>0</v>
      </c>
      <c r="AB114" s="77">
        <f t="shared" si="11"/>
        <v>0</v>
      </c>
      <c r="AC114" s="77">
        <f t="shared" si="11"/>
        <v>0</v>
      </c>
      <c r="AD114" s="77">
        <f t="shared" si="11"/>
        <v>0</v>
      </c>
      <c r="AE114" s="77">
        <f t="shared" si="11"/>
        <v>0</v>
      </c>
      <c r="AF114" s="77">
        <f t="shared" si="11"/>
        <v>0</v>
      </c>
      <c r="AG114" s="77">
        <f t="shared" si="11"/>
        <v>0</v>
      </c>
      <c r="AH114" s="77">
        <f t="shared" si="11"/>
        <v>0</v>
      </c>
      <c r="AI114" s="77">
        <f t="shared" si="11"/>
        <v>0</v>
      </c>
      <c r="AJ114" s="77">
        <f t="shared" si="11"/>
        <v>0</v>
      </c>
    </row>
    <row r="115" spans="1:36" customFormat="1" ht="15.75" thickBot="1">
      <c r="D115" s="216"/>
      <c r="E115" s="216"/>
    </row>
    <row r="116" spans="1:36" customFormat="1" ht="30">
      <c r="A116" s="1019" t="s">
        <v>48</v>
      </c>
      <c r="B116" s="1022" t="s">
        <v>1564</v>
      </c>
      <c r="C116" s="1025" t="s">
        <v>196</v>
      </c>
      <c r="D116" s="605" t="s">
        <v>252</v>
      </c>
      <c r="E116" s="606" t="s">
        <v>433</v>
      </c>
      <c r="F116" s="607"/>
      <c r="G116" s="608"/>
      <c r="H116" s="608"/>
      <c r="I116" s="608"/>
      <c r="J116" s="609"/>
      <c r="K116" s="607"/>
      <c r="L116" s="608"/>
      <c r="M116" s="608"/>
      <c r="N116" s="609"/>
      <c r="O116" s="607"/>
      <c r="P116" s="609"/>
      <c r="Q116" s="607"/>
      <c r="R116" s="608"/>
      <c r="S116" s="608"/>
      <c r="T116" s="608"/>
      <c r="U116" s="608"/>
      <c r="V116" s="608"/>
      <c r="W116" s="609"/>
      <c r="X116" s="975"/>
      <c r="Y116" s="979"/>
      <c r="Z116" s="979"/>
      <c r="AA116" s="983"/>
      <c r="AB116" s="975"/>
      <c r="AC116" s="983"/>
      <c r="AD116" s="975"/>
      <c r="AE116" s="979"/>
      <c r="AF116" s="979"/>
      <c r="AG116" s="979"/>
      <c r="AH116" s="979"/>
      <c r="AI116" s="979"/>
      <c r="AJ116" s="983"/>
    </row>
    <row r="117" spans="1:36" customFormat="1">
      <c r="A117" s="1020"/>
      <c r="B117" s="1023"/>
      <c r="C117" s="1026"/>
      <c r="D117" s="474" t="s">
        <v>1152</v>
      </c>
      <c r="E117" s="610" t="s">
        <v>1153</v>
      </c>
      <c r="F117" s="228"/>
      <c r="G117" s="611"/>
      <c r="H117" s="611"/>
      <c r="I117" s="611"/>
      <c r="J117" s="612"/>
      <c r="K117" s="228"/>
      <c r="L117" s="611"/>
      <c r="M117" s="611"/>
      <c r="N117" s="612"/>
      <c r="O117" s="228"/>
      <c r="P117" s="612"/>
      <c r="Q117" s="228"/>
      <c r="R117" s="611"/>
      <c r="S117" s="611"/>
      <c r="T117" s="611"/>
      <c r="U117" s="611"/>
      <c r="V117" s="611"/>
      <c r="W117" s="612"/>
      <c r="X117" s="976"/>
      <c r="Y117" s="980"/>
      <c r="Z117" s="980"/>
      <c r="AA117" s="984"/>
      <c r="AB117" s="976"/>
      <c r="AC117" s="984"/>
      <c r="AD117" s="976"/>
      <c r="AE117" s="980"/>
      <c r="AF117" s="980"/>
      <c r="AG117" s="980"/>
      <c r="AH117" s="980"/>
      <c r="AI117" s="980"/>
      <c r="AJ117" s="984"/>
    </row>
    <row r="118" spans="1:36" customFormat="1">
      <c r="A118" s="1020"/>
      <c r="B118" s="1023"/>
      <c r="C118" s="1026"/>
      <c r="D118" s="474" t="s">
        <v>1154</v>
      </c>
      <c r="E118" s="610" t="s">
        <v>1155</v>
      </c>
      <c r="F118" s="228"/>
      <c r="G118" s="611"/>
      <c r="H118" s="611"/>
      <c r="I118" s="611"/>
      <c r="J118" s="612"/>
      <c r="K118" s="228"/>
      <c r="L118" s="611"/>
      <c r="M118" s="611"/>
      <c r="N118" s="612"/>
      <c r="O118" s="228"/>
      <c r="P118" s="612"/>
      <c r="Q118" s="228"/>
      <c r="R118" s="611"/>
      <c r="S118" s="611"/>
      <c r="T118" s="611"/>
      <c r="U118" s="611"/>
      <c r="V118" s="611"/>
      <c r="W118" s="612"/>
      <c r="X118" s="976"/>
      <c r="Y118" s="980"/>
      <c r="Z118" s="980"/>
      <c r="AA118" s="984"/>
      <c r="AB118" s="976"/>
      <c r="AC118" s="984"/>
      <c r="AD118" s="976"/>
      <c r="AE118" s="980"/>
      <c r="AF118" s="980"/>
      <c r="AG118" s="980"/>
      <c r="AH118" s="980"/>
      <c r="AI118" s="980"/>
      <c r="AJ118" s="984"/>
    </row>
    <row r="119" spans="1:36" customFormat="1">
      <c r="A119" s="1020"/>
      <c r="B119" s="1023"/>
      <c r="C119" s="1026"/>
      <c r="D119" s="474" t="s">
        <v>1156</v>
      </c>
      <c r="E119" s="610" t="s">
        <v>1157</v>
      </c>
      <c r="F119" s="228"/>
      <c r="G119" s="611"/>
      <c r="H119" s="611"/>
      <c r="I119" s="611"/>
      <c r="J119" s="612"/>
      <c r="K119" s="228"/>
      <c r="L119" s="611"/>
      <c r="M119" s="611"/>
      <c r="N119" s="612"/>
      <c r="O119" s="228"/>
      <c r="P119" s="612"/>
      <c r="Q119" s="228"/>
      <c r="R119" s="611"/>
      <c r="S119" s="611"/>
      <c r="T119" s="611"/>
      <c r="U119" s="611"/>
      <c r="V119" s="611"/>
      <c r="W119" s="612"/>
      <c r="X119" s="976"/>
      <c r="Y119" s="980"/>
      <c r="Z119" s="980"/>
      <c r="AA119" s="984"/>
      <c r="AB119" s="976"/>
      <c r="AC119" s="984"/>
      <c r="AD119" s="976"/>
      <c r="AE119" s="980"/>
      <c r="AF119" s="980"/>
      <c r="AG119" s="980"/>
      <c r="AH119" s="980"/>
      <c r="AI119" s="980"/>
      <c r="AJ119" s="984"/>
    </row>
    <row r="120" spans="1:36" customFormat="1">
      <c r="A120" s="1020"/>
      <c r="B120" s="1023"/>
      <c r="C120" s="1026"/>
      <c r="D120" s="474" t="s">
        <v>254</v>
      </c>
      <c r="E120" s="610" t="s">
        <v>434</v>
      </c>
      <c r="F120" s="228"/>
      <c r="G120" s="611"/>
      <c r="H120" s="611"/>
      <c r="I120" s="611"/>
      <c r="J120" s="612"/>
      <c r="K120" s="228"/>
      <c r="L120" s="611"/>
      <c r="M120" s="611"/>
      <c r="N120" s="612"/>
      <c r="O120" s="228"/>
      <c r="P120" s="612"/>
      <c r="Q120" s="228"/>
      <c r="R120" s="611"/>
      <c r="S120" s="611"/>
      <c r="T120" s="611"/>
      <c r="U120" s="611"/>
      <c r="V120" s="611"/>
      <c r="W120" s="612"/>
      <c r="X120" s="976"/>
      <c r="Y120" s="980"/>
      <c r="Z120" s="980"/>
      <c r="AA120" s="984"/>
      <c r="AB120" s="976"/>
      <c r="AC120" s="984"/>
      <c r="AD120" s="976"/>
      <c r="AE120" s="980"/>
      <c r="AF120" s="980"/>
      <c r="AG120" s="980"/>
      <c r="AH120" s="980"/>
      <c r="AI120" s="980"/>
      <c r="AJ120" s="984"/>
    </row>
    <row r="121" spans="1:36" customFormat="1">
      <c r="A121" s="1020"/>
      <c r="B121" s="1023"/>
      <c r="C121" s="1026"/>
      <c r="D121" s="474" t="s">
        <v>256</v>
      </c>
      <c r="E121" s="610" t="s">
        <v>435</v>
      </c>
      <c r="F121" s="228"/>
      <c r="G121" s="611"/>
      <c r="H121" s="611"/>
      <c r="I121" s="611"/>
      <c r="J121" s="612"/>
      <c r="K121" s="228"/>
      <c r="L121" s="611"/>
      <c r="M121" s="611"/>
      <c r="N121" s="612"/>
      <c r="O121" s="228"/>
      <c r="P121" s="612"/>
      <c r="Q121" s="228"/>
      <c r="R121" s="611"/>
      <c r="S121" s="611"/>
      <c r="T121" s="611"/>
      <c r="U121" s="611"/>
      <c r="V121" s="611"/>
      <c r="W121" s="612"/>
      <c r="X121" s="976"/>
      <c r="Y121" s="980"/>
      <c r="Z121" s="980"/>
      <c r="AA121" s="984"/>
      <c r="AB121" s="976"/>
      <c r="AC121" s="984"/>
      <c r="AD121" s="976"/>
      <c r="AE121" s="980"/>
      <c r="AF121" s="980"/>
      <c r="AG121" s="980"/>
      <c r="AH121" s="980"/>
      <c r="AI121" s="980"/>
      <c r="AJ121" s="984"/>
    </row>
    <row r="122" spans="1:36" customFormat="1">
      <c r="A122" s="1020"/>
      <c r="B122" s="1023"/>
      <c r="C122" s="1026"/>
      <c r="D122" s="474" t="s">
        <v>258</v>
      </c>
      <c r="E122" s="610" t="s">
        <v>436</v>
      </c>
      <c r="F122" s="228"/>
      <c r="G122" s="611"/>
      <c r="H122" s="611"/>
      <c r="I122" s="611"/>
      <c r="J122" s="612"/>
      <c r="K122" s="228"/>
      <c r="L122" s="611"/>
      <c r="M122" s="611"/>
      <c r="N122" s="612"/>
      <c r="O122" s="228"/>
      <c r="P122" s="612"/>
      <c r="Q122" s="228"/>
      <c r="R122" s="611"/>
      <c r="S122" s="611"/>
      <c r="T122" s="611"/>
      <c r="U122" s="611"/>
      <c r="V122" s="611"/>
      <c r="W122" s="612"/>
      <c r="X122" s="976"/>
      <c r="Y122" s="980"/>
      <c r="Z122" s="980"/>
      <c r="AA122" s="984"/>
      <c r="AB122" s="976"/>
      <c r="AC122" s="984"/>
      <c r="AD122" s="976"/>
      <c r="AE122" s="980"/>
      <c r="AF122" s="980"/>
      <c r="AG122" s="980"/>
      <c r="AH122" s="980"/>
      <c r="AI122" s="980"/>
      <c r="AJ122" s="984"/>
    </row>
    <row r="123" spans="1:36" customFormat="1">
      <c r="A123" s="1020"/>
      <c r="B123" s="1023"/>
      <c r="C123" s="1026"/>
      <c r="D123" s="474" t="s">
        <v>1158</v>
      </c>
      <c r="E123" s="610" t="s">
        <v>1159</v>
      </c>
      <c r="F123" s="228"/>
      <c r="G123" s="611"/>
      <c r="H123" s="611"/>
      <c r="I123" s="611"/>
      <c r="J123" s="612"/>
      <c r="K123" s="228"/>
      <c r="L123" s="611"/>
      <c r="M123" s="611"/>
      <c r="N123" s="612"/>
      <c r="O123" s="228"/>
      <c r="P123" s="612"/>
      <c r="Q123" s="228"/>
      <c r="R123" s="611"/>
      <c r="S123" s="611"/>
      <c r="T123" s="611"/>
      <c r="U123" s="611"/>
      <c r="V123" s="611"/>
      <c r="W123" s="612"/>
      <c r="X123" s="976"/>
      <c r="Y123" s="980"/>
      <c r="Z123" s="980"/>
      <c r="AA123" s="984"/>
      <c r="AB123" s="976"/>
      <c r="AC123" s="984"/>
      <c r="AD123" s="976"/>
      <c r="AE123" s="980"/>
      <c r="AF123" s="980"/>
      <c r="AG123" s="980"/>
      <c r="AH123" s="980"/>
      <c r="AI123" s="980"/>
      <c r="AJ123" s="984"/>
    </row>
    <row r="124" spans="1:36" customFormat="1">
      <c r="A124" s="1020"/>
      <c r="B124" s="1023"/>
      <c r="C124" s="1026"/>
      <c r="D124" s="474" t="s">
        <v>1160</v>
      </c>
      <c r="E124" s="610" t="s">
        <v>1161</v>
      </c>
      <c r="F124" s="228"/>
      <c r="G124" s="611"/>
      <c r="H124" s="611"/>
      <c r="I124" s="611"/>
      <c r="J124" s="612"/>
      <c r="K124" s="228"/>
      <c r="L124" s="611"/>
      <c r="M124" s="611"/>
      <c r="N124" s="612"/>
      <c r="O124" s="228"/>
      <c r="P124" s="612"/>
      <c r="Q124" s="228"/>
      <c r="R124" s="611"/>
      <c r="S124" s="611"/>
      <c r="T124" s="611"/>
      <c r="U124" s="611"/>
      <c r="V124" s="611"/>
      <c r="W124" s="612"/>
      <c r="X124" s="976"/>
      <c r="Y124" s="980"/>
      <c r="Z124" s="980"/>
      <c r="AA124" s="984"/>
      <c r="AB124" s="976"/>
      <c r="AC124" s="984"/>
      <c r="AD124" s="976"/>
      <c r="AE124" s="980"/>
      <c r="AF124" s="980"/>
      <c r="AG124" s="980"/>
      <c r="AH124" s="980"/>
      <c r="AI124" s="980"/>
      <c r="AJ124" s="984"/>
    </row>
    <row r="125" spans="1:36" customFormat="1">
      <c r="A125" s="1020"/>
      <c r="B125" s="1023"/>
      <c r="C125" s="1026"/>
      <c r="D125" s="474" t="s">
        <v>176</v>
      </c>
      <c r="E125" s="610" t="s">
        <v>1162</v>
      </c>
      <c r="F125" s="228"/>
      <c r="G125" s="611"/>
      <c r="H125" s="611"/>
      <c r="I125" s="611"/>
      <c r="J125" s="612"/>
      <c r="K125" s="228"/>
      <c r="L125" s="611"/>
      <c r="M125" s="611"/>
      <c r="N125" s="612"/>
      <c r="O125" s="228"/>
      <c r="P125" s="612"/>
      <c r="Q125" s="228"/>
      <c r="R125" s="611"/>
      <c r="S125" s="611"/>
      <c r="T125" s="611"/>
      <c r="U125" s="611"/>
      <c r="V125" s="611"/>
      <c r="W125" s="612"/>
      <c r="X125" s="976"/>
      <c r="Y125" s="980"/>
      <c r="Z125" s="980"/>
      <c r="AA125" s="984"/>
      <c r="AB125" s="976"/>
      <c r="AC125" s="984"/>
      <c r="AD125" s="976"/>
      <c r="AE125" s="980"/>
      <c r="AF125" s="980"/>
      <c r="AG125" s="980"/>
      <c r="AH125" s="980"/>
      <c r="AI125" s="980"/>
      <c r="AJ125" s="984"/>
    </row>
    <row r="126" spans="1:36" customFormat="1">
      <c r="A126" s="1020"/>
      <c r="B126" s="1023"/>
      <c r="C126" s="1026"/>
      <c r="D126" s="474" t="s">
        <v>1163</v>
      </c>
      <c r="E126" s="610" t="s">
        <v>1164</v>
      </c>
      <c r="F126" s="228"/>
      <c r="G126" s="611"/>
      <c r="H126" s="611"/>
      <c r="I126" s="611"/>
      <c r="J126" s="612"/>
      <c r="K126" s="228"/>
      <c r="L126" s="611"/>
      <c r="M126" s="611"/>
      <c r="N126" s="612"/>
      <c r="O126" s="228"/>
      <c r="P126" s="612"/>
      <c r="Q126" s="228"/>
      <c r="R126" s="611"/>
      <c r="S126" s="611"/>
      <c r="T126" s="611"/>
      <c r="U126" s="611"/>
      <c r="V126" s="611"/>
      <c r="W126" s="612"/>
      <c r="X126" s="977"/>
      <c r="Y126" s="981"/>
      <c r="Z126" s="981"/>
      <c r="AA126" s="985"/>
      <c r="AB126" s="977"/>
      <c r="AC126" s="985"/>
      <c r="AD126" s="977"/>
      <c r="AE126" s="981"/>
      <c r="AF126" s="981"/>
      <c r="AG126" s="981"/>
      <c r="AH126" s="981"/>
      <c r="AI126" s="981"/>
      <c r="AJ126" s="985"/>
    </row>
    <row r="127" spans="1:36" customFormat="1">
      <c r="A127" s="1020"/>
      <c r="B127" s="1023"/>
      <c r="C127" s="1026"/>
      <c r="D127" s="474" t="s">
        <v>259</v>
      </c>
      <c r="E127" s="610" t="s">
        <v>437</v>
      </c>
      <c r="F127" s="228"/>
      <c r="G127" s="611"/>
      <c r="H127" s="611"/>
      <c r="I127" s="611"/>
      <c r="J127" s="612"/>
      <c r="K127" s="228"/>
      <c r="L127" s="611"/>
      <c r="M127" s="611"/>
      <c r="N127" s="612"/>
      <c r="O127" s="228"/>
      <c r="P127" s="612"/>
      <c r="Q127" s="228"/>
      <c r="R127" s="611"/>
      <c r="S127" s="611"/>
      <c r="T127" s="611"/>
      <c r="U127" s="611"/>
      <c r="V127" s="611"/>
      <c r="W127" s="612"/>
      <c r="X127" s="977"/>
      <c r="Y127" s="981"/>
      <c r="Z127" s="981"/>
      <c r="AA127" s="985"/>
      <c r="AB127" s="977"/>
      <c r="AC127" s="985"/>
      <c r="AD127" s="977"/>
      <c r="AE127" s="981"/>
      <c r="AF127" s="981"/>
      <c r="AG127" s="981"/>
      <c r="AH127" s="981"/>
      <c r="AI127" s="981"/>
      <c r="AJ127" s="985"/>
    </row>
    <row r="128" spans="1:36" customFormat="1" ht="30">
      <c r="A128" s="1020"/>
      <c r="B128" s="1023"/>
      <c r="C128" s="1026"/>
      <c r="D128" s="474" t="s">
        <v>260</v>
      </c>
      <c r="E128" s="610" t="s">
        <v>438</v>
      </c>
      <c r="F128" s="228"/>
      <c r="G128" s="611"/>
      <c r="H128" s="611"/>
      <c r="I128" s="611"/>
      <c r="J128" s="612"/>
      <c r="K128" s="228"/>
      <c r="L128" s="611"/>
      <c r="M128" s="611"/>
      <c r="N128" s="612"/>
      <c r="O128" s="228"/>
      <c r="P128" s="612"/>
      <c r="Q128" s="228"/>
      <c r="R128" s="611"/>
      <c r="S128" s="611"/>
      <c r="T128" s="611"/>
      <c r="U128" s="611"/>
      <c r="V128" s="611"/>
      <c r="W128" s="612"/>
      <c r="X128" s="977"/>
      <c r="Y128" s="981"/>
      <c r="Z128" s="981"/>
      <c r="AA128" s="985"/>
      <c r="AB128" s="977"/>
      <c r="AC128" s="985"/>
      <c r="AD128" s="977"/>
      <c r="AE128" s="981"/>
      <c r="AF128" s="981"/>
      <c r="AG128" s="981"/>
      <c r="AH128" s="981"/>
      <c r="AI128" s="981"/>
      <c r="AJ128" s="985"/>
    </row>
    <row r="129" spans="1:36" customFormat="1" ht="30">
      <c r="A129" s="1020"/>
      <c r="B129" s="1023"/>
      <c r="C129" s="1026"/>
      <c r="D129" s="474" t="s">
        <v>261</v>
      </c>
      <c r="E129" s="610" t="s">
        <v>439</v>
      </c>
      <c r="F129" s="228"/>
      <c r="G129" s="611"/>
      <c r="H129" s="611"/>
      <c r="I129" s="611"/>
      <c r="J129" s="612"/>
      <c r="K129" s="228"/>
      <c r="L129" s="611"/>
      <c r="M129" s="611"/>
      <c r="N129" s="612"/>
      <c r="O129" s="228"/>
      <c r="P129" s="612"/>
      <c r="Q129" s="228"/>
      <c r="R129" s="611"/>
      <c r="S129" s="611"/>
      <c r="T129" s="611"/>
      <c r="U129" s="611"/>
      <c r="V129" s="611"/>
      <c r="W129" s="612"/>
      <c r="X129" s="977"/>
      <c r="Y129" s="981"/>
      <c r="Z129" s="981"/>
      <c r="AA129" s="985"/>
      <c r="AB129" s="977"/>
      <c r="AC129" s="985"/>
      <c r="AD129" s="977"/>
      <c r="AE129" s="981"/>
      <c r="AF129" s="981"/>
      <c r="AG129" s="981"/>
      <c r="AH129" s="981"/>
      <c r="AI129" s="981"/>
      <c r="AJ129" s="985"/>
    </row>
    <row r="130" spans="1:36" customFormat="1" ht="30">
      <c r="A130" s="1020"/>
      <c r="B130" s="1023"/>
      <c r="C130" s="1026"/>
      <c r="D130" s="474" t="s">
        <v>262</v>
      </c>
      <c r="E130" s="610" t="s">
        <v>440</v>
      </c>
      <c r="F130" s="228"/>
      <c r="G130" s="611"/>
      <c r="H130" s="611"/>
      <c r="I130" s="611"/>
      <c r="J130" s="612"/>
      <c r="K130" s="228"/>
      <c r="L130" s="611"/>
      <c r="M130" s="611"/>
      <c r="N130" s="612"/>
      <c r="O130" s="228"/>
      <c r="P130" s="612"/>
      <c r="Q130" s="228"/>
      <c r="R130" s="611"/>
      <c r="S130" s="611"/>
      <c r="T130" s="611"/>
      <c r="U130" s="611"/>
      <c r="V130" s="611"/>
      <c r="W130" s="612"/>
      <c r="X130" s="977"/>
      <c r="Y130" s="981"/>
      <c r="Z130" s="981"/>
      <c r="AA130" s="985"/>
      <c r="AB130" s="977"/>
      <c r="AC130" s="985"/>
      <c r="AD130" s="977"/>
      <c r="AE130" s="981"/>
      <c r="AF130" s="981"/>
      <c r="AG130" s="981"/>
      <c r="AH130" s="981"/>
      <c r="AI130" s="981"/>
      <c r="AJ130" s="985"/>
    </row>
    <row r="131" spans="1:36" customFormat="1" ht="19.5" customHeight="1">
      <c r="A131" s="1020"/>
      <c r="B131" s="1023"/>
      <c r="C131" s="1026"/>
      <c r="D131" s="474" t="s">
        <v>1165</v>
      </c>
      <c r="E131" s="610" t="s">
        <v>1166</v>
      </c>
      <c r="F131" s="228"/>
      <c r="G131" s="611"/>
      <c r="H131" s="611"/>
      <c r="I131" s="611"/>
      <c r="J131" s="612"/>
      <c r="K131" s="228"/>
      <c r="L131" s="611"/>
      <c r="M131" s="611"/>
      <c r="N131" s="612"/>
      <c r="O131" s="228"/>
      <c r="P131" s="612"/>
      <c r="Q131" s="228"/>
      <c r="R131" s="611"/>
      <c r="S131" s="611"/>
      <c r="T131" s="611"/>
      <c r="U131" s="611"/>
      <c r="V131" s="611"/>
      <c r="W131" s="612"/>
      <c r="X131" s="977"/>
      <c r="Y131" s="981"/>
      <c r="Z131" s="981"/>
      <c r="AA131" s="985"/>
      <c r="AB131" s="977"/>
      <c r="AC131" s="985"/>
      <c r="AD131" s="977"/>
      <c r="AE131" s="981"/>
      <c r="AF131" s="981"/>
      <c r="AG131" s="981"/>
      <c r="AH131" s="981"/>
      <c r="AI131" s="981"/>
      <c r="AJ131" s="985"/>
    </row>
    <row r="132" spans="1:36" customFormat="1" ht="18.75" customHeight="1">
      <c r="A132" s="1020"/>
      <c r="B132" s="1023"/>
      <c r="C132" s="1026"/>
      <c r="D132" s="474" t="s">
        <v>1167</v>
      </c>
      <c r="E132" s="610" t="s">
        <v>1168</v>
      </c>
      <c r="F132" s="228"/>
      <c r="G132" s="611"/>
      <c r="H132" s="611"/>
      <c r="I132" s="611"/>
      <c r="J132" s="612"/>
      <c r="K132" s="228"/>
      <c r="L132" s="611"/>
      <c r="M132" s="611"/>
      <c r="N132" s="612"/>
      <c r="O132" s="228"/>
      <c r="P132" s="612"/>
      <c r="Q132" s="228"/>
      <c r="R132" s="611"/>
      <c r="S132" s="611"/>
      <c r="T132" s="611"/>
      <c r="U132" s="611"/>
      <c r="V132" s="611"/>
      <c r="W132" s="612"/>
      <c r="X132" s="977"/>
      <c r="Y132" s="981"/>
      <c r="Z132" s="981"/>
      <c r="AA132" s="985"/>
      <c r="AB132" s="977"/>
      <c r="AC132" s="985"/>
      <c r="AD132" s="977"/>
      <c r="AE132" s="981"/>
      <c r="AF132" s="981"/>
      <c r="AG132" s="981"/>
      <c r="AH132" s="981"/>
      <c r="AI132" s="981"/>
      <c r="AJ132" s="985"/>
    </row>
    <row r="133" spans="1:36" customFormat="1" ht="18.75" customHeight="1">
      <c r="A133" s="1020"/>
      <c r="B133" s="1023"/>
      <c r="C133" s="1026"/>
      <c r="D133" s="474" t="s">
        <v>1169</v>
      </c>
      <c r="E133" s="610" t="s">
        <v>1170</v>
      </c>
      <c r="F133" s="228"/>
      <c r="G133" s="611"/>
      <c r="H133" s="611"/>
      <c r="I133" s="611"/>
      <c r="J133" s="612"/>
      <c r="K133" s="228"/>
      <c r="L133" s="611"/>
      <c r="M133" s="611"/>
      <c r="N133" s="612"/>
      <c r="O133" s="228"/>
      <c r="P133" s="612"/>
      <c r="Q133" s="228"/>
      <c r="R133" s="611"/>
      <c r="S133" s="611"/>
      <c r="T133" s="611"/>
      <c r="U133" s="611"/>
      <c r="V133" s="611"/>
      <c r="W133" s="612"/>
      <c r="X133" s="977"/>
      <c r="Y133" s="981"/>
      <c r="Z133" s="981"/>
      <c r="AA133" s="985"/>
      <c r="AB133" s="977"/>
      <c r="AC133" s="985"/>
      <c r="AD133" s="977"/>
      <c r="AE133" s="981"/>
      <c r="AF133" s="981"/>
      <c r="AG133" s="981"/>
      <c r="AH133" s="981"/>
      <c r="AI133" s="981"/>
      <c r="AJ133" s="985"/>
    </row>
    <row r="134" spans="1:36" customFormat="1" ht="18.75" customHeight="1">
      <c r="A134" s="1020"/>
      <c r="B134" s="1023"/>
      <c r="C134" s="1026"/>
      <c r="D134" s="474" t="s">
        <v>1171</v>
      </c>
      <c r="E134" s="610" t="s">
        <v>1172</v>
      </c>
      <c r="F134" s="228"/>
      <c r="G134" s="611"/>
      <c r="H134" s="611"/>
      <c r="I134" s="611"/>
      <c r="J134" s="612"/>
      <c r="K134" s="228"/>
      <c r="L134" s="611"/>
      <c r="M134" s="611"/>
      <c r="N134" s="612"/>
      <c r="O134" s="228"/>
      <c r="P134" s="612"/>
      <c r="Q134" s="228"/>
      <c r="R134" s="611"/>
      <c r="S134" s="611"/>
      <c r="T134" s="611"/>
      <c r="U134" s="611"/>
      <c r="V134" s="611"/>
      <c r="W134" s="612"/>
      <c r="X134" s="977"/>
      <c r="Y134" s="981"/>
      <c r="Z134" s="981"/>
      <c r="AA134" s="985"/>
      <c r="AB134" s="977"/>
      <c r="AC134" s="985"/>
      <c r="AD134" s="977"/>
      <c r="AE134" s="981"/>
      <c r="AF134" s="981"/>
      <c r="AG134" s="981"/>
      <c r="AH134" s="981"/>
      <c r="AI134" s="981"/>
      <c r="AJ134" s="985"/>
    </row>
    <row r="135" spans="1:36" customFormat="1" ht="15.75" thickBot="1">
      <c r="A135" s="1021"/>
      <c r="B135" s="1024"/>
      <c r="C135" s="1027"/>
      <c r="D135" s="475" t="s">
        <v>264</v>
      </c>
      <c r="E135" s="232" t="s">
        <v>445</v>
      </c>
      <c r="F135" s="613"/>
      <c r="G135" s="614"/>
      <c r="H135" s="614"/>
      <c r="I135" s="614"/>
      <c r="J135" s="615"/>
      <c r="K135" s="613"/>
      <c r="L135" s="614"/>
      <c r="M135" s="614"/>
      <c r="N135" s="615"/>
      <c r="O135" s="613"/>
      <c r="P135" s="615"/>
      <c r="Q135" s="613"/>
      <c r="R135" s="614"/>
      <c r="S135" s="614"/>
      <c r="T135" s="614"/>
      <c r="U135" s="614"/>
      <c r="V135" s="614"/>
      <c r="W135" s="615"/>
      <c r="X135" s="978"/>
      <c r="Y135" s="982"/>
      <c r="Z135" s="982"/>
      <c r="AA135" s="986"/>
      <c r="AB135" s="978"/>
      <c r="AC135" s="986"/>
      <c r="AD135" s="978"/>
      <c r="AE135" s="982"/>
      <c r="AF135" s="982"/>
      <c r="AG135" s="982"/>
      <c r="AH135" s="982"/>
      <c r="AI135" s="982"/>
      <c r="AJ135" s="986"/>
    </row>
    <row r="136" spans="1:36" ht="14.45" customHeight="1">
      <c r="A136" s="993"/>
      <c r="B136" s="993"/>
      <c r="C136" s="993"/>
      <c r="D136" s="994"/>
      <c r="E136" s="89"/>
      <c r="F136" s="3">
        <f t="shared" ref="F136:W136" si="12">SUM(F116:F135)</f>
        <v>0</v>
      </c>
      <c r="G136" s="3">
        <f t="shared" si="12"/>
        <v>0</v>
      </c>
      <c r="H136" s="3">
        <f t="shared" si="12"/>
        <v>0</v>
      </c>
      <c r="I136" s="3">
        <f t="shared" si="12"/>
        <v>0</v>
      </c>
      <c r="J136" s="3">
        <f t="shared" si="12"/>
        <v>0</v>
      </c>
      <c r="K136" s="3">
        <f t="shared" si="12"/>
        <v>0</v>
      </c>
      <c r="L136" s="3">
        <f t="shared" si="12"/>
        <v>0</v>
      </c>
      <c r="M136" s="3">
        <f t="shared" si="12"/>
        <v>0</v>
      </c>
      <c r="N136" s="3">
        <f t="shared" si="12"/>
        <v>0</v>
      </c>
      <c r="O136" s="3">
        <f t="shared" si="12"/>
        <v>0</v>
      </c>
      <c r="P136" s="3">
        <f t="shared" si="12"/>
        <v>0</v>
      </c>
      <c r="Q136" s="3">
        <f t="shared" si="12"/>
        <v>0</v>
      </c>
      <c r="R136" s="3">
        <f t="shared" si="12"/>
        <v>0</v>
      </c>
      <c r="S136" s="3">
        <f t="shared" si="12"/>
        <v>0</v>
      </c>
      <c r="T136" s="3">
        <f t="shared" si="12"/>
        <v>0</v>
      </c>
      <c r="U136" s="3">
        <f t="shared" si="12"/>
        <v>0</v>
      </c>
      <c r="V136" s="3">
        <f t="shared" si="12"/>
        <v>0</v>
      </c>
      <c r="W136" s="3">
        <f t="shared" si="12"/>
        <v>0</v>
      </c>
      <c r="X136" s="77">
        <f t="shared" ref="X136:AJ136" si="13">SUM(X116)</f>
        <v>0</v>
      </c>
      <c r="Y136" s="77">
        <f t="shared" si="13"/>
        <v>0</v>
      </c>
      <c r="Z136" s="77">
        <f t="shared" si="13"/>
        <v>0</v>
      </c>
      <c r="AA136" s="77">
        <f t="shared" si="13"/>
        <v>0</v>
      </c>
      <c r="AB136" s="77">
        <f t="shared" si="13"/>
        <v>0</v>
      </c>
      <c r="AC136" s="77">
        <f t="shared" si="13"/>
        <v>0</v>
      </c>
      <c r="AD136" s="77">
        <f t="shared" si="13"/>
        <v>0</v>
      </c>
      <c r="AE136" s="77">
        <f t="shared" si="13"/>
        <v>0</v>
      </c>
      <c r="AF136" s="77">
        <f t="shared" si="13"/>
        <v>0</v>
      </c>
      <c r="AG136" s="77">
        <f t="shared" si="13"/>
        <v>0</v>
      </c>
      <c r="AH136" s="77">
        <f t="shared" si="13"/>
        <v>0</v>
      </c>
      <c r="AI136" s="77">
        <f t="shared" si="13"/>
        <v>0</v>
      </c>
      <c r="AJ136" s="77">
        <f t="shared" si="13"/>
        <v>0</v>
      </c>
    </row>
    <row r="137" spans="1:36" customFormat="1" ht="15.75" thickBot="1">
      <c r="D137" s="216"/>
      <c r="E137" s="216"/>
    </row>
    <row r="138" spans="1:36" customFormat="1" ht="30">
      <c r="A138" s="1019" t="s">
        <v>177</v>
      </c>
      <c r="B138" s="1022" t="s">
        <v>1566</v>
      </c>
      <c r="C138" s="1025" t="s">
        <v>197</v>
      </c>
      <c r="D138" s="605" t="s">
        <v>252</v>
      </c>
      <c r="E138" s="606" t="s">
        <v>433</v>
      </c>
      <c r="F138" s="607"/>
      <c r="G138" s="608"/>
      <c r="H138" s="608"/>
      <c r="I138" s="608"/>
      <c r="J138" s="609"/>
      <c r="K138" s="607"/>
      <c r="L138" s="608"/>
      <c r="M138" s="608"/>
      <c r="N138" s="609"/>
      <c r="O138" s="607"/>
      <c r="P138" s="609"/>
      <c r="Q138" s="607"/>
      <c r="R138" s="608"/>
      <c r="S138" s="608"/>
      <c r="T138" s="608"/>
      <c r="U138" s="608"/>
      <c r="V138" s="608"/>
      <c r="W138" s="609"/>
      <c r="X138" s="975"/>
      <c r="Y138" s="979"/>
      <c r="Z138" s="979"/>
      <c r="AA138" s="983"/>
      <c r="AB138" s="975"/>
      <c r="AC138" s="983"/>
      <c r="AD138" s="975"/>
      <c r="AE138" s="979"/>
      <c r="AF138" s="979"/>
      <c r="AG138" s="979"/>
      <c r="AH138" s="979"/>
      <c r="AI138" s="979"/>
      <c r="AJ138" s="983"/>
    </row>
    <row r="139" spans="1:36" customFormat="1" ht="30">
      <c r="A139" s="1020"/>
      <c r="B139" s="1023"/>
      <c r="C139" s="1026"/>
      <c r="D139" s="474" t="s">
        <v>1242</v>
      </c>
      <c r="E139" s="610" t="s">
        <v>1243</v>
      </c>
      <c r="F139" s="228"/>
      <c r="G139" s="611"/>
      <c r="H139" s="611"/>
      <c r="I139" s="611"/>
      <c r="J139" s="612"/>
      <c r="K139" s="228"/>
      <c r="L139" s="611"/>
      <c r="M139" s="611"/>
      <c r="N139" s="612"/>
      <c r="O139" s="228"/>
      <c r="P139" s="612"/>
      <c r="Q139" s="228"/>
      <c r="R139" s="611"/>
      <c r="S139" s="611"/>
      <c r="T139" s="611"/>
      <c r="U139" s="611"/>
      <c r="V139" s="611"/>
      <c r="W139" s="612"/>
      <c r="X139" s="976"/>
      <c r="Y139" s="980"/>
      <c r="Z139" s="980"/>
      <c r="AA139" s="984"/>
      <c r="AB139" s="976"/>
      <c r="AC139" s="984"/>
      <c r="AD139" s="976"/>
      <c r="AE139" s="980"/>
      <c r="AF139" s="980"/>
      <c r="AG139" s="980"/>
      <c r="AH139" s="980"/>
      <c r="AI139" s="980"/>
      <c r="AJ139" s="984"/>
    </row>
    <row r="140" spans="1:36" customFormat="1">
      <c r="A140" s="1020"/>
      <c r="B140" s="1023"/>
      <c r="C140" s="1026"/>
      <c r="D140" s="474" t="s">
        <v>1244</v>
      </c>
      <c r="E140" s="610" t="s">
        <v>1245</v>
      </c>
      <c r="F140" s="228"/>
      <c r="G140" s="611"/>
      <c r="H140" s="611"/>
      <c r="I140" s="611"/>
      <c r="J140" s="612"/>
      <c r="K140" s="228"/>
      <c r="L140" s="611"/>
      <c r="M140" s="611"/>
      <c r="N140" s="612"/>
      <c r="O140" s="228"/>
      <c r="P140" s="612"/>
      <c r="Q140" s="228"/>
      <c r="R140" s="611"/>
      <c r="S140" s="611"/>
      <c r="T140" s="611"/>
      <c r="U140" s="611"/>
      <c r="V140" s="611"/>
      <c r="W140" s="612"/>
      <c r="X140" s="976"/>
      <c r="Y140" s="980"/>
      <c r="Z140" s="980"/>
      <c r="AA140" s="984"/>
      <c r="AB140" s="976"/>
      <c r="AC140" s="984"/>
      <c r="AD140" s="976"/>
      <c r="AE140" s="980"/>
      <c r="AF140" s="980"/>
      <c r="AG140" s="980"/>
      <c r="AH140" s="980"/>
      <c r="AI140" s="980"/>
      <c r="AJ140" s="984"/>
    </row>
    <row r="141" spans="1:36" customFormat="1">
      <c r="A141" s="1020"/>
      <c r="B141" s="1023"/>
      <c r="C141" s="1026"/>
      <c r="D141" s="474" t="s">
        <v>254</v>
      </c>
      <c r="E141" s="610" t="s">
        <v>434</v>
      </c>
      <c r="F141" s="228"/>
      <c r="G141" s="611"/>
      <c r="H141" s="611"/>
      <c r="I141" s="611"/>
      <c r="J141" s="612"/>
      <c r="K141" s="228"/>
      <c r="L141" s="611"/>
      <c r="M141" s="611"/>
      <c r="N141" s="612"/>
      <c r="O141" s="228"/>
      <c r="P141" s="612"/>
      <c r="Q141" s="228"/>
      <c r="R141" s="611"/>
      <c r="S141" s="611"/>
      <c r="T141" s="611"/>
      <c r="U141" s="611"/>
      <c r="V141" s="611"/>
      <c r="W141" s="612"/>
      <c r="X141" s="976"/>
      <c r="Y141" s="980"/>
      <c r="Z141" s="980"/>
      <c r="AA141" s="984"/>
      <c r="AB141" s="976"/>
      <c r="AC141" s="984"/>
      <c r="AD141" s="976"/>
      <c r="AE141" s="980"/>
      <c r="AF141" s="980"/>
      <c r="AG141" s="980"/>
      <c r="AH141" s="980"/>
      <c r="AI141" s="980"/>
      <c r="AJ141" s="984"/>
    </row>
    <row r="142" spans="1:36" customFormat="1">
      <c r="A142" s="1020"/>
      <c r="B142" s="1023"/>
      <c r="C142" s="1026"/>
      <c r="D142" s="474" t="s">
        <v>256</v>
      </c>
      <c r="E142" s="610" t="s">
        <v>435</v>
      </c>
      <c r="F142" s="228"/>
      <c r="G142" s="611"/>
      <c r="H142" s="611"/>
      <c r="I142" s="611"/>
      <c r="J142" s="612"/>
      <c r="K142" s="228"/>
      <c r="L142" s="611"/>
      <c r="M142" s="611"/>
      <c r="N142" s="612"/>
      <c r="O142" s="228"/>
      <c r="P142" s="612"/>
      <c r="Q142" s="228"/>
      <c r="R142" s="611"/>
      <c r="S142" s="611"/>
      <c r="T142" s="611"/>
      <c r="U142" s="611"/>
      <c r="V142" s="611"/>
      <c r="W142" s="612"/>
      <c r="X142" s="976"/>
      <c r="Y142" s="980"/>
      <c r="Z142" s="980"/>
      <c r="AA142" s="984"/>
      <c r="AB142" s="976"/>
      <c r="AC142" s="984"/>
      <c r="AD142" s="976"/>
      <c r="AE142" s="980"/>
      <c r="AF142" s="980"/>
      <c r="AG142" s="980"/>
      <c r="AH142" s="980"/>
      <c r="AI142" s="980"/>
      <c r="AJ142" s="984"/>
    </row>
    <row r="143" spans="1:36" customFormat="1">
      <c r="A143" s="1020"/>
      <c r="B143" s="1023"/>
      <c r="C143" s="1026"/>
      <c r="D143" s="474" t="s">
        <v>258</v>
      </c>
      <c r="E143" s="610" t="s">
        <v>436</v>
      </c>
      <c r="F143" s="228"/>
      <c r="G143" s="611"/>
      <c r="H143" s="611"/>
      <c r="I143" s="611"/>
      <c r="J143" s="612"/>
      <c r="K143" s="228"/>
      <c r="L143" s="611"/>
      <c r="M143" s="611"/>
      <c r="N143" s="612"/>
      <c r="O143" s="228"/>
      <c r="P143" s="612"/>
      <c r="Q143" s="228"/>
      <c r="R143" s="611"/>
      <c r="S143" s="611"/>
      <c r="T143" s="611"/>
      <c r="U143" s="611"/>
      <c r="V143" s="611"/>
      <c r="W143" s="612"/>
      <c r="X143" s="976"/>
      <c r="Y143" s="980"/>
      <c r="Z143" s="980"/>
      <c r="AA143" s="984"/>
      <c r="AB143" s="976"/>
      <c r="AC143" s="984"/>
      <c r="AD143" s="976"/>
      <c r="AE143" s="980"/>
      <c r="AF143" s="980"/>
      <c r="AG143" s="980"/>
      <c r="AH143" s="980"/>
      <c r="AI143" s="980"/>
      <c r="AJ143" s="984"/>
    </row>
    <row r="144" spans="1:36" customFormat="1">
      <c r="A144" s="1020"/>
      <c r="B144" s="1023"/>
      <c r="C144" s="1026"/>
      <c r="D144" s="474" t="s">
        <v>1246</v>
      </c>
      <c r="E144" s="610" t="s">
        <v>1247</v>
      </c>
      <c r="F144" s="228"/>
      <c r="G144" s="611"/>
      <c r="H144" s="611"/>
      <c r="I144" s="611"/>
      <c r="J144" s="612"/>
      <c r="K144" s="228"/>
      <c r="L144" s="611"/>
      <c r="M144" s="611"/>
      <c r="N144" s="612"/>
      <c r="O144" s="228"/>
      <c r="P144" s="612"/>
      <c r="Q144" s="228"/>
      <c r="R144" s="611"/>
      <c r="S144" s="611"/>
      <c r="T144" s="611"/>
      <c r="U144" s="611"/>
      <c r="V144" s="611"/>
      <c r="W144" s="612"/>
      <c r="X144" s="976"/>
      <c r="Y144" s="980"/>
      <c r="Z144" s="980"/>
      <c r="AA144" s="984"/>
      <c r="AB144" s="976"/>
      <c r="AC144" s="984"/>
      <c r="AD144" s="976"/>
      <c r="AE144" s="980"/>
      <c r="AF144" s="980"/>
      <c r="AG144" s="980"/>
      <c r="AH144" s="980"/>
      <c r="AI144" s="980"/>
      <c r="AJ144" s="984"/>
    </row>
    <row r="145" spans="1:36" customFormat="1">
      <c r="A145" s="1020"/>
      <c r="B145" s="1023"/>
      <c r="C145" s="1026"/>
      <c r="D145" s="474" t="s">
        <v>1248</v>
      </c>
      <c r="E145" s="610" t="s">
        <v>1249</v>
      </c>
      <c r="F145" s="228"/>
      <c r="G145" s="611"/>
      <c r="H145" s="611"/>
      <c r="I145" s="611"/>
      <c r="J145" s="612"/>
      <c r="K145" s="228"/>
      <c r="L145" s="611"/>
      <c r="M145" s="611"/>
      <c r="N145" s="612"/>
      <c r="O145" s="228"/>
      <c r="P145" s="612"/>
      <c r="Q145" s="228"/>
      <c r="R145" s="611"/>
      <c r="S145" s="611"/>
      <c r="T145" s="611"/>
      <c r="U145" s="611"/>
      <c r="V145" s="611"/>
      <c r="W145" s="612"/>
      <c r="X145" s="976"/>
      <c r="Y145" s="980"/>
      <c r="Z145" s="980"/>
      <c r="AA145" s="984"/>
      <c r="AB145" s="976"/>
      <c r="AC145" s="984"/>
      <c r="AD145" s="976"/>
      <c r="AE145" s="980"/>
      <c r="AF145" s="980"/>
      <c r="AG145" s="980"/>
      <c r="AH145" s="980"/>
      <c r="AI145" s="980"/>
      <c r="AJ145" s="984"/>
    </row>
    <row r="146" spans="1:36" customFormat="1">
      <c r="A146" s="1020"/>
      <c r="B146" s="1023"/>
      <c r="C146" s="1026"/>
      <c r="D146" s="474" t="s">
        <v>259</v>
      </c>
      <c r="E146" s="610" t="s">
        <v>437</v>
      </c>
      <c r="F146" s="228"/>
      <c r="G146" s="611"/>
      <c r="H146" s="611"/>
      <c r="I146" s="611"/>
      <c r="J146" s="612"/>
      <c r="K146" s="228"/>
      <c r="L146" s="611"/>
      <c r="M146" s="611"/>
      <c r="N146" s="612"/>
      <c r="O146" s="228"/>
      <c r="P146" s="612"/>
      <c r="Q146" s="228"/>
      <c r="R146" s="611"/>
      <c r="S146" s="611"/>
      <c r="T146" s="611"/>
      <c r="U146" s="611"/>
      <c r="V146" s="611"/>
      <c r="W146" s="612"/>
      <c r="X146" s="976"/>
      <c r="Y146" s="980"/>
      <c r="Z146" s="980"/>
      <c r="AA146" s="984"/>
      <c r="AB146" s="976"/>
      <c r="AC146" s="984"/>
      <c r="AD146" s="976"/>
      <c r="AE146" s="980"/>
      <c r="AF146" s="980"/>
      <c r="AG146" s="980"/>
      <c r="AH146" s="980"/>
      <c r="AI146" s="980"/>
      <c r="AJ146" s="984"/>
    </row>
    <row r="147" spans="1:36" customFormat="1" ht="30">
      <c r="A147" s="1020"/>
      <c r="B147" s="1023"/>
      <c r="C147" s="1026"/>
      <c r="D147" s="474" t="s">
        <v>260</v>
      </c>
      <c r="E147" s="610" t="s">
        <v>438</v>
      </c>
      <c r="F147" s="228"/>
      <c r="G147" s="611"/>
      <c r="H147" s="611"/>
      <c r="I147" s="611"/>
      <c r="J147" s="612"/>
      <c r="K147" s="228"/>
      <c r="L147" s="611"/>
      <c r="M147" s="611"/>
      <c r="N147" s="612"/>
      <c r="O147" s="228"/>
      <c r="P147" s="612"/>
      <c r="Q147" s="228"/>
      <c r="R147" s="611"/>
      <c r="S147" s="611"/>
      <c r="T147" s="611"/>
      <c r="U147" s="611"/>
      <c r="V147" s="611"/>
      <c r="W147" s="612"/>
      <c r="X147" s="976"/>
      <c r="Y147" s="980"/>
      <c r="Z147" s="980"/>
      <c r="AA147" s="984"/>
      <c r="AB147" s="976"/>
      <c r="AC147" s="984"/>
      <c r="AD147" s="976"/>
      <c r="AE147" s="980"/>
      <c r="AF147" s="980"/>
      <c r="AG147" s="980"/>
      <c r="AH147" s="980"/>
      <c r="AI147" s="980"/>
      <c r="AJ147" s="984"/>
    </row>
    <row r="148" spans="1:36" customFormat="1" ht="30">
      <c r="A148" s="1020"/>
      <c r="B148" s="1023"/>
      <c r="C148" s="1026"/>
      <c r="D148" s="474" t="s">
        <v>261</v>
      </c>
      <c r="E148" s="610" t="s">
        <v>439</v>
      </c>
      <c r="F148" s="228"/>
      <c r="G148" s="611"/>
      <c r="H148" s="611"/>
      <c r="I148" s="611"/>
      <c r="J148" s="612"/>
      <c r="K148" s="228"/>
      <c r="L148" s="611"/>
      <c r="M148" s="611"/>
      <c r="N148" s="612"/>
      <c r="O148" s="228"/>
      <c r="P148" s="612"/>
      <c r="Q148" s="228"/>
      <c r="R148" s="611"/>
      <c r="S148" s="611"/>
      <c r="T148" s="611"/>
      <c r="U148" s="611"/>
      <c r="V148" s="611"/>
      <c r="W148" s="612"/>
      <c r="X148" s="977"/>
      <c r="Y148" s="981"/>
      <c r="Z148" s="981"/>
      <c r="AA148" s="985"/>
      <c r="AB148" s="977"/>
      <c r="AC148" s="985"/>
      <c r="AD148" s="977"/>
      <c r="AE148" s="981"/>
      <c r="AF148" s="981"/>
      <c r="AG148" s="981"/>
      <c r="AH148" s="981"/>
      <c r="AI148" s="981"/>
      <c r="AJ148" s="985"/>
    </row>
    <row r="149" spans="1:36" customFormat="1" ht="30">
      <c r="A149" s="1020"/>
      <c r="B149" s="1023"/>
      <c r="C149" s="1026"/>
      <c r="D149" s="474" t="s">
        <v>262</v>
      </c>
      <c r="E149" s="610" t="s">
        <v>440</v>
      </c>
      <c r="F149" s="228"/>
      <c r="G149" s="611"/>
      <c r="H149" s="611"/>
      <c r="I149" s="611"/>
      <c r="J149" s="612"/>
      <c r="K149" s="228"/>
      <c r="L149" s="611"/>
      <c r="M149" s="611"/>
      <c r="N149" s="612"/>
      <c r="O149" s="228"/>
      <c r="P149" s="612"/>
      <c r="Q149" s="228"/>
      <c r="R149" s="611"/>
      <c r="S149" s="611"/>
      <c r="T149" s="611"/>
      <c r="U149" s="611"/>
      <c r="V149" s="611"/>
      <c r="W149" s="612"/>
      <c r="X149" s="977"/>
      <c r="Y149" s="981"/>
      <c r="Z149" s="981"/>
      <c r="AA149" s="985"/>
      <c r="AB149" s="977"/>
      <c r="AC149" s="985"/>
      <c r="AD149" s="977"/>
      <c r="AE149" s="981"/>
      <c r="AF149" s="981"/>
      <c r="AG149" s="981"/>
      <c r="AH149" s="981"/>
      <c r="AI149" s="981"/>
      <c r="AJ149" s="985"/>
    </row>
    <row r="150" spans="1:36" customFormat="1">
      <c r="A150" s="1020"/>
      <c r="B150" s="1023"/>
      <c r="C150" s="1026"/>
      <c r="D150" s="474" t="s">
        <v>1250</v>
      </c>
      <c r="E150" s="610" t="s">
        <v>1251</v>
      </c>
      <c r="F150" s="228"/>
      <c r="G150" s="611"/>
      <c r="H150" s="611"/>
      <c r="I150" s="611"/>
      <c r="J150" s="612"/>
      <c r="K150" s="228"/>
      <c r="L150" s="611"/>
      <c r="M150" s="611"/>
      <c r="N150" s="612"/>
      <c r="O150" s="228"/>
      <c r="P150" s="612"/>
      <c r="Q150" s="228"/>
      <c r="R150" s="611"/>
      <c r="S150" s="611"/>
      <c r="T150" s="611"/>
      <c r="U150" s="611"/>
      <c r="V150" s="611"/>
      <c r="W150" s="612"/>
      <c r="X150" s="977"/>
      <c r="Y150" s="981"/>
      <c r="Z150" s="981"/>
      <c r="AA150" s="985"/>
      <c r="AB150" s="977"/>
      <c r="AC150" s="985"/>
      <c r="AD150" s="977"/>
      <c r="AE150" s="981"/>
      <c r="AF150" s="981"/>
      <c r="AG150" s="981"/>
      <c r="AH150" s="981"/>
      <c r="AI150" s="981"/>
      <c r="AJ150" s="985"/>
    </row>
    <row r="151" spans="1:36" customFormat="1" ht="15.75" thickBot="1">
      <c r="A151" s="1021"/>
      <c r="B151" s="1024"/>
      <c r="C151" s="1027"/>
      <c r="D151" s="475" t="s">
        <v>264</v>
      </c>
      <c r="E151" s="232" t="s">
        <v>445</v>
      </c>
      <c r="F151" s="613"/>
      <c r="G151" s="614"/>
      <c r="H151" s="614"/>
      <c r="I151" s="614"/>
      <c r="J151" s="615"/>
      <c r="K151" s="613"/>
      <c r="L151" s="614"/>
      <c r="M151" s="614"/>
      <c r="N151" s="615"/>
      <c r="O151" s="613"/>
      <c r="P151" s="615"/>
      <c r="Q151" s="613"/>
      <c r="R151" s="614"/>
      <c r="S151" s="614"/>
      <c r="T151" s="614"/>
      <c r="U151" s="614"/>
      <c r="V151" s="614"/>
      <c r="W151" s="615"/>
      <c r="X151" s="978"/>
      <c r="Y151" s="982"/>
      <c r="Z151" s="982"/>
      <c r="AA151" s="986"/>
      <c r="AB151" s="978"/>
      <c r="AC151" s="986"/>
      <c r="AD151" s="978"/>
      <c r="AE151" s="982"/>
      <c r="AF151" s="982"/>
      <c r="AG151" s="982"/>
      <c r="AH151" s="982"/>
      <c r="AI151" s="982"/>
      <c r="AJ151" s="986"/>
    </row>
    <row r="152" spans="1:36" ht="14.45" customHeight="1">
      <c r="A152" s="993"/>
      <c r="B152" s="993"/>
      <c r="C152" s="993"/>
      <c r="D152" s="994"/>
      <c r="E152" s="89"/>
      <c r="F152" s="3">
        <f t="shared" ref="F152:W152" si="14">SUM(F138:F151)</f>
        <v>0</v>
      </c>
      <c r="G152" s="3">
        <f t="shared" si="14"/>
        <v>0</v>
      </c>
      <c r="H152" s="3">
        <f t="shared" si="14"/>
        <v>0</v>
      </c>
      <c r="I152" s="3">
        <f t="shared" si="14"/>
        <v>0</v>
      </c>
      <c r="J152" s="3">
        <f t="shared" si="14"/>
        <v>0</v>
      </c>
      <c r="K152" s="3">
        <f t="shared" si="14"/>
        <v>0</v>
      </c>
      <c r="L152" s="3">
        <f t="shared" si="14"/>
        <v>0</v>
      </c>
      <c r="M152" s="3">
        <f t="shared" si="14"/>
        <v>0</v>
      </c>
      <c r="N152" s="3">
        <f t="shared" si="14"/>
        <v>0</v>
      </c>
      <c r="O152" s="3">
        <f t="shared" si="14"/>
        <v>0</v>
      </c>
      <c r="P152" s="3">
        <f t="shared" si="14"/>
        <v>0</v>
      </c>
      <c r="Q152" s="3">
        <f t="shared" si="14"/>
        <v>0</v>
      </c>
      <c r="R152" s="3">
        <f t="shared" si="14"/>
        <v>0</v>
      </c>
      <c r="S152" s="3">
        <f t="shared" si="14"/>
        <v>0</v>
      </c>
      <c r="T152" s="3">
        <f t="shared" si="14"/>
        <v>0</v>
      </c>
      <c r="U152" s="3">
        <f t="shared" si="14"/>
        <v>0</v>
      </c>
      <c r="V152" s="3">
        <f t="shared" si="14"/>
        <v>0</v>
      </c>
      <c r="W152" s="3">
        <f t="shared" si="14"/>
        <v>0</v>
      </c>
      <c r="X152" s="77">
        <f t="shared" ref="X152:AJ152" si="15">SUM(X138)</f>
        <v>0</v>
      </c>
      <c r="Y152" s="77">
        <f t="shared" si="15"/>
        <v>0</v>
      </c>
      <c r="Z152" s="77">
        <f t="shared" si="15"/>
        <v>0</v>
      </c>
      <c r="AA152" s="77">
        <f t="shared" si="15"/>
        <v>0</v>
      </c>
      <c r="AB152" s="77">
        <f t="shared" si="15"/>
        <v>0</v>
      </c>
      <c r="AC152" s="77">
        <f t="shared" si="15"/>
        <v>0</v>
      </c>
      <c r="AD152" s="77">
        <f t="shared" si="15"/>
        <v>0</v>
      </c>
      <c r="AE152" s="77">
        <f t="shared" si="15"/>
        <v>0</v>
      </c>
      <c r="AF152" s="77">
        <f t="shared" si="15"/>
        <v>0</v>
      </c>
      <c r="AG152" s="77">
        <f t="shared" si="15"/>
        <v>0</v>
      </c>
      <c r="AH152" s="77">
        <f t="shared" si="15"/>
        <v>0</v>
      </c>
      <c r="AI152" s="77">
        <f t="shared" si="15"/>
        <v>0</v>
      </c>
      <c r="AJ152" s="77">
        <f t="shared" si="15"/>
        <v>0</v>
      </c>
    </row>
    <row r="153" spans="1:36" customFormat="1" ht="15.75" thickBot="1">
      <c r="D153" s="216"/>
      <c r="E153" s="216"/>
    </row>
    <row r="154" spans="1:36" customFormat="1" ht="30">
      <c r="A154" s="995" t="s">
        <v>46</v>
      </c>
      <c r="B154" s="998" t="s">
        <v>125</v>
      </c>
      <c r="C154" s="1001" t="s">
        <v>1307</v>
      </c>
      <c r="D154" s="624" t="s">
        <v>252</v>
      </c>
      <c r="E154" s="625" t="s">
        <v>433</v>
      </c>
      <c r="F154" s="626"/>
      <c r="G154" s="627"/>
      <c r="H154" s="627"/>
      <c r="I154" s="627"/>
      <c r="J154" s="628"/>
      <c r="K154" s="626"/>
      <c r="L154" s="627"/>
      <c r="M154" s="627"/>
      <c r="N154" s="628"/>
      <c r="O154" s="626"/>
      <c r="P154" s="628"/>
      <c r="Q154" s="626"/>
      <c r="R154" s="627"/>
      <c r="S154" s="627"/>
      <c r="T154" s="627"/>
      <c r="U154" s="627"/>
      <c r="V154" s="627"/>
      <c r="W154" s="628"/>
      <c r="X154" s="1012"/>
      <c r="Y154" s="987"/>
      <c r="Z154" s="987"/>
      <c r="AA154" s="990"/>
      <c r="AB154" s="1012"/>
      <c r="AC154" s="990"/>
      <c r="AD154" s="1012"/>
      <c r="AE154" s="987"/>
      <c r="AF154" s="987"/>
      <c r="AG154" s="987"/>
      <c r="AH154" s="987"/>
      <c r="AI154" s="987"/>
      <c r="AJ154" s="990"/>
    </row>
    <row r="155" spans="1:36" customFormat="1">
      <c r="A155" s="996"/>
      <c r="B155" s="999"/>
      <c r="C155" s="1002"/>
      <c r="D155" s="629" t="s">
        <v>254</v>
      </c>
      <c r="E155" s="630" t="s">
        <v>434</v>
      </c>
      <c r="F155" s="631"/>
      <c r="G155" s="632"/>
      <c r="H155" s="632"/>
      <c r="I155" s="632"/>
      <c r="J155" s="633"/>
      <c r="K155" s="631"/>
      <c r="L155" s="632"/>
      <c r="M155" s="632"/>
      <c r="N155" s="633"/>
      <c r="O155" s="631"/>
      <c r="P155" s="633"/>
      <c r="Q155" s="631"/>
      <c r="R155" s="632"/>
      <c r="S155" s="632"/>
      <c r="T155" s="632"/>
      <c r="U155" s="632"/>
      <c r="V155" s="632"/>
      <c r="W155" s="633"/>
      <c r="X155" s="1042"/>
      <c r="Y155" s="1043"/>
      <c r="Z155" s="1043"/>
      <c r="AA155" s="1041"/>
      <c r="AB155" s="1042"/>
      <c r="AC155" s="1041"/>
      <c r="AD155" s="1042"/>
      <c r="AE155" s="1043"/>
      <c r="AF155" s="1043"/>
      <c r="AG155" s="1043"/>
      <c r="AH155" s="1043"/>
      <c r="AI155" s="1043"/>
      <c r="AJ155" s="1041"/>
    </row>
    <row r="156" spans="1:36" customFormat="1">
      <c r="A156" s="996"/>
      <c r="B156" s="999"/>
      <c r="C156" s="1002"/>
      <c r="D156" s="629" t="s">
        <v>256</v>
      </c>
      <c r="E156" s="630" t="s">
        <v>435</v>
      </c>
      <c r="F156" s="631"/>
      <c r="G156" s="632"/>
      <c r="H156" s="632"/>
      <c r="I156" s="632"/>
      <c r="J156" s="633"/>
      <c r="K156" s="631"/>
      <c r="L156" s="632"/>
      <c r="M156" s="632"/>
      <c r="N156" s="633"/>
      <c r="O156" s="631"/>
      <c r="P156" s="633"/>
      <c r="Q156" s="631"/>
      <c r="R156" s="632"/>
      <c r="S156" s="632"/>
      <c r="T156" s="632"/>
      <c r="U156" s="632"/>
      <c r="V156" s="632"/>
      <c r="W156" s="633"/>
      <c r="X156" s="1042"/>
      <c r="Y156" s="1043"/>
      <c r="Z156" s="1043"/>
      <c r="AA156" s="1041"/>
      <c r="AB156" s="1042"/>
      <c r="AC156" s="1041"/>
      <c r="AD156" s="1042"/>
      <c r="AE156" s="1043"/>
      <c r="AF156" s="1043"/>
      <c r="AG156" s="1043"/>
      <c r="AH156" s="1043"/>
      <c r="AI156" s="1043"/>
      <c r="AJ156" s="1041"/>
    </row>
    <row r="157" spans="1:36" customFormat="1">
      <c r="A157" s="996"/>
      <c r="B157" s="999"/>
      <c r="C157" s="1002"/>
      <c r="D157" s="629" t="s">
        <v>258</v>
      </c>
      <c r="E157" s="630" t="s">
        <v>436</v>
      </c>
      <c r="F157" s="631"/>
      <c r="G157" s="632"/>
      <c r="H157" s="632"/>
      <c r="I157" s="632"/>
      <c r="J157" s="633"/>
      <c r="K157" s="631"/>
      <c r="L157" s="632"/>
      <c r="M157" s="632"/>
      <c r="N157" s="633"/>
      <c r="O157" s="631"/>
      <c r="P157" s="633"/>
      <c r="Q157" s="631"/>
      <c r="R157" s="632"/>
      <c r="S157" s="632"/>
      <c r="T157" s="632"/>
      <c r="U157" s="632"/>
      <c r="V157" s="632"/>
      <c r="W157" s="633"/>
      <c r="X157" s="1042"/>
      <c r="Y157" s="1043"/>
      <c r="Z157" s="1043"/>
      <c r="AA157" s="1041"/>
      <c r="AB157" s="1042"/>
      <c r="AC157" s="1041"/>
      <c r="AD157" s="1042"/>
      <c r="AE157" s="1043"/>
      <c r="AF157" s="1043"/>
      <c r="AG157" s="1043"/>
      <c r="AH157" s="1043"/>
      <c r="AI157" s="1043"/>
      <c r="AJ157" s="1041"/>
    </row>
    <row r="158" spans="1:36" customFormat="1">
      <c r="A158" s="996"/>
      <c r="B158" s="999"/>
      <c r="C158" s="1002"/>
      <c r="D158" s="629" t="s">
        <v>1308</v>
      </c>
      <c r="E158" s="630" t="s">
        <v>1309</v>
      </c>
      <c r="F158" s="631"/>
      <c r="G158" s="632"/>
      <c r="H158" s="632"/>
      <c r="I158" s="632"/>
      <c r="J158" s="633"/>
      <c r="K158" s="631"/>
      <c r="L158" s="632"/>
      <c r="M158" s="632"/>
      <c r="N158" s="633"/>
      <c r="O158" s="631"/>
      <c r="P158" s="633"/>
      <c r="Q158" s="631"/>
      <c r="R158" s="632"/>
      <c r="S158" s="632"/>
      <c r="T158" s="632"/>
      <c r="U158" s="632"/>
      <c r="V158" s="632"/>
      <c r="W158" s="633"/>
      <c r="X158" s="1042"/>
      <c r="Y158" s="1043"/>
      <c r="Z158" s="1043"/>
      <c r="AA158" s="1041"/>
      <c r="AB158" s="1042"/>
      <c r="AC158" s="1041"/>
      <c r="AD158" s="1042"/>
      <c r="AE158" s="1043"/>
      <c r="AF158" s="1043"/>
      <c r="AG158" s="1043"/>
      <c r="AH158" s="1043"/>
      <c r="AI158" s="1043"/>
      <c r="AJ158" s="1041"/>
    </row>
    <row r="159" spans="1:36" customFormat="1">
      <c r="A159" s="996"/>
      <c r="B159" s="999"/>
      <c r="C159" s="1002"/>
      <c r="D159" s="629" t="s">
        <v>1310</v>
      </c>
      <c r="E159" s="630" t="s">
        <v>1311</v>
      </c>
      <c r="F159" s="631"/>
      <c r="G159" s="632"/>
      <c r="H159" s="632"/>
      <c r="I159" s="632"/>
      <c r="J159" s="633"/>
      <c r="K159" s="631"/>
      <c r="L159" s="632"/>
      <c r="M159" s="632"/>
      <c r="N159" s="633"/>
      <c r="O159" s="631"/>
      <c r="P159" s="633"/>
      <c r="Q159" s="631"/>
      <c r="R159" s="632"/>
      <c r="S159" s="632"/>
      <c r="T159" s="632"/>
      <c r="U159" s="632"/>
      <c r="V159" s="632"/>
      <c r="W159" s="633"/>
      <c r="X159" s="1042"/>
      <c r="Y159" s="1043"/>
      <c r="Z159" s="1043"/>
      <c r="AA159" s="1041"/>
      <c r="AB159" s="1042"/>
      <c r="AC159" s="1041"/>
      <c r="AD159" s="1042"/>
      <c r="AE159" s="1043"/>
      <c r="AF159" s="1043"/>
      <c r="AG159" s="1043"/>
      <c r="AH159" s="1043"/>
      <c r="AI159" s="1043"/>
      <c r="AJ159" s="1041"/>
    </row>
    <row r="160" spans="1:36" customFormat="1">
      <c r="A160" s="996"/>
      <c r="B160" s="999"/>
      <c r="C160" s="1002"/>
      <c r="D160" s="629" t="s">
        <v>1312</v>
      </c>
      <c r="E160" s="630" t="s">
        <v>1313</v>
      </c>
      <c r="F160" s="631"/>
      <c r="G160" s="632"/>
      <c r="H160" s="632"/>
      <c r="I160" s="632"/>
      <c r="J160" s="633"/>
      <c r="K160" s="631"/>
      <c r="L160" s="632"/>
      <c r="M160" s="632"/>
      <c r="N160" s="633"/>
      <c r="O160" s="631"/>
      <c r="P160" s="633"/>
      <c r="Q160" s="631"/>
      <c r="R160" s="632"/>
      <c r="S160" s="632"/>
      <c r="T160" s="632"/>
      <c r="U160" s="632"/>
      <c r="V160" s="632"/>
      <c r="W160" s="633"/>
      <c r="X160" s="1042"/>
      <c r="Y160" s="1043"/>
      <c r="Z160" s="1043"/>
      <c r="AA160" s="1041"/>
      <c r="AB160" s="1042"/>
      <c r="AC160" s="1041"/>
      <c r="AD160" s="1042"/>
      <c r="AE160" s="1043"/>
      <c r="AF160" s="1043"/>
      <c r="AG160" s="1043"/>
      <c r="AH160" s="1043"/>
      <c r="AI160" s="1043"/>
      <c r="AJ160" s="1041"/>
    </row>
    <row r="161" spans="1:36" customFormat="1">
      <c r="A161" s="996"/>
      <c r="B161" s="999"/>
      <c r="C161" s="1002"/>
      <c r="D161" s="629" t="s">
        <v>259</v>
      </c>
      <c r="E161" s="630" t="s">
        <v>437</v>
      </c>
      <c r="F161" s="631"/>
      <c r="G161" s="632"/>
      <c r="H161" s="632"/>
      <c r="I161" s="632"/>
      <c r="J161" s="633"/>
      <c r="K161" s="631"/>
      <c r="L161" s="632"/>
      <c r="M161" s="632"/>
      <c r="N161" s="633"/>
      <c r="O161" s="631"/>
      <c r="P161" s="633"/>
      <c r="Q161" s="631"/>
      <c r="R161" s="632"/>
      <c r="S161" s="632"/>
      <c r="T161" s="632"/>
      <c r="U161" s="632"/>
      <c r="V161" s="632"/>
      <c r="W161" s="633"/>
      <c r="X161" s="1042"/>
      <c r="Y161" s="1043"/>
      <c r="Z161" s="1043"/>
      <c r="AA161" s="1041"/>
      <c r="AB161" s="1042"/>
      <c r="AC161" s="1041"/>
      <c r="AD161" s="1042"/>
      <c r="AE161" s="1043"/>
      <c r="AF161" s="1043"/>
      <c r="AG161" s="1043"/>
      <c r="AH161" s="1043"/>
      <c r="AI161" s="1043"/>
      <c r="AJ161" s="1041"/>
    </row>
    <row r="162" spans="1:36" customFormat="1" ht="30">
      <c r="A162" s="996"/>
      <c r="B162" s="999"/>
      <c r="C162" s="1002"/>
      <c r="D162" s="629" t="s">
        <v>260</v>
      </c>
      <c r="E162" s="630" t="s">
        <v>438</v>
      </c>
      <c r="F162" s="631"/>
      <c r="G162" s="632"/>
      <c r="H162" s="632"/>
      <c r="I162" s="632"/>
      <c r="J162" s="633"/>
      <c r="K162" s="631"/>
      <c r="L162" s="632"/>
      <c r="M162" s="632"/>
      <c r="N162" s="633"/>
      <c r="O162" s="631"/>
      <c r="P162" s="633"/>
      <c r="Q162" s="631"/>
      <c r="R162" s="632"/>
      <c r="S162" s="632"/>
      <c r="T162" s="632"/>
      <c r="U162" s="632"/>
      <c r="V162" s="632"/>
      <c r="W162" s="633"/>
      <c r="X162" s="1042"/>
      <c r="Y162" s="1043"/>
      <c r="Z162" s="1043"/>
      <c r="AA162" s="1041"/>
      <c r="AB162" s="1042"/>
      <c r="AC162" s="1041"/>
      <c r="AD162" s="1042"/>
      <c r="AE162" s="1043"/>
      <c r="AF162" s="1043"/>
      <c r="AG162" s="1043"/>
      <c r="AH162" s="1043"/>
      <c r="AI162" s="1043"/>
      <c r="AJ162" s="1041"/>
    </row>
    <row r="163" spans="1:36" customFormat="1" ht="30">
      <c r="A163" s="996"/>
      <c r="B163" s="999"/>
      <c r="C163" s="1002"/>
      <c r="D163" s="629" t="s">
        <v>261</v>
      </c>
      <c r="E163" s="630" t="s">
        <v>439</v>
      </c>
      <c r="F163" s="631"/>
      <c r="G163" s="632"/>
      <c r="H163" s="632"/>
      <c r="I163" s="632"/>
      <c r="J163" s="633"/>
      <c r="K163" s="631"/>
      <c r="L163" s="632"/>
      <c r="M163" s="632"/>
      <c r="N163" s="633"/>
      <c r="O163" s="631"/>
      <c r="P163" s="633"/>
      <c r="Q163" s="631"/>
      <c r="R163" s="632"/>
      <c r="S163" s="632"/>
      <c r="T163" s="632"/>
      <c r="U163" s="632"/>
      <c r="V163" s="632"/>
      <c r="W163" s="633"/>
      <c r="X163" s="1042"/>
      <c r="Y163" s="1043"/>
      <c r="Z163" s="1043"/>
      <c r="AA163" s="1041"/>
      <c r="AB163" s="1042"/>
      <c r="AC163" s="1041"/>
      <c r="AD163" s="1042"/>
      <c r="AE163" s="1043"/>
      <c r="AF163" s="1043"/>
      <c r="AG163" s="1043"/>
      <c r="AH163" s="1043"/>
      <c r="AI163" s="1043"/>
      <c r="AJ163" s="1041"/>
    </row>
    <row r="164" spans="1:36" customFormat="1" ht="30">
      <c r="A164" s="996"/>
      <c r="B164" s="999"/>
      <c r="C164" s="1002"/>
      <c r="D164" s="629" t="s">
        <v>262</v>
      </c>
      <c r="E164" s="630" t="s">
        <v>440</v>
      </c>
      <c r="F164" s="631"/>
      <c r="G164" s="632"/>
      <c r="H164" s="632"/>
      <c r="I164" s="632"/>
      <c r="J164" s="633"/>
      <c r="K164" s="631"/>
      <c r="L164" s="632"/>
      <c r="M164" s="632"/>
      <c r="N164" s="633"/>
      <c r="O164" s="631"/>
      <c r="P164" s="633"/>
      <c r="Q164" s="631"/>
      <c r="R164" s="632"/>
      <c r="S164" s="632"/>
      <c r="T164" s="632"/>
      <c r="U164" s="632"/>
      <c r="V164" s="632"/>
      <c r="W164" s="633"/>
      <c r="X164" s="1013"/>
      <c r="Y164" s="988"/>
      <c r="Z164" s="988"/>
      <c r="AA164" s="991"/>
      <c r="AB164" s="1013"/>
      <c r="AC164" s="991"/>
      <c r="AD164" s="1013"/>
      <c r="AE164" s="988"/>
      <c r="AF164" s="988"/>
      <c r="AG164" s="988"/>
      <c r="AH164" s="988"/>
      <c r="AI164" s="988"/>
      <c r="AJ164" s="991"/>
    </row>
    <row r="165" spans="1:36" customFormat="1" ht="15.75" thickBot="1">
      <c r="A165" s="997"/>
      <c r="B165" s="1000"/>
      <c r="C165" s="1003"/>
      <c r="D165" s="634" t="s">
        <v>264</v>
      </c>
      <c r="E165" s="230" t="s">
        <v>445</v>
      </c>
      <c r="F165" s="635"/>
      <c r="G165" s="636"/>
      <c r="H165" s="636"/>
      <c r="I165" s="636"/>
      <c r="J165" s="637"/>
      <c r="K165" s="635"/>
      <c r="L165" s="636"/>
      <c r="M165" s="636"/>
      <c r="N165" s="637"/>
      <c r="O165" s="635"/>
      <c r="P165" s="637"/>
      <c r="Q165" s="635"/>
      <c r="R165" s="636"/>
      <c r="S165" s="636"/>
      <c r="T165" s="636"/>
      <c r="U165" s="636"/>
      <c r="V165" s="636"/>
      <c r="W165" s="637"/>
      <c r="X165" s="1014"/>
      <c r="Y165" s="989"/>
      <c r="Z165" s="989"/>
      <c r="AA165" s="992"/>
      <c r="AB165" s="1014"/>
      <c r="AC165" s="992"/>
      <c r="AD165" s="1014"/>
      <c r="AE165" s="989"/>
      <c r="AF165" s="989"/>
      <c r="AG165" s="989"/>
      <c r="AH165" s="989"/>
      <c r="AI165" s="989"/>
      <c r="AJ165" s="992"/>
    </row>
    <row r="166" spans="1:36" ht="14.45" customHeight="1">
      <c r="A166" s="993"/>
      <c r="B166" s="993"/>
      <c r="C166" s="993"/>
      <c r="D166" s="994"/>
      <c r="E166" s="89"/>
      <c r="F166" s="3">
        <f t="shared" ref="F166:W166" si="16">SUM(F154:F165)</f>
        <v>0</v>
      </c>
      <c r="G166" s="3">
        <f t="shared" si="16"/>
        <v>0</v>
      </c>
      <c r="H166" s="3">
        <f t="shared" si="16"/>
        <v>0</v>
      </c>
      <c r="I166" s="3">
        <f t="shared" si="16"/>
        <v>0</v>
      </c>
      <c r="J166" s="3">
        <f t="shared" si="16"/>
        <v>0</v>
      </c>
      <c r="K166" s="3">
        <f t="shared" si="16"/>
        <v>0</v>
      </c>
      <c r="L166" s="3">
        <f t="shared" si="16"/>
        <v>0</v>
      </c>
      <c r="M166" s="3">
        <f t="shared" si="16"/>
        <v>0</v>
      </c>
      <c r="N166" s="3">
        <f t="shared" si="16"/>
        <v>0</v>
      </c>
      <c r="O166" s="3">
        <f t="shared" si="16"/>
        <v>0</v>
      </c>
      <c r="P166" s="3">
        <f t="shared" si="16"/>
        <v>0</v>
      </c>
      <c r="Q166" s="3">
        <f t="shared" si="16"/>
        <v>0</v>
      </c>
      <c r="R166" s="3">
        <f t="shared" si="16"/>
        <v>0</v>
      </c>
      <c r="S166" s="3">
        <f t="shared" si="16"/>
        <v>0</v>
      </c>
      <c r="T166" s="3">
        <f t="shared" si="16"/>
        <v>0</v>
      </c>
      <c r="U166" s="3">
        <f t="shared" si="16"/>
        <v>0</v>
      </c>
      <c r="V166" s="3">
        <f t="shared" si="16"/>
        <v>0</v>
      </c>
      <c r="W166" s="3">
        <f t="shared" si="16"/>
        <v>0</v>
      </c>
      <c r="X166" s="77">
        <f t="shared" ref="X166:AJ166" si="17">SUM(X154)</f>
        <v>0</v>
      </c>
      <c r="Y166" s="77">
        <f t="shared" si="17"/>
        <v>0</v>
      </c>
      <c r="Z166" s="77">
        <f t="shared" si="17"/>
        <v>0</v>
      </c>
      <c r="AA166" s="77">
        <f t="shared" si="17"/>
        <v>0</v>
      </c>
      <c r="AB166" s="77">
        <f t="shared" si="17"/>
        <v>0</v>
      </c>
      <c r="AC166" s="77">
        <f t="shared" si="17"/>
        <v>0</v>
      </c>
      <c r="AD166" s="77">
        <f t="shared" si="17"/>
        <v>0</v>
      </c>
      <c r="AE166" s="77">
        <f t="shared" si="17"/>
        <v>0</v>
      </c>
      <c r="AF166" s="77">
        <f t="shared" si="17"/>
        <v>0</v>
      </c>
      <c r="AG166" s="77">
        <f t="shared" si="17"/>
        <v>0</v>
      </c>
      <c r="AH166" s="77">
        <f t="shared" si="17"/>
        <v>0</v>
      </c>
      <c r="AI166" s="77">
        <f t="shared" si="17"/>
        <v>0</v>
      </c>
      <c r="AJ166" s="77">
        <f t="shared" si="17"/>
        <v>0</v>
      </c>
    </row>
    <row r="167" spans="1:36" customFormat="1" ht="15.75" thickBot="1">
      <c r="D167" s="216"/>
      <c r="E167" s="216"/>
    </row>
    <row r="168" spans="1:36" customFormat="1" ht="30">
      <c r="A168" s="1019" t="s">
        <v>46</v>
      </c>
      <c r="B168" s="1022" t="s">
        <v>1565</v>
      </c>
      <c r="C168" s="1025" t="s">
        <v>198</v>
      </c>
      <c r="D168" s="605" t="s">
        <v>252</v>
      </c>
      <c r="E168" s="606" t="s">
        <v>433</v>
      </c>
      <c r="F168" s="607"/>
      <c r="G168" s="608"/>
      <c r="H168" s="608"/>
      <c r="I168" s="608"/>
      <c r="J168" s="609"/>
      <c r="K168" s="607"/>
      <c r="L168" s="608"/>
      <c r="M168" s="608"/>
      <c r="N168" s="609"/>
      <c r="O168" s="607"/>
      <c r="P168" s="609"/>
      <c r="Q168" s="607"/>
      <c r="R168" s="608"/>
      <c r="S168" s="608"/>
      <c r="T168" s="608"/>
      <c r="U168" s="608"/>
      <c r="V168" s="608"/>
      <c r="W168" s="609"/>
      <c r="X168" s="975"/>
      <c r="Y168" s="979"/>
      <c r="Z168" s="979"/>
      <c r="AA168" s="983"/>
      <c r="AB168" s="975"/>
      <c r="AC168" s="983"/>
      <c r="AD168" s="975"/>
      <c r="AE168" s="979"/>
      <c r="AF168" s="979"/>
      <c r="AG168" s="979"/>
      <c r="AH168" s="979"/>
      <c r="AI168" s="979"/>
      <c r="AJ168" s="983"/>
    </row>
    <row r="169" spans="1:36" customFormat="1">
      <c r="A169" s="1020"/>
      <c r="B169" s="1023"/>
      <c r="C169" s="1026"/>
      <c r="D169" s="474" t="s">
        <v>254</v>
      </c>
      <c r="E169" s="610" t="s">
        <v>434</v>
      </c>
      <c r="F169" s="228"/>
      <c r="G169" s="611"/>
      <c r="H169" s="611"/>
      <c r="I169" s="611"/>
      <c r="J169" s="612"/>
      <c r="K169" s="228"/>
      <c r="L169" s="611"/>
      <c r="M169" s="611"/>
      <c r="N169" s="612"/>
      <c r="O169" s="228"/>
      <c r="P169" s="612"/>
      <c r="Q169" s="228"/>
      <c r="R169" s="611"/>
      <c r="S169" s="611"/>
      <c r="T169" s="611"/>
      <c r="U169" s="611"/>
      <c r="V169" s="611"/>
      <c r="W169" s="612"/>
      <c r="X169" s="976"/>
      <c r="Y169" s="980"/>
      <c r="Z169" s="980"/>
      <c r="AA169" s="984"/>
      <c r="AB169" s="976"/>
      <c r="AC169" s="984"/>
      <c r="AD169" s="976"/>
      <c r="AE169" s="980"/>
      <c r="AF169" s="980"/>
      <c r="AG169" s="980"/>
      <c r="AH169" s="980"/>
      <c r="AI169" s="980"/>
      <c r="AJ169" s="984"/>
    </row>
    <row r="170" spans="1:36" customFormat="1">
      <c r="A170" s="1020"/>
      <c r="B170" s="1023"/>
      <c r="C170" s="1026"/>
      <c r="D170" s="474" t="s">
        <v>256</v>
      </c>
      <c r="E170" s="610" t="s">
        <v>435</v>
      </c>
      <c r="F170" s="228"/>
      <c r="G170" s="611"/>
      <c r="H170" s="611"/>
      <c r="I170" s="611"/>
      <c r="J170" s="612"/>
      <c r="K170" s="228"/>
      <c r="L170" s="611"/>
      <c r="M170" s="611"/>
      <c r="N170" s="612"/>
      <c r="O170" s="228"/>
      <c r="P170" s="612"/>
      <c r="Q170" s="228"/>
      <c r="R170" s="611"/>
      <c r="S170" s="611"/>
      <c r="T170" s="611"/>
      <c r="U170" s="611"/>
      <c r="V170" s="611"/>
      <c r="W170" s="612"/>
      <c r="X170" s="976"/>
      <c r="Y170" s="980"/>
      <c r="Z170" s="980"/>
      <c r="AA170" s="984"/>
      <c r="AB170" s="976"/>
      <c r="AC170" s="984"/>
      <c r="AD170" s="976"/>
      <c r="AE170" s="980"/>
      <c r="AF170" s="980"/>
      <c r="AG170" s="980"/>
      <c r="AH170" s="980"/>
      <c r="AI170" s="980"/>
      <c r="AJ170" s="984"/>
    </row>
    <row r="171" spans="1:36" customFormat="1">
      <c r="A171" s="1020"/>
      <c r="B171" s="1023"/>
      <c r="C171" s="1026"/>
      <c r="D171" s="474" t="s">
        <v>258</v>
      </c>
      <c r="E171" s="610" t="s">
        <v>436</v>
      </c>
      <c r="F171" s="228"/>
      <c r="G171" s="611"/>
      <c r="H171" s="611"/>
      <c r="I171" s="611"/>
      <c r="J171" s="612"/>
      <c r="K171" s="228"/>
      <c r="L171" s="611"/>
      <c r="M171" s="611"/>
      <c r="N171" s="612"/>
      <c r="O171" s="228"/>
      <c r="P171" s="612"/>
      <c r="Q171" s="228"/>
      <c r="R171" s="611"/>
      <c r="S171" s="611"/>
      <c r="T171" s="611"/>
      <c r="U171" s="611"/>
      <c r="V171" s="611"/>
      <c r="W171" s="612"/>
      <c r="X171" s="976"/>
      <c r="Y171" s="980"/>
      <c r="Z171" s="980"/>
      <c r="AA171" s="984"/>
      <c r="AB171" s="976"/>
      <c r="AC171" s="984"/>
      <c r="AD171" s="976"/>
      <c r="AE171" s="980"/>
      <c r="AF171" s="980"/>
      <c r="AG171" s="980"/>
      <c r="AH171" s="980"/>
      <c r="AI171" s="980"/>
      <c r="AJ171" s="984"/>
    </row>
    <row r="172" spans="1:36" customFormat="1">
      <c r="A172" s="1020"/>
      <c r="B172" s="1023"/>
      <c r="C172" s="1026"/>
      <c r="D172" s="474" t="s">
        <v>1285</v>
      </c>
      <c r="E172" s="610" t="s">
        <v>1286</v>
      </c>
      <c r="F172" s="228"/>
      <c r="G172" s="611"/>
      <c r="H172" s="611"/>
      <c r="I172" s="611"/>
      <c r="J172" s="612"/>
      <c r="K172" s="228"/>
      <c r="L172" s="611"/>
      <c r="M172" s="611"/>
      <c r="N172" s="612"/>
      <c r="O172" s="228"/>
      <c r="P172" s="612"/>
      <c r="Q172" s="228"/>
      <c r="R172" s="611"/>
      <c r="S172" s="611"/>
      <c r="T172" s="611"/>
      <c r="U172" s="611"/>
      <c r="V172" s="611"/>
      <c r="W172" s="612"/>
      <c r="X172" s="976"/>
      <c r="Y172" s="980"/>
      <c r="Z172" s="980"/>
      <c r="AA172" s="984"/>
      <c r="AB172" s="976"/>
      <c r="AC172" s="984"/>
      <c r="AD172" s="976"/>
      <c r="AE172" s="980"/>
      <c r="AF172" s="980"/>
      <c r="AG172" s="980"/>
      <c r="AH172" s="980"/>
      <c r="AI172" s="980"/>
      <c r="AJ172" s="984"/>
    </row>
    <row r="173" spans="1:36" customFormat="1">
      <c r="A173" s="1020"/>
      <c r="B173" s="1023"/>
      <c r="C173" s="1026"/>
      <c r="D173" s="474" t="s">
        <v>1287</v>
      </c>
      <c r="E173" s="610" t="s">
        <v>1288</v>
      </c>
      <c r="F173" s="228"/>
      <c r="G173" s="611"/>
      <c r="H173" s="611"/>
      <c r="I173" s="611"/>
      <c r="J173" s="612"/>
      <c r="K173" s="228"/>
      <c r="L173" s="611"/>
      <c r="M173" s="611"/>
      <c r="N173" s="612"/>
      <c r="O173" s="228"/>
      <c r="P173" s="612"/>
      <c r="Q173" s="228"/>
      <c r="R173" s="611"/>
      <c r="S173" s="611"/>
      <c r="T173" s="611"/>
      <c r="U173" s="611"/>
      <c r="V173" s="611"/>
      <c r="W173" s="612"/>
      <c r="X173" s="976"/>
      <c r="Y173" s="980"/>
      <c r="Z173" s="980"/>
      <c r="AA173" s="984"/>
      <c r="AB173" s="976"/>
      <c r="AC173" s="984"/>
      <c r="AD173" s="976"/>
      <c r="AE173" s="980"/>
      <c r="AF173" s="980"/>
      <c r="AG173" s="980"/>
      <c r="AH173" s="980"/>
      <c r="AI173" s="980"/>
      <c r="AJ173" s="984"/>
    </row>
    <row r="174" spans="1:36" customFormat="1">
      <c r="A174" s="1020"/>
      <c r="B174" s="1023"/>
      <c r="C174" s="1026"/>
      <c r="D174" s="474" t="s">
        <v>1289</v>
      </c>
      <c r="E174" s="610" t="s">
        <v>1290</v>
      </c>
      <c r="F174" s="228"/>
      <c r="G174" s="611"/>
      <c r="H174" s="611"/>
      <c r="I174" s="611"/>
      <c r="J174" s="612"/>
      <c r="K174" s="228"/>
      <c r="L174" s="611"/>
      <c r="M174" s="611"/>
      <c r="N174" s="612"/>
      <c r="O174" s="228"/>
      <c r="P174" s="612"/>
      <c r="Q174" s="228"/>
      <c r="R174" s="611"/>
      <c r="S174" s="611"/>
      <c r="T174" s="611"/>
      <c r="U174" s="611"/>
      <c r="V174" s="611"/>
      <c r="W174" s="612"/>
      <c r="X174" s="976"/>
      <c r="Y174" s="980"/>
      <c r="Z174" s="980"/>
      <c r="AA174" s="984"/>
      <c r="AB174" s="976"/>
      <c r="AC174" s="984"/>
      <c r="AD174" s="976"/>
      <c r="AE174" s="980"/>
      <c r="AF174" s="980"/>
      <c r="AG174" s="980"/>
      <c r="AH174" s="980"/>
      <c r="AI174" s="980"/>
      <c r="AJ174" s="984"/>
    </row>
    <row r="175" spans="1:36" customFormat="1">
      <c r="A175" s="1020"/>
      <c r="B175" s="1023"/>
      <c r="C175" s="1026"/>
      <c r="D175" s="474" t="s">
        <v>1291</v>
      </c>
      <c r="E175" s="610" t="s">
        <v>1292</v>
      </c>
      <c r="F175" s="228"/>
      <c r="G175" s="611"/>
      <c r="H175" s="611"/>
      <c r="I175" s="611"/>
      <c r="J175" s="612"/>
      <c r="K175" s="228"/>
      <c r="L175" s="611"/>
      <c r="M175" s="611"/>
      <c r="N175" s="612"/>
      <c r="O175" s="228"/>
      <c r="P175" s="612"/>
      <c r="Q175" s="228"/>
      <c r="R175" s="611"/>
      <c r="S175" s="611"/>
      <c r="T175" s="611"/>
      <c r="U175" s="611"/>
      <c r="V175" s="611"/>
      <c r="W175" s="612"/>
      <c r="X175" s="976"/>
      <c r="Y175" s="980"/>
      <c r="Z175" s="980"/>
      <c r="AA175" s="984"/>
      <c r="AB175" s="976"/>
      <c r="AC175" s="984"/>
      <c r="AD175" s="976"/>
      <c r="AE175" s="980"/>
      <c r="AF175" s="980"/>
      <c r="AG175" s="980"/>
      <c r="AH175" s="980"/>
      <c r="AI175" s="980"/>
      <c r="AJ175" s="984"/>
    </row>
    <row r="176" spans="1:36" customFormat="1">
      <c r="A176" s="1020"/>
      <c r="B176" s="1023"/>
      <c r="C176" s="1026"/>
      <c r="D176" s="474" t="s">
        <v>1293</v>
      </c>
      <c r="E176" s="610" t="s">
        <v>1294</v>
      </c>
      <c r="F176" s="228"/>
      <c r="G176" s="611"/>
      <c r="H176" s="611"/>
      <c r="I176" s="611"/>
      <c r="J176" s="612"/>
      <c r="K176" s="228"/>
      <c r="L176" s="611"/>
      <c r="M176" s="611"/>
      <c r="N176" s="612"/>
      <c r="O176" s="228"/>
      <c r="P176" s="612"/>
      <c r="Q176" s="228"/>
      <c r="R176" s="611"/>
      <c r="S176" s="611"/>
      <c r="T176" s="611"/>
      <c r="U176" s="611"/>
      <c r="V176" s="611"/>
      <c r="W176" s="612"/>
      <c r="X176" s="976"/>
      <c r="Y176" s="980"/>
      <c r="Z176" s="980"/>
      <c r="AA176" s="984"/>
      <c r="AB176" s="976"/>
      <c r="AC176" s="984"/>
      <c r="AD176" s="976"/>
      <c r="AE176" s="980"/>
      <c r="AF176" s="980"/>
      <c r="AG176" s="980"/>
      <c r="AH176" s="980"/>
      <c r="AI176" s="980"/>
      <c r="AJ176" s="984"/>
    </row>
    <row r="177" spans="1:36" customFormat="1">
      <c r="A177" s="1020"/>
      <c r="B177" s="1023"/>
      <c r="C177" s="1026"/>
      <c r="D177" s="474" t="s">
        <v>259</v>
      </c>
      <c r="E177" s="610" t="s">
        <v>437</v>
      </c>
      <c r="F177" s="228"/>
      <c r="G177" s="611"/>
      <c r="H177" s="611"/>
      <c r="I177" s="611"/>
      <c r="J177" s="612"/>
      <c r="K177" s="228"/>
      <c r="L177" s="611"/>
      <c r="M177" s="611"/>
      <c r="N177" s="612"/>
      <c r="O177" s="228"/>
      <c r="P177" s="612"/>
      <c r="Q177" s="228"/>
      <c r="R177" s="611"/>
      <c r="S177" s="611"/>
      <c r="T177" s="611"/>
      <c r="U177" s="611"/>
      <c r="V177" s="611"/>
      <c r="W177" s="612"/>
      <c r="X177" s="976"/>
      <c r="Y177" s="980"/>
      <c r="Z177" s="980"/>
      <c r="AA177" s="984"/>
      <c r="AB177" s="976"/>
      <c r="AC177" s="984"/>
      <c r="AD177" s="976"/>
      <c r="AE177" s="980"/>
      <c r="AF177" s="980"/>
      <c r="AG177" s="980"/>
      <c r="AH177" s="980"/>
      <c r="AI177" s="980"/>
      <c r="AJ177" s="984"/>
    </row>
    <row r="178" spans="1:36" customFormat="1" ht="30">
      <c r="A178" s="1020"/>
      <c r="B178" s="1023"/>
      <c r="C178" s="1026"/>
      <c r="D178" s="474" t="s">
        <v>260</v>
      </c>
      <c r="E178" s="610" t="s">
        <v>438</v>
      </c>
      <c r="F178" s="228"/>
      <c r="G178" s="611"/>
      <c r="H178" s="611"/>
      <c r="I178" s="611"/>
      <c r="J178" s="612"/>
      <c r="K178" s="228"/>
      <c r="L178" s="611"/>
      <c r="M178" s="611"/>
      <c r="N178" s="612"/>
      <c r="O178" s="228"/>
      <c r="P178" s="612"/>
      <c r="Q178" s="228"/>
      <c r="R178" s="611"/>
      <c r="S178" s="611"/>
      <c r="T178" s="611"/>
      <c r="U178" s="611"/>
      <c r="V178" s="611"/>
      <c r="W178" s="612"/>
      <c r="X178" s="977"/>
      <c r="Y178" s="981"/>
      <c r="Z178" s="981"/>
      <c r="AA178" s="985"/>
      <c r="AB178" s="977"/>
      <c r="AC178" s="985"/>
      <c r="AD178" s="977"/>
      <c r="AE178" s="981"/>
      <c r="AF178" s="981"/>
      <c r="AG178" s="981"/>
      <c r="AH178" s="981"/>
      <c r="AI178" s="981"/>
      <c r="AJ178" s="985"/>
    </row>
    <row r="179" spans="1:36" customFormat="1" ht="30">
      <c r="A179" s="1020"/>
      <c r="B179" s="1023"/>
      <c r="C179" s="1026"/>
      <c r="D179" s="474" t="s">
        <v>261</v>
      </c>
      <c r="E179" s="610" t="s">
        <v>439</v>
      </c>
      <c r="F179" s="228"/>
      <c r="G179" s="611"/>
      <c r="H179" s="611"/>
      <c r="I179" s="611"/>
      <c r="J179" s="612"/>
      <c r="K179" s="228"/>
      <c r="L179" s="611"/>
      <c r="M179" s="611"/>
      <c r="N179" s="612"/>
      <c r="O179" s="228"/>
      <c r="P179" s="612"/>
      <c r="Q179" s="228"/>
      <c r="R179" s="611"/>
      <c r="S179" s="611"/>
      <c r="T179" s="611"/>
      <c r="U179" s="611"/>
      <c r="V179" s="611"/>
      <c r="W179" s="612"/>
      <c r="X179" s="977"/>
      <c r="Y179" s="981"/>
      <c r="Z179" s="981"/>
      <c r="AA179" s="985"/>
      <c r="AB179" s="977"/>
      <c r="AC179" s="985"/>
      <c r="AD179" s="977"/>
      <c r="AE179" s="981"/>
      <c r="AF179" s="981"/>
      <c r="AG179" s="981"/>
      <c r="AH179" s="981"/>
      <c r="AI179" s="981"/>
      <c r="AJ179" s="985"/>
    </row>
    <row r="180" spans="1:36" customFormat="1" ht="30">
      <c r="A180" s="1020"/>
      <c r="B180" s="1023"/>
      <c r="C180" s="1026"/>
      <c r="D180" s="474" t="s">
        <v>262</v>
      </c>
      <c r="E180" s="610" t="s">
        <v>440</v>
      </c>
      <c r="F180" s="228"/>
      <c r="G180" s="611"/>
      <c r="H180" s="611"/>
      <c r="I180" s="611"/>
      <c r="J180" s="612"/>
      <c r="K180" s="228"/>
      <c r="L180" s="611"/>
      <c r="M180" s="611"/>
      <c r="N180" s="612"/>
      <c r="O180" s="228"/>
      <c r="P180" s="612"/>
      <c r="Q180" s="228"/>
      <c r="R180" s="611"/>
      <c r="S180" s="611"/>
      <c r="T180" s="611"/>
      <c r="U180" s="611"/>
      <c r="V180" s="611"/>
      <c r="W180" s="612"/>
      <c r="X180" s="977"/>
      <c r="Y180" s="981"/>
      <c r="Z180" s="981"/>
      <c r="AA180" s="985"/>
      <c r="AB180" s="977"/>
      <c r="AC180" s="985"/>
      <c r="AD180" s="977"/>
      <c r="AE180" s="981"/>
      <c r="AF180" s="981"/>
      <c r="AG180" s="981"/>
      <c r="AH180" s="981"/>
      <c r="AI180" s="981"/>
      <c r="AJ180" s="985"/>
    </row>
    <row r="181" spans="1:36" customFormat="1" ht="15.75" thickBot="1">
      <c r="A181" s="1021"/>
      <c r="B181" s="1024"/>
      <c r="C181" s="1027"/>
      <c r="D181" s="475" t="s">
        <v>264</v>
      </c>
      <c r="E181" s="232" t="s">
        <v>445</v>
      </c>
      <c r="F181" s="613"/>
      <c r="G181" s="614"/>
      <c r="H181" s="614"/>
      <c r="I181" s="614"/>
      <c r="J181" s="615"/>
      <c r="K181" s="613"/>
      <c r="L181" s="614"/>
      <c r="M181" s="614"/>
      <c r="N181" s="615"/>
      <c r="O181" s="613"/>
      <c r="P181" s="615"/>
      <c r="Q181" s="613"/>
      <c r="R181" s="614"/>
      <c r="S181" s="614"/>
      <c r="T181" s="614"/>
      <c r="U181" s="614"/>
      <c r="V181" s="614"/>
      <c r="W181" s="615"/>
      <c r="X181" s="978"/>
      <c r="Y181" s="982"/>
      <c r="Z181" s="982"/>
      <c r="AA181" s="986"/>
      <c r="AB181" s="978"/>
      <c r="AC181" s="986"/>
      <c r="AD181" s="978"/>
      <c r="AE181" s="982"/>
      <c r="AF181" s="982"/>
      <c r="AG181" s="982"/>
      <c r="AH181" s="982"/>
      <c r="AI181" s="982"/>
      <c r="AJ181" s="986"/>
    </row>
    <row r="182" spans="1:36" ht="14.45" customHeight="1">
      <c r="A182" s="993"/>
      <c r="B182" s="993"/>
      <c r="C182" s="993"/>
      <c r="D182" s="994"/>
      <c r="E182" s="89"/>
      <c r="F182" s="3">
        <f t="shared" ref="F182:W182" si="18">SUM(F168:F181)</f>
        <v>0</v>
      </c>
      <c r="G182" s="3">
        <f t="shared" si="18"/>
        <v>0</v>
      </c>
      <c r="H182" s="3">
        <f t="shared" si="18"/>
        <v>0</v>
      </c>
      <c r="I182" s="3">
        <f t="shared" si="18"/>
        <v>0</v>
      </c>
      <c r="J182" s="3">
        <f t="shared" si="18"/>
        <v>0</v>
      </c>
      <c r="K182" s="3">
        <f t="shared" si="18"/>
        <v>0</v>
      </c>
      <c r="L182" s="3">
        <f t="shared" si="18"/>
        <v>0</v>
      </c>
      <c r="M182" s="3">
        <f t="shared" si="18"/>
        <v>0</v>
      </c>
      <c r="N182" s="3">
        <f t="shared" si="18"/>
        <v>0</v>
      </c>
      <c r="O182" s="3">
        <f t="shared" si="18"/>
        <v>0</v>
      </c>
      <c r="P182" s="3">
        <f t="shared" si="18"/>
        <v>0</v>
      </c>
      <c r="Q182" s="3">
        <f t="shared" si="18"/>
        <v>0</v>
      </c>
      <c r="R182" s="3">
        <f t="shared" si="18"/>
        <v>0</v>
      </c>
      <c r="S182" s="3">
        <f t="shared" si="18"/>
        <v>0</v>
      </c>
      <c r="T182" s="3">
        <f t="shared" si="18"/>
        <v>0</v>
      </c>
      <c r="U182" s="3">
        <f t="shared" si="18"/>
        <v>0</v>
      </c>
      <c r="V182" s="3">
        <f t="shared" si="18"/>
        <v>0</v>
      </c>
      <c r="W182" s="3">
        <f t="shared" si="18"/>
        <v>0</v>
      </c>
      <c r="X182" s="77">
        <f t="shared" ref="X182:AJ182" si="19">SUM(X168)</f>
        <v>0</v>
      </c>
      <c r="Y182" s="77">
        <f t="shared" si="19"/>
        <v>0</v>
      </c>
      <c r="Z182" s="77">
        <f t="shared" si="19"/>
        <v>0</v>
      </c>
      <c r="AA182" s="77">
        <f t="shared" si="19"/>
        <v>0</v>
      </c>
      <c r="AB182" s="77">
        <f t="shared" si="19"/>
        <v>0</v>
      </c>
      <c r="AC182" s="77">
        <f t="shared" si="19"/>
        <v>0</v>
      </c>
      <c r="AD182" s="77">
        <f t="shared" si="19"/>
        <v>0</v>
      </c>
      <c r="AE182" s="77">
        <f t="shared" si="19"/>
        <v>0</v>
      </c>
      <c r="AF182" s="77">
        <f t="shared" si="19"/>
        <v>0</v>
      </c>
      <c r="AG182" s="77">
        <f t="shared" si="19"/>
        <v>0</v>
      </c>
      <c r="AH182" s="77">
        <f t="shared" si="19"/>
        <v>0</v>
      </c>
      <c r="AI182" s="77">
        <f t="shared" si="19"/>
        <v>0</v>
      </c>
      <c r="AJ182" s="77">
        <f t="shared" si="19"/>
        <v>0</v>
      </c>
    </row>
    <row r="183" spans="1:36" customFormat="1" ht="15.75" thickBot="1">
      <c r="D183" s="216"/>
      <c r="E183" s="216"/>
    </row>
    <row r="184" spans="1:36" customFormat="1" ht="30">
      <c r="A184" s="1019" t="s">
        <v>46</v>
      </c>
      <c r="B184" s="1022" t="s">
        <v>1569</v>
      </c>
      <c r="C184" s="1025" t="s">
        <v>206</v>
      </c>
      <c r="D184" s="605" t="s">
        <v>252</v>
      </c>
      <c r="E184" s="606" t="s">
        <v>433</v>
      </c>
      <c r="F184" s="607"/>
      <c r="G184" s="608"/>
      <c r="H184" s="608"/>
      <c r="I184" s="608"/>
      <c r="J184" s="609"/>
      <c r="K184" s="607"/>
      <c r="L184" s="608"/>
      <c r="M184" s="608"/>
      <c r="N184" s="609"/>
      <c r="O184" s="607"/>
      <c r="P184" s="609"/>
      <c r="Q184" s="607"/>
      <c r="R184" s="608"/>
      <c r="S184" s="608"/>
      <c r="T184" s="608"/>
      <c r="U184" s="608"/>
      <c r="V184" s="608"/>
      <c r="W184" s="609"/>
      <c r="X184" s="975"/>
      <c r="Y184" s="979"/>
      <c r="Z184" s="979"/>
      <c r="AA184" s="983"/>
      <c r="AB184" s="975"/>
      <c r="AC184" s="983"/>
      <c r="AD184" s="975"/>
      <c r="AE184" s="979"/>
      <c r="AF184" s="979"/>
      <c r="AG184" s="979"/>
      <c r="AH184" s="979"/>
      <c r="AI184" s="979"/>
      <c r="AJ184" s="983"/>
    </row>
    <row r="185" spans="1:36" customFormat="1">
      <c r="A185" s="1020"/>
      <c r="B185" s="1023"/>
      <c r="C185" s="1026"/>
      <c r="D185" s="474" t="s">
        <v>254</v>
      </c>
      <c r="E185" s="610" t="s">
        <v>434</v>
      </c>
      <c r="F185" s="228"/>
      <c r="G185" s="611"/>
      <c r="H185" s="611"/>
      <c r="I185" s="611"/>
      <c r="J185" s="612"/>
      <c r="K185" s="228"/>
      <c r="L185" s="611"/>
      <c r="M185" s="611"/>
      <c r="N185" s="612"/>
      <c r="O185" s="228"/>
      <c r="P185" s="612"/>
      <c r="Q185" s="228"/>
      <c r="R185" s="611"/>
      <c r="S185" s="611"/>
      <c r="T185" s="611"/>
      <c r="U185" s="611"/>
      <c r="V185" s="611"/>
      <c r="W185" s="612"/>
      <c r="X185" s="976"/>
      <c r="Y185" s="980"/>
      <c r="Z185" s="980"/>
      <c r="AA185" s="984"/>
      <c r="AB185" s="976"/>
      <c r="AC185" s="984"/>
      <c r="AD185" s="976"/>
      <c r="AE185" s="980"/>
      <c r="AF185" s="980"/>
      <c r="AG185" s="980"/>
      <c r="AH185" s="980"/>
      <c r="AI185" s="980"/>
      <c r="AJ185" s="984"/>
    </row>
    <row r="186" spans="1:36" customFormat="1">
      <c r="A186" s="1020"/>
      <c r="B186" s="1023"/>
      <c r="C186" s="1026"/>
      <c r="D186" s="474" t="s">
        <v>256</v>
      </c>
      <c r="E186" s="610" t="s">
        <v>435</v>
      </c>
      <c r="F186" s="228"/>
      <c r="G186" s="611"/>
      <c r="H186" s="611"/>
      <c r="I186" s="611"/>
      <c r="J186" s="612"/>
      <c r="K186" s="228"/>
      <c r="L186" s="611"/>
      <c r="M186" s="611"/>
      <c r="N186" s="612"/>
      <c r="O186" s="228"/>
      <c r="P186" s="612"/>
      <c r="Q186" s="228"/>
      <c r="R186" s="611"/>
      <c r="S186" s="611"/>
      <c r="T186" s="611"/>
      <c r="U186" s="611"/>
      <c r="V186" s="611"/>
      <c r="W186" s="612"/>
      <c r="X186" s="976"/>
      <c r="Y186" s="980"/>
      <c r="Z186" s="980"/>
      <c r="AA186" s="984"/>
      <c r="AB186" s="976"/>
      <c r="AC186" s="984"/>
      <c r="AD186" s="976"/>
      <c r="AE186" s="980"/>
      <c r="AF186" s="980"/>
      <c r="AG186" s="980"/>
      <c r="AH186" s="980"/>
      <c r="AI186" s="980"/>
      <c r="AJ186" s="984"/>
    </row>
    <row r="187" spans="1:36" customFormat="1">
      <c r="A187" s="1020"/>
      <c r="B187" s="1023"/>
      <c r="C187" s="1026"/>
      <c r="D187" s="474" t="s">
        <v>258</v>
      </c>
      <c r="E187" s="610" t="s">
        <v>436</v>
      </c>
      <c r="F187" s="228"/>
      <c r="G187" s="611"/>
      <c r="H187" s="611"/>
      <c r="I187" s="611"/>
      <c r="J187" s="612"/>
      <c r="K187" s="228"/>
      <c r="L187" s="611"/>
      <c r="M187" s="611"/>
      <c r="N187" s="612"/>
      <c r="O187" s="228"/>
      <c r="P187" s="612"/>
      <c r="Q187" s="228"/>
      <c r="R187" s="611"/>
      <c r="S187" s="611"/>
      <c r="T187" s="611"/>
      <c r="U187" s="611"/>
      <c r="V187" s="611"/>
      <c r="W187" s="612"/>
      <c r="X187" s="976"/>
      <c r="Y187" s="980"/>
      <c r="Z187" s="980"/>
      <c r="AA187" s="984"/>
      <c r="AB187" s="976"/>
      <c r="AC187" s="984"/>
      <c r="AD187" s="976"/>
      <c r="AE187" s="980"/>
      <c r="AF187" s="980"/>
      <c r="AG187" s="980"/>
      <c r="AH187" s="980"/>
      <c r="AI187" s="980"/>
      <c r="AJ187" s="984"/>
    </row>
    <row r="188" spans="1:36" customFormat="1">
      <c r="A188" s="1020"/>
      <c r="B188" s="1023"/>
      <c r="C188" s="1026"/>
      <c r="D188" s="474" t="s">
        <v>1295</v>
      </c>
      <c r="E188" s="610" t="s">
        <v>1296</v>
      </c>
      <c r="F188" s="228"/>
      <c r="G188" s="611"/>
      <c r="H188" s="611"/>
      <c r="I188" s="611"/>
      <c r="J188" s="612"/>
      <c r="K188" s="228"/>
      <c r="L188" s="611"/>
      <c r="M188" s="611"/>
      <c r="N188" s="612"/>
      <c r="O188" s="228"/>
      <c r="P188" s="612"/>
      <c r="Q188" s="228"/>
      <c r="R188" s="611"/>
      <c r="S188" s="611"/>
      <c r="T188" s="611"/>
      <c r="U188" s="611"/>
      <c r="V188" s="611"/>
      <c r="W188" s="612"/>
      <c r="X188" s="976"/>
      <c r="Y188" s="980"/>
      <c r="Z188" s="980"/>
      <c r="AA188" s="984"/>
      <c r="AB188" s="976"/>
      <c r="AC188" s="984"/>
      <c r="AD188" s="976"/>
      <c r="AE188" s="980"/>
      <c r="AF188" s="980"/>
      <c r="AG188" s="980"/>
      <c r="AH188" s="980"/>
      <c r="AI188" s="980"/>
      <c r="AJ188" s="984"/>
    </row>
    <row r="189" spans="1:36" customFormat="1">
      <c r="A189" s="1020"/>
      <c r="B189" s="1023"/>
      <c r="C189" s="1026"/>
      <c r="D189" s="474" t="s">
        <v>1297</v>
      </c>
      <c r="E189" s="610" t="s">
        <v>1298</v>
      </c>
      <c r="F189" s="228"/>
      <c r="G189" s="611"/>
      <c r="H189" s="611"/>
      <c r="I189" s="611"/>
      <c r="J189" s="612"/>
      <c r="K189" s="228"/>
      <c r="L189" s="611"/>
      <c r="M189" s="611"/>
      <c r="N189" s="612"/>
      <c r="O189" s="228"/>
      <c r="P189" s="612"/>
      <c r="Q189" s="228"/>
      <c r="R189" s="611"/>
      <c r="S189" s="611"/>
      <c r="T189" s="611"/>
      <c r="U189" s="611"/>
      <c r="V189" s="611"/>
      <c r="W189" s="612"/>
      <c r="X189" s="976"/>
      <c r="Y189" s="980"/>
      <c r="Z189" s="980"/>
      <c r="AA189" s="984"/>
      <c r="AB189" s="976"/>
      <c r="AC189" s="984"/>
      <c r="AD189" s="976"/>
      <c r="AE189" s="980"/>
      <c r="AF189" s="980"/>
      <c r="AG189" s="980"/>
      <c r="AH189" s="980"/>
      <c r="AI189" s="980"/>
      <c r="AJ189" s="984"/>
    </row>
    <row r="190" spans="1:36" customFormat="1">
      <c r="A190" s="1020"/>
      <c r="B190" s="1023"/>
      <c r="C190" s="1026"/>
      <c r="D190" s="474" t="s">
        <v>1299</v>
      </c>
      <c r="E190" s="610" t="s">
        <v>1300</v>
      </c>
      <c r="F190" s="228"/>
      <c r="G190" s="611"/>
      <c r="H190" s="611"/>
      <c r="I190" s="611"/>
      <c r="J190" s="612"/>
      <c r="K190" s="228"/>
      <c r="L190" s="611"/>
      <c r="M190" s="611"/>
      <c r="N190" s="612"/>
      <c r="O190" s="228"/>
      <c r="P190" s="612"/>
      <c r="Q190" s="228"/>
      <c r="R190" s="611"/>
      <c r="S190" s="611"/>
      <c r="T190" s="611"/>
      <c r="U190" s="611"/>
      <c r="V190" s="611"/>
      <c r="W190" s="612"/>
      <c r="X190" s="976"/>
      <c r="Y190" s="980"/>
      <c r="Z190" s="980"/>
      <c r="AA190" s="984"/>
      <c r="AB190" s="976"/>
      <c r="AC190" s="984"/>
      <c r="AD190" s="976"/>
      <c r="AE190" s="980"/>
      <c r="AF190" s="980"/>
      <c r="AG190" s="980"/>
      <c r="AH190" s="980"/>
      <c r="AI190" s="980"/>
      <c r="AJ190" s="984"/>
    </row>
    <row r="191" spans="1:36" customFormat="1">
      <c r="A191" s="1020"/>
      <c r="B191" s="1023"/>
      <c r="C191" s="1026"/>
      <c r="D191" s="474" t="s">
        <v>259</v>
      </c>
      <c r="E191" s="610" t="s">
        <v>437</v>
      </c>
      <c r="F191" s="228"/>
      <c r="G191" s="611"/>
      <c r="H191" s="611"/>
      <c r="I191" s="611"/>
      <c r="J191" s="612"/>
      <c r="K191" s="228"/>
      <c r="L191" s="611"/>
      <c r="M191" s="611"/>
      <c r="N191" s="612"/>
      <c r="O191" s="228"/>
      <c r="P191" s="612"/>
      <c r="Q191" s="228"/>
      <c r="R191" s="611"/>
      <c r="S191" s="611"/>
      <c r="T191" s="611"/>
      <c r="U191" s="611"/>
      <c r="V191" s="611"/>
      <c r="W191" s="612"/>
      <c r="X191" s="976"/>
      <c r="Y191" s="980"/>
      <c r="Z191" s="980"/>
      <c r="AA191" s="984"/>
      <c r="AB191" s="976"/>
      <c r="AC191" s="984"/>
      <c r="AD191" s="976"/>
      <c r="AE191" s="980"/>
      <c r="AF191" s="980"/>
      <c r="AG191" s="980"/>
      <c r="AH191" s="980"/>
      <c r="AI191" s="980"/>
      <c r="AJ191" s="984"/>
    </row>
    <row r="192" spans="1:36" customFormat="1" ht="30">
      <c r="A192" s="1020"/>
      <c r="B192" s="1023"/>
      <c r="C192" s="1026"/>
      <c r="D192" s="474" t="s">
        <v>260</v>
      </c>
      <c r="E192" s="610" t="s">
        <v>438</v>
      </c>
      <c r="F192" s="228"/>
      <c r="G192" s="611"/>
      <c r="H192" s="611"/>
      <c r="I192" s="611"/>
      <c r="J192" s="612"/>
      <c r="K192" s="228"/>
      <c r="L192" s="611"/>
      <c r="M192" s="611"/>
      <c r="N192" s="612"/>
      <c r="O192" s="228"/>
      <c r="P192" s="612"/>
      <c r="Q192" s="228"/>
      <c r="R192" s="611"/>
      <c r="S192" s="611"/>
      <c r="T192" s="611"/>
      <c r="U192" s="611"/>
      <c r="V192" s="611"/>
      <c r="W192" s="612"/>
      <c r="X192" s="976"/>
      <c r="Y192" s="980"/>
      <c r="Z192" s="980"/>
      <c r="AA192" s="984"/>
      <c r="AB192" s="976"/>
      <c r="AC192" s="984"/>
      <c r="AD192" s="976"/>
      <c r="AE192" s="980"/>
      <c r="AF192" s="980"/>
      <c r="AG192" s="980"/>
      <c r="AH192" s="980"/>
      <c r="AI192" s="980"/>
      <c r="AJ192" s="984"/>
    </row>
    <row r="193" spans="1:36" customFormat="1" ht="30">
      <c r="A193" s="1020"/>
      <c r="B193" s="1023"/>
      <c r="C193" s="1026"/>
      <c r="D193" s="474" t="s">
        <v>261</v>
      </c>
      <c r="E193" s="610" t="s">
        <v>439</v>
      </c>
      <c r="F193" s="228"/>
      <c r="G193" s="611"/>
      <c r="H193" s="611"/>
      <c r="I193" s="611"/>
      <c r="J193" s="612"/>
      <c r="K193" s="228"/>
      <c r="L193" s="611"/>
      <c r="M193" s="611"/>
      <c r="N193" s="612"/>
      <c r="O193" s="228"/>
      <c r="P193" s="612"/>
      <c r="Q193" s="228"/>
      <c r="R193" s="611"/>
      <c r="S193" s="611"/>
      <c r="T193" s="611"/>
      <c r="U193" s="611"/>
      <c r="V193" s="611"/>
      <c r="W193" s="612"/>
      <c r="X193" s="976"/>
      <c r="Y193" s="980"/>
      <c r="Z193" s="980"/>
      <c r="AA193" s="984"/>
      <c r="AB193" s="976"/>
      <c r="AC193" s="984"/>
      <c r="AD193" s="976"/>
      <c r="AE193" s="980"/>
      <c r="AF193" s="980"/>
      <c r="AG193" s="980"/>
      <c r="AH193" s="980"/>
      <c r="AI193" s="980"/>
      <c r="AJ193" s="984"/>
    </row>
    <row r="194" spans="1:36" customFormat="1" ht="30">
      <c r="A194" s="1020"/>
      <c r="B194" s="1023"/>
      <c r="C194" s="1026"/>
      <c r="D194" s="474" t="s">
        <v>262</v>
      </c>
      <c r="E194" s="610" t="s">
        <v>440</v>
      </c>
      <c r="F194" s="228"/>
      <c r="G194" s="611"/>
      <c r="H194" s="611"/>
      <c r="I194" s="611"/>
      <c r="J194" s="612"/>
      <c r="K194" s="228"/>
      <c r="L194" s="611"/>
      <c r="M194" s="611"/>
      <c r="N194" s="612"/>
      <c r="O194" s="228"/>
      <c r="P194" s="612"/>
      <c r="Q194" s="228"/>
      <c r="R194" s="611"/>
      <c r="S194" s="611"/>
      <c r="T194" s="611"/>
      <c r="U194" s="611"/>
      <c r="V194" s="611"/>
      <c r="W194" s="612"/>
      <c r="X194" s="977"/>
      <c r="Y194" s="981"/>
      <c r="Z194" s="981"/>
      <c r="AA194" s="985"/>
      <c r="AB194" s="977"/>
      <c r="AC194" s="985"/>
      <c r="AD194" s="977"/>
      <c r="AE194" s="981"/>
      <c r="AF194" s="981"/>
      <c r="AG194" s="981"/>
      <c r="AH194" s="981"/>
      <c r="AI194" s="981"/>
      <c r="AJ194" s="985"/>
    </row>
    <row r="195" spans="1:36" customFormat="1" ht="15.75" thickBot="1">
      <c r="A195" s="1021"/>
      <c r="B195" s="1024"/>
      <c r="C195" s="1027"/>
      <c r="D195" s="475" t="s">
        <v>264</v>
      </c>
      <c r="E195" s="232" t="s">
        <v>445</v>
      </c>
      <c r="F195" s="613"/>
      <c r="G195" s="614"/>
      <c r="H195" s="614"/>
      <c r="I195" s="614"/>
      <c r="J195" s="615"/>
      <c r="K195" s="613"/>
      <c r="L195" s="614"/>
      <c r="M195" s="614"/>
      <c r="N195" s="615"/>
      <c r="O195" s="613"/>
      <c r="P195" s="615"/>
      <c r="Q195" s="613"/>
      <c r="R195" s="614"/>
      <c r="S195" s="614"/>
      <c r="T195" s="614"/>
      <c r="U195" s="614"/>
      <c r="V195" s="614"/>
      <c r="W195" s="615"/>
      <c r="X195" s="978"/>
      <c r="Y195" s="982"/>
      <c r="Z195" s="982"/>
      <c r="AA195" s="986"/>
      <c r="AB195" s="978"/>
      <c r="AC195" s="986"/>
      <c r="AD195" s="978"/>
      <c r="AE195" s="982"/>
      <c r="AF195" s="982"/>
      <c r="AG195" s="982"/>
      <c r="AH195" s="982"/>
      <c r="AI195" s="982"/>
      <c r="AJ195" s="986"/>
    </row>
    <row r="196" spans="1:36" ht="14.45" customHeight="1">
      <c r="A196" s="993"/>
      <c r="B196" s="993"/>
      <c r="C196" s="993"/>
      <c r="D196" s="994"/>
      <c r="E196" s="89"/>
      <c r="F196" s="3">
        <f t="shared" ref="F196:W196" si="20">SUM(F184:F195)</f>
        <v>0</v>
      </c>
      <c r="G196" s="3">
        <f t="shared" si="20"/>
        <v>0</v>
      </c>
      <c r="H196" s="3">
        <f t="shared" si="20"/>
        <v>0</v>
      </c>
      <c r="I196" s="3">
        <f t="shared" si="20"/>
        <v>0</v>
      </c>
      <c r="J196" s="3">
        <f t="shared" si="20"/>
        <v>0</v>
      </c>
      <c r="K196" s="3">
        <f t="shared" si="20"/>
        <v>0</v>
      </c>
      <c r="L196" s="3">
        <f t="shared" si="20"/>
        <v>0</v>
      </c>
      <c r="M196" s="3">
        <f t="shared" si="20"/>
        <v>0</v>
      </c>
      <c r="N196" s="3">
        <f t="shared" si="20"/>
        <v>0</v>
      </c>
      <c r="O196" s="3">
        <f t="shared" si="20"/>
        <v>0</v>
      </c>
      <c r="P196" s="3">
        <f t="shared" si="20"/>
        <v>0</v>
      </c>
      <c r="Q196" s="3">
        <f t="shared" si="20"/>
        <v>0</v>
      </c>
      <c r="R196" s="3">
        <f t="shared" si="20"/>
        <v>0</v>
      </c>
      <c r="S196" s="3">
        <f t="shared" si="20"/>
        <v>0</v>
      </c>
      <c r="T196" s="3">
        <f t="shared" si="20"/>
        <v>0</v>
      </c>
      <c r="U196" s="3">
        <f t="shared" si="20"/>
        <v>0</v>
      </c>
      <c r="V196" s="3">
        <f t="shared" si="20"/>
        <v>0</v>
      </c>
      <c r="W196" s="3">
        <f t="shared" si="20"/>
        <v>0</v>
      </c>
      <c r="X196" s="77">
        <f t="shared" ref="X196:AJ196" si="21">SUM(X184)</f>
        <v>0</v>
      </c>
      <c r="Y196" s="77">
        <f t="shared" si="21"/>
        <v>0</v>
      </c>
      <c r="Z196" s="77">
        <f t="shared" si="21"/>
        <v>0</v>
      </c>
      <c r="AA196" s="77">
        <f t="shared" si="21"/>
        <v>0</v>
      </c>
      <c r="AB196" s="77">
        <f t="shared" si="21"/>
        <v>0</v>
      </c>
      <c r="AC196" s="77">
        <f t="shared" si="21"/>
        <v>0</v>
      </c>
      <c r="AD196" s="77">
        <f t="shared" si="21"/>
        <v>0</v>
      </c>
      <c r="AE196" s="77">
        <f t="shared" si="21"/>
        <v>0</v>
      </c>
      <c r="AF196" s="77">
        <f t="shared" si="21"/>
        <v>0</v>
      </c>
      <c r="AG196" s="77">
        <f t="shared" si="21"/>
        <v>0</v>
      </c>
      <c r="AH196" s="77">
        <f t="shared" si="21"/>
        <v>0</v>
      </c>
      <c r="AI196" s="77">
        <f t="shared" si="21"/>
        <v>0</v>
      </c>
      <c r="AJ196" s="77">
        <f t="shared" si="21"/>
        <v>0</v>
      </c>
    </row>
    <row r="197" spans="1:36" customFormat="1" ht="15.75" thickBot="1">
      <c r="D197" s="216"/>
      <c r="E197" s="216"/>
    </row>
    <row r="198" spans="1:36" customFormat="1" ht="30">
      <c r="A198" s="1019" t="s">
        <v>184</v>
      </c>
      <c r="B198" s="1022" t="s">
        <v>1570</v>
      </c>
      <c r="C198" s="1025" t="s">
        <v>207</v>
      </c>
      <c r="D198" s="605" t="s">
        <v>252</v>
      </c>
      <c r="E198" s="606" t="s">
        <v>433</v>
      </c>
      <c r="F198" s="607"/>
      <c r="G198" s="608"/>
      <c r="H198" s="608"/>
      <c r="I198" s="608"/>
      <c r="J198" s="609"/>
      <c r="K198" s="607"/>
      <c r="L198" s="608"/>
      <c r="M198" s="608"/>
      <c r="N198" s="609"/>
      <c r="O198" s="607"/>
      <c r="P198" s="609"/>
      <c r="Q198" s="607"/>
      <c r="R198" s="608"/>
      <c r="S198" s="608"/>
      <c r="T198" s="608"/>
      <c r="U198" s="608"/>
      <c r="V198" s="608"/>
      <c r="W198" s="609"/>
      <c r="X198" s="975"/>
      <c r="Y198" s="979"/>
      <c r="Z198" s="979"/>
      <c r="AA198" s="983"/>
      <c r="AB198" s="975"/>
      <c r="AC198" s="983"/>
      <c r="AD198" s="975"/>
      <c r="AE198" s="979"/>
      <c r="AF198" s="979"/>
      <c r="AG198" s="979"/>
      <c r="AH198" s="979"/>
      <c r="AI198" s="979"/>
      <c r="AJ198" s="983"/>
    </row>
    <row r="199" spans="1:36" customFormat="1">
      <c r="A199" s="1020"/>
      <c r="B199" s="1023"/>
      <c r="C199" s="1026"/>
      <c r="D199" s="474" t="s">
        <v>1428</v>
      </c>
      <c r="E199" s="610" t="s">
        <v>1429</v>
      </c>
      <c r="F199" s="228"/>
      <c r="G199" s="611"/>
      <c r="H199" s="611"/>
      <c r="I199" s="611"/>
      <c r="J199" s="612"/>
      <c r="K199" s="228"/>
      <c r="L199" s="611"/>
      <c r="M199" s="611"/>
      <c r="N199" s="612"/>
      <c r="O199" s="228"/>
      <c r="P199" s="612"/>
      <c r="Q199" s="228"/>
      <c r="R199" s="611"/>
      <c r="S199" s="611"/>
      <c r="T199" s="611"/>
      <c r="U199" s="611"/>
      <c r="V199" s="611"/>
      <c r="W199" s="612"/>
      <c r="X199" s="976"/>
      <c r="Y199" s="980"/>
      <c r="Z199" s="980"/>
      <c r="AA199" s="984"/>
      <c r="AB199" s="976"/>
      <c r="AC199" s="984"/>
      <c r="AD199" s="976"/>
      <c r="AE199" s="980"/>
      <c r="AF199" s="980"/>
      <c r="AG199" s="980"/>
      <c r="AH199" s="980"/>
      <c r="AI199" s="980"/>
      <c r="AJ199" s="984"/>
    </row>
    <row r="200" spans="1:36" customFormat="1">
      <c r="A200" s="1020"/>
      <c r="B200" s="1023"/>
      <c r="C200" s="1026"/>
      <c r="D200" s="474" t="s">
        <v>1430</v>
      </c>
      <c r="E200" s="610" t="s">
        <v>1431</v>
      </c>
      <c r="F200" s="228"/>
      <c r="G200" s="611"/>
      <c r="H200" s="611"/>
      <c r="I200" s="611"/>
      <c r="J200" s="612"/>
      <c r="K200" s="228"/>
      <c r="L200" s="611"/>
      <c r="M200" s="611"/>
      <c r="N200" s="612"/>
      <c r="O200" s="228"/>
      <c r="P200" s="612"/>
      <c r="Q200" s="228"/>
      <c r="R200" s="611"/>
      <c r="S200" s="611"/>
      <c r="T200" s="611"/>
      <c r="U200" s="611"/>
      <c r="V200" s="611"/>
      <c r="W200" s="612"/>
      <c r="X200" s="976"/>
      <c r="Y200" s="980"/>
      <c r="Z200" s="980"/>
      <c r="AA200" s="984"/>
      <c r="AB200" s="976"/>
      <c r="AC200" s="984"/>
      <c r="AD200" s="976"/>
      <c r="AE200" s="980"/>
      <c r="AF200" s="980"/>
      <c r="AG200" s="980"/>
      <c r="AH200" s="980"/>
      <c r="AI200" s="980"/>
      <c r="AJ200" s="984"/>
    </row>
    <row r="201" spans="1:36" customFormat="1">
      <c r="A201" s="1020"/>
      <c r="B201" s="1023"/>
      <c r="C201" s="1026"/>
      <c r="D201" s="474" t="s">
        <v>254</v>
      </c>
      <c r="E201" s="610" t="s">
        <v>434</v>
      </c>
      <c r="F201" s="228"/>
      <c r="G201" s="611"/>
      <c r="H201" s="611"/>
      <c r="I201" s="611"/>
      <c r="J201" s="612"/>
      <c r="K201" s="228"/>
      <c r="L201" s="611"/>
      <c r="M201" s="611"/>
      <c r="N201" s="612"/>
      <c r="O201" s="228"/>
      <c r="P201" s="612"/>
      <c r="Q201" s="228"/>
      <c r="R201" s="611"/>
      <c r="S201" s="611"/>
      <c r="T201" s="611"/>
      <c r="U201" s="611"/>
      <c r="V201" s="611"/>
      <c r="W201" s="612"/>
      <c r="X201" s="976"/>
      <c r="Y201" s="980"/>
      <c r="Z201" s="980"/>
      <c r="AA201" s="984"/>
      <c r="AB201" s="976"/>
      <c r="AC201" s="984"/>
      <c r="AD201" s="976"/>
      <c r="AE201" s="980"/>
      <c r="AF201" s="980"/>
      <c r="AG201" s="980"/>
      <c r="AH201" s="980"/>
      <c r="AI201" s="980"/>
      <c r="AJ201" s="984"/>
    </row>
    <row r="202" spans="1:36" customFormat="1">
      <c r="A202" s="1020"/>
      <c r="B202" s="1023"/>
      <c r="C202" s="1026"/>
      <c r="D202" s="474" t="s">
        <v>256</v>
      </c>
      <c r="E202" s="610" t="s">
        <v>435</v>
      </c>
      <c r="F202" s="228"/>
      <c r="G202" s="611"/>
      <c r="H202" s="611"/>
      <c r="I202" s="611"/>
      <c r="J202" s="612"/>
      <c r="K202" s="228"/>
      <c r="L202" s="611"/>
      <c r="M202" s="611"/>
      <c r="N202" s="612"/>
      <c r="O202" s="228"/>
      <c r="P202" s="612"/>
      <c r="Q202" s="228"/>
      <c r="R202" s="611"/>
      <c r="S202" s="611"/>
      <c r="T202" s="611"/>
      <c r="U202" s="611"/>
      <c r="V202" s="611"/>
      <c r="W202" s="612"/>
      <c r="X202" s="976"/>
      <c r="Y202" s="980"/>
      <c r="Z202" s="980"/>
      <c r="AA202" s="984"/>
      <c r="AB202" s="976"/>
      <c r="AC202" s="984"/>
      <c r="AD202" s="976"/>
      <c r="AE202" s="980"/>
      <c r="AF202" s="980"/>
      <c r="AG202" s="980"/>
      <c r="AH202" s="980"/>
      <c r="AI202" s="980"/>
      <c r="AJ202" s="984"/>
    </row>
    <row r="203" spans="1:36" customFormat="1" ht="45">
      <c r="A203" s="1020"/>
      <c r="B203" s="1023"/>
      <c r="C203" s="1026"/>
      <c r="D203" s="474" t="s">
        <v>404</v>
      </c>
      <c r="E203" s="610" t="s">
        <v>1432</v>
      </c>
      <c r="F203" s="228"/>
      <c r="G203" s="611"/>
      <c r="H203" s="611"/>
      <c r="I203" s="611"/>
      <c r="J203" s="612"/>
      <c r="K203" s="228"/>
      <c r="L203" s="611"/>
      <c r="M203" s="611"/>
      <c r="N203" s="612"/>
      <c r="O203" s="228"/>
      <c r="P203" s="612"/>
      <c r="Q203" s="228"/>
      <c r="R203" s="611"/>
      <c r="S203" s="611"/>
      <c r="T203" s="611"/>
      <c r="U203" s="611"/>
      <c r="V203" s="611"/>
      <c r="W203" s="612"/>
      <c r="X203" s="976"/>
      <c r="Y203" s="980"/>
      <c r="Z203" s="980"/>
      <c r="AA203" s="984"/>
      <c r="AB203" s="976"/>
      <c r="AC203" s="984"/>
      <c r="AD203" s="976"/>
      <c r="AE203" s="980"/>
      <c r="AF203" s="980"/>
      <c r="AG203" s="980"/>
      <c r="AH203" s="980"/>
      <c r="AI203" s="980"/>
      <c r="AJ203" s="984"/>
    </row>
    <row r="204" spans="1:36" customFormat="1">
      <c r="A204" s="1020"/>
      <c r="B204" s="1023"/>
      <c r="C204" s="1026"/>
      <c r="D204" s="474" t="s">
        <v>258</v>
      </c>
      <c r="E204" s="610" t="s">
        <v>436</v>
      </c>
      <c r="F204" s="228"/>
      <c r="G204" s="611"/>
      <c r="H204" s="611"/>
      <c r="I204" s="611"/>
      <c r="J204" s="612"/>
      <c r="K204" s="228"/>
      <c r="L204" s="611"/>
      <c r="M204" s="611"/>
      <c r="N204" s="612"/>
      <c r="O204" s="228"/>
      <c r="P204" s="612"/>
      <c r="Q204" s="228"/>
      <c r="R204" s="611"/>
      <c r="S204" s="611"/>
      <c r="T204" s="611"/>
      <c r="U204" s="611"/>
      <c r="V204" s="611"/>
      <c r="W204" s="612"/>
      <c r="X204" s="976"/>
      <c r="Y204" s="980"/>
      <c r="Z204" s="980"/>
      <c r="AA204" s="984"/>
      <c r="AB204" s="976"/>
      <c r="AC204" s="984"/>
      <c r="AD204" s="976"/>
      <c r="AE204" s="980"/>
      <c r="AF204" s="980"/>
      <c r="AG204" s="980"/>
      <c r="AH204" s="980"/>
      <c r="AI204" s="980"/>
      <c r="AJ204" s="984"/>
    </row>
    <row r="205" spans="1:36" customFormat="1">
      <c r="A205" s="1020"/>
      <c r="B205" s="1023"/>
      <c r="C205" s="1026"/>
      <c r="D205" s="474" t="s">
        <v>1433</v>
      </c>
      <c r="E205" s="610" t="s">
        <v>1434</v>
      </c>
      <c r="F205" s="228"/>
      <c r="G205" s="611"/>
      <c r="H205" s="611"/>
      <c r="I205" s="611"/>
      <c r="J205" s="612"/>
      <c r="K205" s="228"/>
      <c r="L205" s="611"/>
      <c r="M205" s="611"/>
      <c r="N205" s="612"/>
      <c r="O205" s="228"/>
      <c r="P205" s="612"/>
      <c r="Q205" s="228"/>
      <c r="R205" s="611"/>
      <c r="S205" s="611"/>
      <c r="T205" s="611"/>
      <c r="U205" s="611"/>
      <c r="V205" s="611"/>
      <c r="W205" s="612"/>
      <c r="X205" s="976"/>
      <c r="Y205" s="980"/>
      <c r="Z205" s="980"/>
      <c r="AA205" s="984"/>
      <c r="AB205" s="976"/>
      <c r="AC205" s="984"/>
      <c r="AD205" s="976"/>
      <c r="AE205" s="980"/>
      <c r="AF205" s="980"/>
      <c r="AG205" s="980"/>
      <c r="AH205" s="980"/>
      <c r="AI205" s="980"/>
      <c r="AJ205" s="984"/>
    </row>
    <row r="206" spans="1:36" customFormat="1" ht="30">
      <c r="A206" s="1020"/>
      <c r="B206" s="1023"/>
      <c r="C206" s="1026"/>
      <c r="D206" s="474" t="s">
        <v>1435</v>
      </c>
      <c r="E206" s="610" t="s">
        <v>1436</v>
      </c>
      <c r="F206" s="228"/>
      <c r="G206" s="611"/>
      <c r="H206" s="611"/>
      <c r="I206" s="611"/>
      <c r="J206" s="612"/>
      <c r="K206" s="228"/>
      <c r="L206" s="611"/>
      <c r="M206" s="611"/>
      <c r="N206" s="612"/>
      <c r="O206" s="228"/>
      <c r="P206" s="612"/>
      <c r="Q206" s="228"/>
      <c r="R206" s="611"/>
      <c r="S206" s="611"/>
      <c r="T206" s="611"/>
      <c r="U206" s="611"/>
      <c r="V206" s="611"/>
      <c r="W206" s="612"/>
      <c r="X206" s="976"/>
      <c r="Y206" s="980"/>
      <c r="Z206" s="980"/>
      <c r="AA206" s="984"/>
      <c r="AB206" s="976"/>
      <c r="AC206" s="984"/>
      <c r="AD206" s="976"/>
      <c r="AE206" s="980"/>
      <c r="AF206" s="980"/>
      <c r="AG206" s="980"/>
      <c r="AH206" s="980"/>
      <c r="AI206" s="980"/>
      <c r="AJ206" s="984"/>
    </row>
    <row r="207" spans="1:36" customFormat="1">
      <c r="A207" s="1020"/>
      <c r="B207" s="1023"/>
      <c r="C207" s="1026"/>
      <c r="D207" s="474" t="s">
        <v>1437</v>
      </c>
      <c r="E207" s="610" t="s">
        <v>1438</v>
      </c>
      <c r="F207" s="228"/>
      <c r="G207" s="611"/>
      <c r="H207" s="611"/>
      <c r="I207" s="611"/>
      <c r="J207" s="612"/>
      <c r="K207" s="228"/>
      <c r="L207" s="611"/>
      <c r="M207" s="611"/>
      <c r="N207" s="612"/>
      <c r="O207" s="228"/>
      <c r="P207" s="612"/>
      <c r="Q207" s="228"/>
      <c r="R207" s="611"/>
      <c r="S207" s="611"/>
      <c r="T207" s="611"/>
      <c r="U207" s="611"/>
      <c r="V207" s="611"/>
      <c r="W207" s="612"/>
      <c r="X207" s="976"/>
      <c r="Y207" s="980"/>
      <c r="Z207" s="980"/>
      <c r="AA207" s="984"/>
      <c r="AB207" s="976"/>
      <c r="AC207" s="984"/>
      <c r="AD207" s="976"/>
      <c r="AE207" s="980"/>
      <c r="AF207" s="980"/>
      <c r="AG207" s="980"/>
      <c r="AH207" s="980"/>
      <c r="AI207" s="980"/>
      <c r="AJ207" s="984"/>
    </row>
    <row r="208" spans="1:36" customFormat="1">
      <c r="A208" s="1020"/>
      <c r="B208" s="1023"/>
      <c r="C208" s="1026"/>
      <c r="D208" s="474" t="s">
        <v>1439</v>
      </c>
      <c r="E208" s="610" t="s">
        <v>1440</v>
      </c>
      <c r="F208" s="228"/>
      <c r="G208" s="611"/>
      <c r="H208" s="611"/>
      <c r="I208" s="611"/>
      <c r="J208" s="612"/>
      <c r="K208" s="228"/>
      <c r="L208" s="611"/>
      <c r="M208" s="611"/>
      <c r="N208" s="612"/>
      <c r="O208" s="228"/>
      <c r="P208" s="612"/>
      <c r="Q208" s="228"/>
      <c r="R208" s="611"/>
      <c r="S208" s="611"/>
      <c r="T208" s="611"/>
      <c r="U208" s="611"/>
      <c r="V208" s="611"/>
      <c r="W208" s="612"/>
      <c r="X208" s="976"/>
      <c r="Y208" s="980"/>
      <c r="Z208" s="980"/>
      <c r="AA208" s="984"/>
      <c r="AB208" s="976"/>
      <c r="AC208" s="984"/>
      <c r="AD208" s="976"/>
      <c r="AE208" s="980"/>
      <c r="AF208" s="980"/>
      <c r="AG208" s="980"/>
      <c r="AH208" s="980"/>
      <c r="AI208" s="980"/>
      <c r="AJ208" s="984"/>
    </row>
    <row r="209" spans="1:36" customFormat="1">
      <c r="A209" s="1020"/>
      <c r="B209" s="1023"/>
      <c r="C209" s="1026"/>
      <c r="D209" s="474" t="s">
        <v>259</v>
      </c>
      <c r="E209" s="610" t="s">
        <v>437</v>
      </c>
      <c r="F209" s="228"/>
      <c r="G209" s="611"/>
      <c r="H209" s="611"/>
      <c r="I209" s="611"/>
      <c r="J209" s="612"/>
      <c r="K209" s="228"/>
      <c r="L209" s="611"/>
      <c r="M209" s="611"/>
      <c r="N209" s="612"/>
      <c r="O209" s="228"/>
      <c r="P209" s="612"/>
      <c r="Q209" s="228"/>
      <c r="R209" s="611"/>
      <c r="S209" s="611"/>
      <c r="T209" s="611"/>
      <c r="U209" s="611"/>
      <c r="V209" s="611"/>
      <c r="W209" s="612"/>
      <c r="X209" s="977"/>
      <c r="Y209" s="981"/>
      <c r="Z209" s="981"/>
      <c r="AA209" s="985"/>
      <c r="AB209" s="977"/>
      <c r="AC209" s="985"/>
      <c r="AD209" s="977"/>
      <c r="AE209" s="981"/>
      <c r="AF209" s="981"/>
      <c r="AG209" s="981"/>
      <c r="AH209" s="981"/>
      <c r="AI209" s="981"/>
      <c r="AJ209" s="985"/>
    </row>
    <row r="210" spans="1:36" customFormat="1" ht="30">
      <c r="A210" s="1020"/>
      <c r="B210" s="1023"/>
      <c r="C210" s="1026"/>
      <c r="D210" s="474" t="s">
        <v>260</v>
      </c>
      <c r="E210" s="610" t="s">
        <v>438</v>
      </c>
      <c r="F210" s="228"/>
      <c r="G210" s="611"/>
      <c r="H210" s="611"/>
      <c r="I210" s="611"/>
      <c r="J210" s="612"/>
      <c r="K210" s="228"/>
      <c r="L210" s="611"/>
      <c r="M210" s="611"/>
      <c r="N210" s="612"/>
      <c r="O210" s="228"/>
      <c r="P210" s="612"/>
      <c r="Q210" s="228"/>
      <c r="R210" s="611"/>
      <c r="S210" s="611"/>
      <c r="T210" s="611"/>
      <c r="U210" s="611"/>
      <c r="V210" s="611"/>
      <c r="W210" s="612"/>
      <c r="X210" s="977"/>
      <c r="Y210" s="981"/>
      <c r="Z210" s="981"/>
      <c r="AA210" s="985"/>
      <c r="AB210" s="977"/>
      <c r="AC210" s="985"/>
      <c r="AD210" s="977"/>
      <c r="AE210" s="981"/>
      <c r="AF210" s="981"/>
      <c r="AG210" s="981"/>
      <c r="AH210" s="981"/>
      <c r="AI210" s="981"/>
      <c r="AJ210" s="985"/>
    </row>
    <row r="211" spans="1:36" customFormat="1" ht="30">
      <c r="A211" s="1020"/>
      <c r="B211" s="1023"/>
      <c r="C211" s="1026"/>
      <c r="D211" s="474" t="s">
        <v>261</v>
      </c>
      <c r="E211" s="610" t="s">
        <v>439</v>
      </c>
      <c r="F211" s="228"/>
      <c r="G211" s="611"/>
      <c r="H211" s="611"/>
      <c r="I211" s="611"/>
      <c r="J211" s="612"/>
      <c r="K211" s="228"/>
      <c r="L211" s="611"/>
      <c r="M211" s="611"/>
      <c r="N211" s="612"/>
      <c r="O211" s="228"/>
      <c r="P211" s="612"/>
      <c r="Q211" s="228"/>
      <c r="R211" s="611"/>
      <c r="S211" s="611"/>
      <c r="T211" s="611"/>
      <c r="U211" s="611"/>
      <c r="V211" s="611"/>
      <c r="W211" s="612"/>
      <c r="X211" s="977"/>
      <c r="Y211" s="981"/>
      <c r="Z211" s="981"/>
      <c r="AA211" s="985"/>
      <c r="AB211" s="977"/>
      <c r="AC211" s="985"/>
      <c r="AD211" s="977"/>
      <c r="AE211" s="981"/>
      <c r="AF211" s="981"/>
      <c r="AG211" s="981"/>
      <c r="AH211" s="981"/>
      <c r="AI211" s="981"/>
      <c r="AJ211" s="985"/>
    </row>
    <row r="212" spans="1:36" customFormat="1" ht="30">
      <c r="A212" s="1020"/>
      <c r="B212" s="1023"/>
      <c r="C212" s="1026"/>
      <c r="D212" s="474" t="s">
        <v>262</v>
      </c>
      <c r="E212" s="610" t="s">
        <v>440</v>
      </c>
      <c r="F212" s="228"/>
      <c r="G212" s="611"/>
      <c r="H212" s="611"/>
      <c r="I212" s="611"/>
      <c r="J212" s="612"/>
      <c r="K212" s="228"/>
      <c r="L212" s="611"/>
      <c r="M212" s="611"/>
      <c r="N212" s="612"/>
      <c r="O212" s="228"/>
      <c r="P212" s="612"/>
      <c r="Q212" s="228"/>
      <c r="R212" s="611"/>
      <c r="S212" s="611"/>
      <c r="T212" s="611"/>
      <c r="U212" s="611"/>
      <c r="V212" s="611"/>
      <c r="W212" s="612"/>
      <c r="X212" s="977"/>
      <c r="Y212" s="981"/>
      <c r="Z212" s="981"/>
      <c r="AA212" s="985"/>
      <c r="AB212" s="977"/>
      <c r="AC212" s="985"/>
      <c r="AD212" s="977"/>
      <c r="AE212" s="981"/>
      <c r="AF212" s="981"/>
      <c r="AG212" s="981"/>
      <c r="AH212" s="981"/>
      <c r="AI212" s="981"/>
      <c r="AJ212" s="985"/>
    </row>
    <row r="213" spans="1:36" customFormat="1">
      <c r="A213" s="1020"/>
      <c r="B213" s="1023"/>
      <c r="C213" s="1026"/>
      <c r="D213" s="474" t="s">
        <v>1441</v>
      </c>
      <c r="E213" s="610" t="s">
        <v>1442</v>
      </c>
      <c r="F213" s="228"/>
      <c r="G213" s="611"/>
      <c r="H213" s="611"/>
      <c r="I213" s="611"/>
      <c r="J213" s="612"/>
      <c r="K213" s="228"/>
      <c r="L213" s="611"/>
      <c r="M213" s="611"/>
      <c r="N213" s="612"/>
      <c r="O213" s="228"/>
      <c r="P213" s="612"/>
      <c r="Q213" s="228"/>
      <c r="R213" s="611"/>
      <c r="S213" s="611"/>
      <c r="T213" s="611"/>
      <c r="U213" s="611"/>
      <c r="V213" s="611"/>
      <c r="W213" s="612"/>
      <c r="X213" s="977"/>
      <c r="Y213" s="981"/>
      <c r="Z213" s="981"/>
      <c r="AA213" s="985"/>
      <c r="AB213" s="977"/>
      <c r="AC213" s="985"/>
      <c r="AD213" s="977"/>
      <c r="AE213" s="981"/>
      <c r="AF213" s="981"/>
      <c r="AG213" s="981"/>
      <c r="AH213" s="981"/>
      <c r="AI213" s="981"/>
      <c r="AJ213" s="985"/>
    </row>
    <row r="214" spans="1:36" customFormat="1" ht="19.5" customHeight="1">
      <c r="A214" s="1020"/>
      <c r="B214" s="1023"/>
      <c r="C214" s="1026"/>
      <c r="D214" s="474" t="s">
        <v>188</v>
      </c>
      <c r="E214" s="610" t="s">
        <v>1443</v>
      </c>
      <c r="F214" s="228"/>
      <c r="G214" s="611"/>
      <c r="H214" s="611"/>
      <c r="I214" s="611"/>
      <c r="J214" s="612"/>
      <c r="K214" s="228"/>
      <c r="L214" s="611"/>
      <c r="M214" s="611"/>
      <c r="N214" s="612"/>
      <c r="O214" s="228"/>
      <c r="P214" s="612"/>
      <c r="Q214" s="228"/>
      <c r="R214" s="611"/>
      <c r="S214" s="611"/>
      <c r="T214" s="611"/>
      <c r="U214" s="611"/>
      <c r="V214" s="611"/>
      <c r="W214" s="612"/>
      <c r="X214" s="977"/>
      <c r="Y214" s="981"/>
      <c r="Z214" s="981"/>
      <c r="AA214" s="985"/>
      <c r="AB214" s="977"/>
      <c r="AC214" s="985"/>
      <c r="AD214" s="977"/>
      <c r="AE214" s="981"/>
      <c r="AF214" s="981"/>
      <c r="AG214" s="981"/>
      <c r="AH214" s="981"/>
      <c r="AI214" s="981"/>
      <c r="AJ214" s="985"/>
    </row>
    <row r="215" spans="1:36" customFormat="1" ht="18.75" customHeight="1">
      <c r="A215" s="1020"/>
      <c r="B215" s="1023"/>
      <c r="C215" s="1026"/>
      <c r="D215" s="474" t="s">
        <v>1444</v>
      </c>
      <c r="E215" s="610" t="s">
        <v>1445</v>
      </c>
      <c r="F215" s="228"/>
      <c r="G215" s="611"/>
      <c r="H215" s="611"/>
      <c r="I215" s="611"/>
      <c r="J215" s="612"/>
      <c r="K215" s="228"/>
      <c r="L215" s="611"/>
      <c r="M215" s="611"/>
      <c r="N215" s="612"/>
      <c r="O215" s="228"/>
      <c r="P215" s="612"/>
      <c r="Q215" s="228"/>
      <c r="R215" s="611"/>
      <c r="S215" s="611"/>
      <c r="T215" s="611"/>
      <c r="U215" s="611"/>
      <c r="V215" s="611"/>
      <c r="W215" s="612"/>
      <c r="X215" s="977"/>
      <c r="Y215" s="981"/>
      <c r="Z215" s="981"/>
      <c r="AA215" s="985"/>
      <c r="AB215" s="977"/>
      <c r="AC215" s="985"/>
      <c r="AD215" s="977"/>
      <c r="AE215" s="981"/>
      <c r="AF215" s="981"/>
      <c r="AG215" s="981"/>
      <c r="AH215" s="981"/>
      <c r="AI215" s="981"/>
      <c r="AJ215" s="985"/>
    </row>
    <row r="216" spans="1:36" customFormat="1">
      <c r="A216" s="1020"/>
      <c r="B216" s="1023"/>
      <c r="C216" s="1026"/>
      <c r="D216" s="474" t="s">
        <v>1446</v>
      </c>
      <c r="E216" s="610" t="s">
        <v>1447</v>
      </c>
      <c r="F216" s="228"/>
      <c r="G216" s="611"/>
      <c r="H216" s="611"/>
      <c r="I216" s="611"/>
      <c r="J216" s="612"/>
      <c r="K216" s="228"/>
      <c r="L216" s="611"/>
      <c r="M216" s="611"/>
      <c r="N216" s="612"/>
      <c r="O216" s="228"/>
      <c r="P216" s="612"/>
      <c r="Q216" s="228"/>
      <c r="R216" s="611"/>
      <c r="S216" s="611"/>
      <c r="T216" s="611"/>
      <c r="U216" s="611"/>
      <c r="V216" s="611"/>
      <c r="W216" s="612"/>
      <c r="X216" s="977"/>
      <c r="Y216" s="981"/>
      <c r="Z216" s="981"/>
      <c r="AA216" s="985"/>
      <c r="AB216" s="977"/>
      <c r="AC216" s="985"/>
      <c r="AD216" s="977"/>
      <c r="AE216" s="981"/>
      <c r="AF216" s="981"/>
      <c r="AG216" s="981"/>
      <c r="AH216" s="981"/>
      <c r="AI216" s="981"/>
      <c r="AJ216" s="985"/>
    </row>
    <row r="217" spans="1:36" customFormat="1" ht="15.75" thickBot="1">
      <c r="A217" s="1021"/>
      <c r="B217" s="1024"/>
      <c r="C217" s="1027"/>
      <c r="D217" s="475" t="s">
        <v>264</v>
      </c>
      <c r="E217" s="232" t="s">
        <v>445</v>
      </c>
      <c r="F217" s="613"/>
      <c r="G217" s="614"/>
      <c r="H217" s="614"/>
      <c r="I217" s="614"/>
      <c r="J217" s="615"/>
      <c r="K217" s="613"/>
      <c r="L217" s="614"/>
      <c r="M217" s="614"/>
      <c r="N217" s="615"/>
      <c r="O217" s="613"/>
      <c r="P217" s="615"/>
      <c r="Q217" s="613"/>
      <c r="R217" s="614"/>
      <c r="S217" s="614"/>
      <c r="T217" s="614"/>
      <c r="U217" s="614"/>
      <c r="V217" s="614"/>
      <c r="W217" s="615"/>
      <c r="X217" s="978"/>
      <c r="Y217" s="982"/>
      <c r="Z217" s="982"/>
      <c r="AA217" s="986"/>
      <c r="AB217" s="978"/>
      <c r="AC217" s="986"/>
      <c r="AD217" s="978"/>
      <c r="AE217" s="982"/>
      <c r="AF217" s="982"/>
      <c r="AG217" s="982"/>
      <c r="AH217" s="982"/>
      <c r="AI217" s="982"/>
      <c r="AJ217" s="986"/>
    </row>
    <row r="218" spans="1:36" ht="14.45" customHeight="1">
      <c r="A218" s="993"/>
      <c r="B218" s="993"/>
      <c r="C218" s="993"/>
      <c r="D218" s="994"/>
      <c r="E218" s="89"/>
      <c r="F218" s="3">
        <f t="shared" ref="F218:W218" si="22">SUM(F198:F217)</f>
        <v>0</v>
      </c>
      <c r="G218" s="3">
        <f t="shared" si="22"/>
        <v>0</v>
      </c>
      <c r="H218" s="3">
        <f t="shared" si="22"/>
        <v>0</v>
      </c>
      <c r="I218" s="3">
        <f t="shared" si="22"/>
        <v>0</v>
      </c>
      <c r="J218" s="3">
        <f t="shared" si="22"/>
        <v>0</v>
      </c>
      <c r="K218" s="3">
        <f t="shared" si="22"/>
        <v>0</v>
      </c>
      <c r="L218" s="3">
        <f t="shared" si="22"/>
        <v>0</v>
      </c>
      <c r="M218" s="3">
        <f t="shared" si="22"/>
        <v>0</v>
      </c>
      <c r="N218" s="3">
        <f t="shared" si="22"/>
        <v>0</v>
      </c>
      <c r="O218" s="3">
        <f t="shared" si="22"/>
        <v>0</v>
      </c>
      <c r="P218" s="3">
        <f t="shared" si="22"/>
        <v>0</v>
      </c>
      <c r="Q218" s="3">
        <f t="shared" si="22"/>
        <v>0</v>
      </c>
      <c r="R218" s="3">
        <f t="shared" si="22"/>
        <v>0</v>
      </c>
      <c r="S218" s="3">
        <f t="shared" si="22"/>
        <v>0</v>
      </c>
      <c r="T218" s="3">
        <f t="shared" si="22"/>
        <v>0</v>
      </c>
      <c r="U218" s="3">
        <f t="shared" si="22"/>
        <v>0</v>
      </c>
      <c r="V218" s="3">
        <f t="shared" si="22"/>
        <v>0</v>
      </c>
      <c r="W218" s="3">
        <f t="shared" si="22"/>
        <v>0</v>
      </c>
      <c r="X218" s="77">
        <f t="shared" ref="X218:AJ218" si="23">SUM(X198)</f>
        <v>0</v>
      </c>
      <c r="Y218" s="77">
        <f t="shared" si="23"/>
        <v>0</v>
      </c>
      <c r="Z218" s="77">
        <f t="shared" si="23"/>
        <v>0</v>
      </c>
      <c r="AA218" s="77">
        <f t="shared" si="23"/>
        <v>0</v>
      </c>
      <c r="AB218" s="77">
        <f t="shared" si="23"/>
        <v>0</v>
      </c>
      <c r="AC218" s="77">
        <f t="shared" si="23"/>
        <v>0</v>
      </c>
      <c r="AD218" s="77">
        <f t="shared" si="23"/>
        <v>0</v>
      </c>
      <c r="AE218" s="77">
        <f t="shared" si="23"/>
        <v>0</v>
      </c>
      <c r="AF218" s="77">
        <f t="shared" si="23"/>
        <v>0</v>
      </c>
      <c r="AG218" s="77">
        <f t="shared" si="23"/>
        <v>0</v>
      </c>
      <c r="AH218" s="77">
        <f t="shared" si="23"/>
        <v>0</v>
      </c>
      <c r="AI218" s="77">
        <f t="shared" si="23"/>
        <v>0</v>
      </c>
      <c r="AJ218" s="77">
        <f t="shared" si="23"/>
        <v>0</v>
      </c>
    </row>
    <row r="219" spans="1:36" customFormat="1" ht="15.75" thickBot="1">
      <c r="D219" s="216"/>
      <c r="E219" s="216"/>
    </row>
    <row r="220" spans="1:36" customFormat="1" ht="30">
      <c r="A220" s="1019" t="s">
        <v>184</v>
      </c>
      <c r="B220" s="1022" t="s">
        <v>1571</v>
      </c>
      <c r="C220" s="1025" t="s">
        <v>208</v>
      </c>
      <c r="D220" s="605" t="s">
        <v>252</v>
      </c>
      <c r="E220" s="606" t="s">
        <v>433</v>
      </c>
      <c r="F220" s="607"/>
      <c r="G220" s="608"/>
      <c r="H220" s="608"/>
      <c r="I220" s="608"/>
      <c r="J220" s="609"/>
      <c r="K220" s="607"/>
      <c r="L220" s="608"/>
      <c r="M220" s="608"/>
      <c r="N220" s="609"/>
      <c r="O220" s="607"/>
      <c r="P220" s="609"/>
      <c r="Q220" s="607"/>
      <c r="R220" s="608"/>
      <c r="S220" s="608"/>
      <c r="T220" s="608"/>
      <c r="U220" s="608"/>
      <c r="V220" s="608"/>
      <c r="W220" s="609"/>
      <c r="X220" s="975"/>
      <c r="Y220" s="979"/>
      <c r="Z220" s="979"/>
      <c r="AA220" s="983"/>
      <c r="AB220" s="975"/>
      <c r="AC220" s="983"/>
      <c r="AD220" s="975"/>
      <c r="AE220" s="979"/>
      <c r="AF220" s="979"/>
      <c r="AG220" s="979"/>
      <c r="AH220" s="979"/>
      <c r="AI220" s="979"/>
      <c r="AJ220" s="983"/>
    </row>
    <row r="221" spans="1:36" customFormat="1">
      <c r="A221" s="1020"/>
      <c r="B221" s="1023"/>
      <c r="C221" s="1026"/>
      <c r="D221" s="474" t="s">
        <v>186</v>
      </c>
      <c r="E221" s="610" t="s">
        <v>1448</v>
      </c>
      <c r="F221" s="228"/>
      <c r="G221" s="611"/>
      <c r="H221" s="611"/>
      <c r="I221" s="611"/>
      <c r="J221" s="612"/>
      <c r="K221" s="228"/>
      <c r="L221" s="611"/>
      <c r="M221" s="611"/>
      <c r="N221" s="612"/>
      <c r="O221" s="228"/>
      <c r="P221" s="612"/>
      <c r="Q221" s="228"/>
      <c r="R221" s="611"/>
      <c r="S221" s="611"/>
      <c r="T221" s="611"/>
      <c r="U221" s="611"/>
      <c r="V221" s="611"/>
      <c r="W221" s="612"/>
      <c r="X221" s="976"/>
      <c r="Y221" s="980"/>
      <c r="Z221" s="980"/>
      <c r="AA221" s="984"/>
      <c r="AB221" s="976"/>
      <c r="AC221" s="984"/>
      <c r="AD221" s="976"/>
      <c r="AE221" s="980"/>
      <c r="AF221" s="980"/>
      <c r="AG221" s="980"/>
      <c r="AH221" s="980"/>
      <c r="AI221" s="980"/>
      <c r="AJ221" s="984"/>
    </row>
    <row r="222" spans="1:36" customFormat="1">
      <c r="A222" s="1020"/>
      <c r="B222" s="1023"/>
      <c r="C222" s="1026"/>
      <c r="D222" s="474" t="s">
        <v>254</v>
      </c>
      <c r="E222" s="610" t="s">
        <v>434</v>
      </c>
      <c r="F222" s="228"/>
      <c r="G222" s="611"/>
      <c r="H222" s="611"/>
      <c r="I222" s="611"/>
      <c r="J222" s="612"/>
      <c r="K222" s="228"/>
      <c r="L222" s="611"/>
      <c r="M222" s="611"/>
      <c r="N222" s="612"/>
      <c r="O222" s="228"/>
      <c r="P222" s="612"/>
      <c r="Q222" s="228"/>
      <c r="R222" s="611"/>
      <c r="S222" s="611"/>
      <c r="T222" s="611"/>
      <c r="U222" s="611"/>
      <c r="V222" s="611"/>
      <c r="W222" s="612"/>
      <c r="X222" s="976"/>
      <c r="Y222" s="980"/>
      <c r="Z222" s="980"/>
      <c r="AA222" s="984"/>
      <c r="AB222" s="976"/>
      <c r="AC222" s="984"/>
      <c r="AD222" s="976"/>
      <c r="AE222" s="980"/>
      <c r="AF222" s="980"/>
      <c r="AG222" s="980"/>
      <c r="AH222" s="980"/>
      <c r="AI222" s="980"/>
      <c r="AJ222" s="984"/>
    </row>
    <row r="223" spans="1:36" customFormat="1">
      <c r="A223" s="1020"/>
      <c r="B223" s="1023"/>
      <c r="C223" s="1026"/>
      <c r="D223" s="474" t="s">
        <v>256</v>
      </c>
      <c r="E223" s="610" t="s">
        <v>435</v>
      </c>
      <c r="F223" s="228"/>
      <c r="G223" s="611"/>
      <c r="H223" s="611"/>
      <c r="I223" s="611"/>
      <c r="J223" s="612"/>
      <c r="K223" s="228"/>
      <c r="L223" s="611"/>
      <c r="M223" s="611"/>
      <c r="N223" s="612"/>
      <c r="O223" s="228"/>
      <c r="P223" s="612"/>
      <c r="Q223" s="228"/>
      <c r="R223" s="611"/>
      <c r="S223" s="611"/>
      <c r="T223" s="611"/>
      <c r="U223" s="611"/>
      <c r="V223" s="611"/>
      <c r="W223" s="612"/>
      <c r="X223" s="976"/>
      <c r="Y223" s="980"/>
      <c r="Z223" s="980"/>
      <c r="AA223" s="984"/>
      <c r="AB223" s="976"/>
      <c r="AC223" s="984"/>
      <c r="AD223" s="976"/>
      <c r="AE223" s="980"/>
      <c r="AF223" s="980"/>
      <c r="AG223" s="980"/>
      <c r="AH223" s="980"/>
      <c r="AI223" s="980"/>
      <c r="AJ223" s="984"/>
    </row>
    <row r="224" spans="1:36" customFormat="1" ht="45">
      <c r="A224" s="1020"/>
      <c r="B224" s="1023"/>
      <c r="C224" s="1026"/>
      <c r="D224" s="474" t="s">
        <v>404</v>
      </c>
      <c r="E224" s="610" t="s">
        <v>1432</v>
      </c>
      <c r="F224" s="228"/>
      <c r="G224" s="611"/>
      <c r="H224" s="611"/>
      <c r="I224" s="611"/>
      <c r="J224" s="612"/>
      <c r="K224" s="228"/>
      <c r="L224" s="611"/>
      <c r="M224" s="611"/>
      <c r="N224" s="612"/>
      <c r="O224" s="228"/>
      <c r="P224" s="612"/>
      <c r="Q224" s="228"/>
      <c r="R224" s="611"/>
      <c r="S224" s="611"/>
      <c r="T224" s="611"/>
      <c r="U224" s="611"/>
      <c r="V224" s="611"/>
      <c r="W224" s="612"/>
      <c r="X224" s="976"/>
      <c r="Y224" s="980"/>
      <c r="Z224" s="980"/>
      <c r="AA224" s="984"/>
      <c r="AB224" s="976"/>
      <c r="AC224" s="984"/>
      <c r="AD224" s="976"/>
      <c r="AE224" s="980"/>
      <c r="AF224" s="980"/>
      <c r="AG224" s="980"/>
      <c r="AH224" s="980"/>
      <c r="AI224" s="980"/>
      <c r="AJ224" s="984"/>
    </row>
    <row r="225" spans="1:36" customFormat="1">
      <c r="A225" s="1020"/>
      <c r="B225" s="1023"/>
      <c r="C225" s="1026"/>
      <c r="D225" s="474" t="s">
        <v>258</v>
      </c>
      <c r="E225" s="610" t="s">
        <v>436</v>
      </c>
      <c r="F225" s="228"/>
      <c r="G225" s="611"/>
      <c r="H225" s="611"/>
      <c r="I225" s="611"/>
      <c r="J225" s="612"/>
      <c r="K225" s="228"/>
      <c r="L225" s="611"/>
      <c r="M225" s="611"/>
      <c r="N225" s="612"/>
      <c r="O225" s="228"/>
      <c r="P225" s="612"/>
      <c r="Q225" s="228"/>
      <c r="R225" s="611"/>
      <c r="S225" s="611"/>
      <c r="T225" s="611"/>
      <c r="U225" s="611"/>
      <c r="V225" s="611"/>
      <c r="W225" s="612"/>
      <c r="X225" s="976"/>
      <c r="Y225" s="980"/>
      <c r="Z225" s="980"/>
      <c r="AA225" s="984"/>
      <c r="AB225" s="976"/>
      <c r="AC225" s="984"/>
      <c r="AD225" s="976"/>
      <c r="AE225" s="980"/>
      <c r="AF225" s="980"/>
      <c r="AG225" s="980"/>
      <c r="AH225" s="980"/>
      <c r="AI225" s="980"/>
      <c r="AJ225" s="984"/>
    </row>
    <row r="226" spans="1:36" customFormat="1">
      <c r="A226" s="1020"/>
      <c r="B226" s="1023"/>
      <c r="C226" s="1026"/>
      <c r="D226" s="474" t="s">
        <v>1449</v>
      </c>
      <c r="E226" s="610" t="s">
        <v>1450</v>
      </c>
      <c r="F226" s="228"/>
      <c r="G226" s="611"/>
      <c r="H226" s="611"/>
      <c r="I226" s="611"/>
      <c r="J226" s="612"/>
      <c r="K226" s="228"/>
      <c r="L226" s="611"/>
      <c r="M226" s="611"/>
      <c r="N226" s="612"/>
      <c r="O226" s="228"/>
      <c r="P226" s="612"/>
      <c r="Q226" s="228"/>
      <c r="R226" s="611"/>
      <c r="S226" s="611"/>
      <c r="T226" s="611"/>
      <c r="U226" s="611"/>
      <c r="V226" s="611"/>
      <c r="W226" s="612"/>
      <c r="X226" s="976"/>
      <c r="Y226" s="980"/>
      <c r="Z226" s="980"/>
      <c r="AA226" s="984"/>
      <c r="AB226" s="976"/>
      <c r="AC226" s="984"/>
      <c r="AD226" s="976"/>
      <c r="AE226" s="980"/>
      <c r="AF226" s="980"/>
      <c r="AG226" s="980"/>
      <c r="AH226" s="980"/>
      <c r="AI226" s="980"/>
      <c r="AJ226" s="984"/>
    </row>
    <row r="227" spans="1:36" customFormat="1">
      <c r="A227" s="1020"/>
      <c r="B227" s="1023"/>
      <c r="C227" s="1026"/>
      <c r="D227" s="474" t="s">
        <v>1451</v>
      </c>
      <c r="E227" s="610" t="s">
        <v>1452</v>
      </c>
      <c r="F227" s="228"/>
      <c r="G227" s="611"/>
      <c r="H227" s="611"/>
      <c r="I227" s="611"/>
      <c r="J227" s="612"/>
      <c r="K227" s="228"/>
      <c r="L227" s="611"/>
      <c r="M227" s="611"/>
      <c r="N227" s="612"/>
      <c r="O227" s="228"/>
      <c r="P227" s="612"/>
      <c r="Q227" s="228"/>
      <c r="R227" s="611"/>
      <c r="S227" s="611"/>
      <c r="T227" s="611"/>
      <c r="U227" s="611"/>
      <c r="V227" s="611"/>
      <c r="W227" s="612"/>
      <c r="X227" s="976"/>
      <c r="Y227" s="980"/>
      <c r="Z227" s="980"/>
      <c r="AA227" s="984"/>
      <c r="AB227" s="976"/>
      <c r="AC227" s="984"/>
      <c r="AD227" s="976"/>
      <c r="AE227" s="980"/>
      <c r="AF227" s="980"/>
      <c r="AG227" s="980"/>
      <c r="AH227" s="980"/>
      <c r="AI227" s="980"/>
      <c r="AJ227" s="984"/>
    </row>
    <row r="228" spans="1:36" customFormat="1">
      <c r="A228" s="1020"/>
      <c r="B228" s="1023"/>
      <c r="C228" s="1026"/>
      <c r="D228" s="474" t="s">
        <v>1453</v>
      </c>
      <c r="E228" s="610" t="s">
        <v>1454</v>
      </c>
      <c r="F228" s="228"/>
      <c r="G228" s="611"/>
      <c r="H228" s="611"/>
      <c r="I228" s="611"/>
      <c r="J228" s="612"/>
      <c r="K228" s="228"/>
      <c r="L228" s="611"/>
      <c r="M228" s="611"/>
      <c r="N228" s="612"/>
      <c r="O228" s="228"/>
      <c r="P228" s="612"/>
      <c r="Q228" s="228"/>
      <c r="R228" s="611"/>
      <c r="S228" s="611"/>
      <c r="T228" s="611"/>
      <c r="U228" s="611"/>
      <c r="V228" s="611"/>
      <c r="W228" s="612"/>
      <c r="X228" s="976"/>
      <c r="Y228" s="980"/>
      <c r="Z228" s="980"/>
      <c r="AA228" s="984"/>
      <c r="AB228" s="976"/>
      <c r="AC228" s="984"/>
      <c r="AD228" s="976"/>
      <c r="AE228" s="980"/>
      <c r="AF228" s="980"/>
      <c r="AG228" s="980"/>
      <c r="AH228" s="980"/>
      <c r="AI228" s="980"/>
      <c r="AJ228" s="984"/>
    </row>
    <row r="229" spans="1:36" customFormat="1">
      <c r="A229" s="1020"/>
      <c r="B229" s="1023"/>
      <c r="C229" s="1026"/>
      <c r="D229" s="474" t="s">
        <v>259</v>
      </c>
      <c r="E229" s="610" t="s">
        <v>437</v>
      </c>
      <c r="F229" s="228"/>
      <c r="G229" s="611"/>
      <c r="H229" s="611"/>
      <c r="I229" s="611"/>
      <c r="J229" s="612"/>
      <c r="K229" s="228"/>
      <c r="L229" s="611"/>
      <c r="M229" s="611"/>
      <c r="N229" s="612"/>
      <c r="O229" s="228"/>
      <c r="P229" s="612"/>
      <c r="Q229" s="228"/>
      <c r="R229" s="611"/>
      <c r="S229" s="611"/>
      <c r="T229" s="611"/>
      <c r="U229" s="611"/>
      <c r="V229" s="611"/>
      <c r="W229" s="612"/>
      <c r="X229" s="976"/>
      <c r="Y229" s="980"/>
      <c r="Z229" s="980"/>
      <c r="AA229" s="984"/>
      <c r="AB229" s="976"/>
      <c r="AC229" s="984"/>
      <c r="AD229" s="976"/>
      <c r="AE229" s="980"/>
      <c r="AF229" s="980"/>
      <c r="AG229" s="980"/>
      <c r="AH229" s="980"/>
      <c r="AI229" s="980"/>
      <c r="AJ229" s="984"/>
    </row>
    <row r="230" spans="1:36" customFormat="1" ht="30">
      <c r="A230" s="1020"/>
      <c r="B230" s="1023"/>
      <c r="C230" s="1026"/>
      <c r="D230" s="474" t="s">
        <v>260</v>
      </c>
      <c r="E230" s="610" t="s">
        <v>438</v>
      </c>
      <c r="F230" s="228"/>
      <c r="G230" s="611"/>
      <c r="H230" s="611"/>
      <c r="I230" s="611"/>
      <c r="J230" s="612"/>
      <c r="K230" s="228"/>
      <c r="L230" s="611"/>
      <c r="M230" s="611"/>
      <c r="N230" s="612"/>
      <c r="O230" s="228"/>
      <c r="P230" s="612"/>
      <c r="Q230" s="228"/>
      <c r="R230" s="611"/>
      <c r="S230" s="611"/>
      <c r="T230" s="611"/>
      <c r="U230" s="611"/>
      <c r="V230" s="611"/>
      <c r="W230" s="612"/>
      <c r="X230" s="976"/>
      <c r="Y230" s="980"/>
      <c r="Z230" s="980"/>
      <c r="AA230" s="984"/>
      <c r="AB230" s="976"/>
      <c r="AC230" s="984"/>
      <c r="AD230" s="976"/>
      <c r="AE230" s="980"/>
      <c r="AF230" s="980"/>
      <c r="AG230" s="980"/>
      <c r="AH230" s="980"/>
      <c r="AI230" s="980"/>
      <c r="AJ230" s="984"/>
    </row>
    <row r="231" spans="1:36" customFormat="1" ht="30">
      <c r="A231" s="1020"/>
      <c r="B231" s="1023"/>
      <c r="C231" s="1026"/>
      <c r="D231" s="474" t="s">
        <v>261</v>
      </c>
      <c r="E231" s="610" t="s">
        <v>439</v>
      </c>
      <c r="F231" s="228"/>
      <c r="G231" s="611"/>
      <c r="H231" s="611"/>
      <c r="I231" s="611"/>
      <c r="J231" s="612"/>
      <c r="K231" s="228"/>
      <c r="L231" s="611"/>
      <c r="M231" s="611"/>
      <c r="N231" s="612"/>
      <c r="O231" s="228"/>
      <c r="P231" s="612"/>
      <c r="Q231" s="228"/>
      <c r="R231" s="611"/>
      <c r="S231" s="611"/>
      <c r="T231" s="611"/>
      <c r="U231" s="611"/>
      <c r="V231" s="611"/>
      <c r="W231" s="612"/>
      <c r="X231" s="977"/>
      <c r="Y231" s="981"/>
      <c r="Z231" s="981"/>
      <c r="AA231" s="985"/>
      <c r="AB231" s="977"/>
      <c r="AC231" s="985"/>
      <c r="AD231" s="977"/>
      <c r="AE231" s="981"/>
      <c r="AF231" s="981"/>
      <c r="AG231" s="981"/>
      <c r="AH231" s="981"/>
      <c r="AI231" s="981"/>
      <c r="AJ231" s="985"/>
    </row>
    <row r="232" spans="1:36" customFormat="1" ht="30">
      <c r="A232" s="1020"/>
      <c r="B232" s="1023"/>
      <c r="C232" s="1026"/>
      <c r="D232" s="474" t="s">
        <v>262</v>
      </c>
      <c r="E232" s="610" t="s">
        <v>440</v>
      </c>
      <c r="F232" s="228"/>
      <c r="G232" s="611"/>
      <c r="H232" s="611"/>
      <c r="I232" s="611"/>
      <c r="J232" s="612"/>
      <c r="K232" s="228"/>
      <c r="L232" s="611"/>
      <c r="M232" s="611"/>
      <c r="N232" s="612"/>
      <c r="O232" s="228"/>
      <c r="P232" s="612"/>
      <c r="Q232" s="228"/>
      <c r="R232" s="611"/>
      <c r="S232" s="611"/>
      <c r="T232" s="611"/>
      <c r="U232" s="611"/>
      <c r="V232" s="611"/>
      <c r="W232" s="612"/>
      <c r="X232" s="977"/>
      <c r="Y232" s="981"/>
      <c r="Z232" s="981"/>
      <c r="AA232" s="985"/>
      <c r="AB232" s="977"/>
      <c r="AC232" s="985"/>
      <c r="AD232" s="977"/>
      <c r="AE232" s="981"/>
      <c r="AF232" s="981"/>
      <c r="AG232" s="981"/>
      <c r="AH232" s="981"/>
      <c r="AI232" s="981"/>
      <c r="AJ232" s="985"/>
    </row>
    <row r="233" spans="1:36" customFormat="1" ht="15.75" thickBot="1">
      <c r="A233" s="1021"/>
      <c r="B233" s="1024"/>
      <c r="C233" s="1027"/>
      <c r="D233" s="475" t="s">
        <v>264</v>
      </c>
      <c r="E233" s="232" t="s">
        <v>445</v>
      </c>
      <c r="F233" s="613"/>
      <c r="G233" s="614"/>
      <c r="H233" s="614"/>
      <c r="I233" s="614"/>
      <c r="J233" s="615"/>
      <c r="K233" s="613"/>
      <c r="L233" s="614"/>
      <c r="M233" s="614"/>
      <c r="N233" s="615"/>
      <c r="O233" s="613"/>
      <c r="P233" s="615"/>
      <c r="Q233" s="613"/>
      <c r="R233" s="614"/>
      <c r="S233" s="614"/>
      <c r="T233" s="614"/>
      <c r="U233" s="614"/>
      <c r="V233" s="614"/>
      <c r="W233" s="615"/>
      <c r="X233" s="978"/>
      <c r="Y233" s="982"/>
      <c r="Z233" s="982"/>
      <c r="AA233" s="986"/>
      <c r="AB233" s="978"/>
      <c r="AC233" s="986"/>
      <c r="AD233" s="978"/>
      <c r="AE233" s="982"/>
      <c r="AF233" s="982"/>
      <c r="AG233" s="982"/>
      <c r="AH233" s="982"/>
      <c r="AI233" s="982"/>
      <c r="AJ233" s="986"/>
    </row>
    <row r="234" spans="1:36" ht="14.45" customHeight="1">
      <c r="A234" s="993"/>
      <c r="B234" s="993"/>
      <c r="C234" s="993"/>
      <c r="D234" s="994"/>
      <c r="E234" s="89"/>
      <c r="F234" s="3">
        <f t="shared" ref="F234:W234" si="24">SUM(F220:F233)</f>
        <v>0</v>
      </c>
      <c r="G234" s="3">
        <f t="shared" si="24"/>
        <v>0</v>
      </c>
      <c r="H234" s="3">
        <f t="shared" si="24"/>
        <v>0</v>
      </c>
      <c r="I234" s="3">
        <f t="shared" si="24"/>
        <v>0</v>
      </c>
      <c r="J234" s="3">
        <f t="shared" si="24"/>
        <v>0</v>
      </c>
      <c r="K234" s="3">
        <f t="shared" si="24"/>
        <v>0</v>
      </c>
      <c r="L234" s="3">
        <f t="shared" si="24"/>
        <v>0</v>
      </c>
      <c r="M234" s="3">
        <f t="shared" si="24"/>
        <v>0</v>
      </c>
      <c r="N234" s="3">
        <f t="shared" si="24"/>
        <v>0</v>
      </c>
      <c r="O234" s="3">
        <f t="shared" si="24"/>
        <v>0</v>
      </c>
      <c r="P234" s="3">
        <f t="shared" si="24"/>
        <v>0</v>
      </c>
      <c r="Q234" s="3">
        <f t="shared" si="24"/>
        <v>0</v>
      </c>
      <c r="R234" s="3">
        <f t="shared" si="24"/>
        <v>0</v>
      </c>
      <c r="S234" s="3">
        <f t="shared" si="24"/>
        <v>0</v>
      </c>
      <c r="T234" s="3">
        <f t="shared" si="24"/>
        <v>0</v>
      </c>
      <c r="U234" s="3">
        <f t="shared" si="24"/>
        <v>0</v>
      </c>
      <c r="V234" s="3">
        <f t="shared" si="24"/>
        <v>0</v>
      </c>
      <c r="W234" s="3">
        <f t="shared" si="24"/>
        <v>0</v>
      </c>
      <c r="X234" s="77">
        <f t="shared" ref="X234:AJ234" si="25">SUM(X220)</f>
        <v>0</v>
      </c>
      <c r="Y234" s="77">
        <f t="shared" si="25"/>
        <v>0</v>
      </c>
      <c r="Z234" s="77">
        <f t="shared" si="25"/>
        <v>0</v>
      </c>
      <c r="AA234" s="77">
        <f t="shared" si="25"/>
        <v>0</v>
      </c>
      <c r="AB234" s="77">
        <f t="shared" si="25"/>
        <v>0</v>
      </c>
      <c r="AC234" s="77">
        <f t="shared" si="25"/>
        <v>0</v>
      </c>
      <c r="AD234" s="77">
        <f t="shared" si="25"/>
        <v>0</v>
      </c>
      <c r="AE234" s="77">
        <f t="shared" si="25"/>
        <v>0</v>
      </c>
      <c r="AF234" s="77">
        <f t="shared" si="25"/>
        <v>0</v>
      </c>
      <c r="AG234" s="77">
        <f t="shared" si="25"/>
        <v>0</v>
      </c>
      <c r="AH234" s="77">
        <f t="shared" si="25"/>
        <v>0</v>
      </c>
      <c r="AI234" s="77">
        <f t="shared" si="25"/>
        <v>0</v>
      </c>
      <c r="AJ234" s="77">
        <f t="shared" si="25"/>
        <v>0</v>
      </c>
    </row>
    <row r="235" spans="1:36" customFormat="1" ht="15.75" thickBot="1">
      <c r="D235" s="216"/>
      <c r="E235" s="216"/>
    </row>
    <row r="236" spans="1:36" customFormat="1" ht="30">
      <c r="A236" s="1019" t="s">
        <v>50</v>
      </c>
      <c r="B236" s="1022" t="s">
        <v>1572</v>
      </c>
      <c r="C236" s="1025" t="s">
        <v>209</v>
      </c>
      <c r="D236" s="605" t="s">
        <v>252</v>
      </c>
      <c r="E236" s="606" t="s">
        <v>433</v>
      </c>
      <c r="F236" s="607"/>
      <c r="G236" s="608"/>
      <c r="H236" s="608"/>
      <c r="I236" s="608"/>
      <c r="J236" s="609"/>
      <c r="K236" s="607"/>
      <c r="L236" s="608"/>
      <c r="M236" s="608"/>
      <c r="N236" s="609"/>
      <c r="O236" s="607"/>
      <c r="P236" s="609"/>
      <c r="Q236" s="607"/>
      <c r="R236" s="608"/>
      <c r="S236" s="608"/>
      <c r="T236" s="608"/>
      <c r="U236" s="608"/>
      <c r="V236" s="608"/>
      <c r="W236" s="609"/>
      <c r="X236" s="1044"/>
      <c r="Y236" s="1047"/>
      <c r="Z236" s="1047"/>
      <c r="AA236" s="1050"/>
      <c r="AB236" s="1044"/>
      <c r="AC236" s="1050"/>
      <c r="AD236" s="1044"/>
      <c r="AE236" s="1047"/>
      <c r="AF236" s="1047"/>
      <c r="AG236" s="1047"/>
      <c r="AH236" s="1047"/>
      <c r="AI236" s="1047"/>
      <c r="AJ236" s="1050"/>
    </row>
    <row r="237" spans="1:36" customFormat="1">
      <c r="A237" s="1020"/>
      <c r="B237" s="1023"/>
      <c r="C237" s="1026"/>
      <c r="D237" s="474" t="s">
        <v>1472</v>
      </c>
      <c r="E237" s="610" t="s">
        <v>1473</v>
      </c>
      <c r="F237" s="228"/>
      <c r="G237" s="611"/>
      <c r="H237" s="611"/>
      <c r="I237" s="611"/>
      <c r="J237" s="612"/>
      <c r="K237" s="228"/>
      <c r="L237" s="611"/>
      <c r="M237" s="611"/>
      <c r="N237" s="612"/>
      <c r="O237" s="228"/>
      <c r="P237" s="612"/>
      <c r="Q237" s="228"/>
      <c r="R237" s="611"/>
      <c r="S237" s="611"/>
      <c r="T237" s="611"/>
      <c r="U237" s="611"/>
      <c r="V237" s="611"/>
      <c r="W237" s="612"/>
      <c r="X237" s="1045"/>
      <c r="Y237" s="1048"/>
      <c r="Z237" s="1048"/>
      <c r="AA237" s="1051"/>
      <c r="AB237" s="1045"/>
      <c r="AC237" s="1051"/>
      <c r="AD237" s="1045"/>
      <c r="AE237" s="1048"/>
      <c r="AF237" s="1048"/>
      <c r="AG237" s="1048"/>
      <c r="AH237" s="1048"/>
      <c r="AI237" s="1048"/>
      <c r="AJ237" s="1051"/>
    </row>
    <row r="238" spans="1:36" customFormat="1">
      <c r="A238" s="1020"/>
      <c r="B238" s="1023"/>
      <c r="C238" s="1026"/>
      <c r="D238" s="474" t="s">
        <v>1474</v>
      </c>
      <c r="E238" s="610" t="s">
        <v>1475</v>
      </c>
      <c r="F238" s="228"/>
      <c r="G238" s="611"/>
      <c r="H238" s="611"/>
      <c r="I238" s="611"/>
      <c r="J238" s="612"/>
      <c r="K238" s="228"/>
      <c r="L238" s="611"/>
      <c r="M238" s="611"/>
      <c r="N238" s="612"/>
      <c r="O238" s="228"/>
      <c r="P238" s="612"/>
      <c r="Q238" s="228"/>
      <c r="R238" s="611"/>
      <c r="S238" s="611"/>
      <c r="T238" s="611"/>
      <c r="U238" s="611"/>
      <c r="V238" s="611"/>
      <c r="W238" s="612"/>
      <c r="X238" s="1045"/>
      <c r="Y238" s="1048"/>
      <c r="Z238" s="1048"/>
      <c r="AA238" s="1051"/>
      <c r="AB238" s="1045"/>
      <c r="AC238" s="1051"/>
      <c r="AD238" s="1045"/>
      <c r="AE238" s="1048"/>
      <c r="AF238" s="1048"/>
      <c r="AG238" s="1048"/>
      <c r="AH238" s="1048"/>
      <c r="AI238" s="1048"/>
      <c r="AJ238" s="1051"/>
    </row>
    <row r="239" spans="1:36" customFormat="1">
      <c r="A239" s="1020"/>
      <c r="B239" s="1023"/>
      <c r="C239" s="1026"/>
      <c r="D239" s="474" t="s">
        <v>1476</v>
      </c>
      <c r="E239" s="610" t="s">
        <v>1477</v>
      </c>
      <c r="F239" s="228"/>
      <c r="G239" s="611"/>
      <c r="H239" s="611"/>
      <c r="I239" s="611"/>
      <c r="J239" s="612"/>
      <c r="K239" s="228"/>
      <c r="L239" s="611"/>
      <c r="M239" s="611"/>
      <c r="N239" s="612"/>
      <c r="O239" s="228"/>
      <c r="P239" s="612"/>
      <c r="Q239" s="228"/>
      <c r="R239" s="611"/>
      <c r="S239" s="611"/>
      <c r="T239" s="611"/>
      <c r="U239" s="611"/>
      <c r="V239" s="611"/>
      <c r="W239" s="612"/>
      <c r="X239" s="1045"/>
      <c r="Y239" s="1048"/>
      <c r="Z239" s="1048"/>
      <c r="AA239" s="1051"/>
      <c r="AB239" s="1045"/>
      <c r="AC239" s="1051"/>
      <c r="AD239" s="1045"/>
      <c r="AE239" s="1048"/>
      <c r="AF239" s="1048"/>
      <c r="AG239" s="1048"/>
      <c r="AH239" s="1048"/>
      <c r="AI239" s="1048"/>
      <c r="AJ239" s="1051"/>
    </row>
    <row r="240" spans="1:36" customFormat="1">
      <c r="A240" s="1020"/>
      <c r="B240" s="1023"/>
      <c r="C240" s="1026"/>
      <c r="D240" s="474" t="s">
        <v>1478</v>
      </c>
      <c r="E240" s="610" t="s">
        <v>1479</v>
      </c>
      <c r="F240" s="228"/>
      <c r="G240" s="611"/>
      <c r="H240" s="611"/>
      <c r="I240" s="611"/>
      <c r="J240" s="612"/>
      <c r="K240" s="228"/>
      <c r="L240" s="611"/>
      <c r="M240" s="611"/>
      <c r="N240" s="612"/>
      <c r="O240" s="228"/>
      <c r="P240" s="612"/>
      <c r="Q240" s="228"/>
      <c r="R240" s="611"/>
      <c r="S240" s="611"/>
      <c r="T240" s="611"/>
      <c r="U240" s="611"/>
      <c r="V240" s="611"/>
      <c r="W240" s="612"/>
      <c r="X240" s="1045"/>
      <c r="Y240" s="1048"/>
      <c r="Z240" s="1048"/>
      <c r="AA240" s="1051"/>
      <c r="AB240" s="1045"/>
      <c r="AC240" s="1051"/>
      <c r="AD240" s="1045"/>
      <c r="AE240" s="1048"/>
      <c r="AF240" s="1048"/>
      <c r="AG240" s="1048"/>
      <c r="AH240" s="1048"/>
      <c r="AI240" s="1048"/>
      <c r="AJ240" s="1051"/>
    </row>
    <row r="241" spans="1:36" customFormat="1">
      <c r="A241" s="1020"/>
      <c r="B241" s="1023"/>
      <c r="C241" s="1026"/>
      <c r="D241" s="474" t="s">
        <v>254</v>
      </c>
      <c r="E241" s="610" t="s">
        <v>434</v>
      </c>
      <c r="F241" s="228"/>
      <c r="G241" s="611"/>
      <c r="H241" s="611"/>
      <c r="I241" s="611"/>
      <c r="J241" s="612"/>
      <c r="K241" s="228"/>
      <c r="L241" s="611"/>
      <c r="M241" s="611"/>
      <c r="N241" s="612"/>
      <c r="O241" s="228"/>
      <c r="P241" s="612"/>
      <c r="Q241" s="228"/>
      <c r="R241" s="611"/>
      <c r="S241" s="611"/>
      <c r="T241" s="611"/>
      <c r="U241" s="611"/>
      <c r="V241" s="611"/>
      <c r="W241" s="612"/>
      <c r="X241" s="1045"/>
      <c r="Y241" s="1048"/>
      <c r="Z241" s="1048"/>
      <c r="AA241" s="1051"/>
      <c r="AB241" s="1045"/>
      <c r="AC241" s="1051"/>
      <c r="AD241" s="1045"/>
      <c r="AE241" s="1048"/>
      <c r="AF241" s="1048"/>
      <c r="AG241" s="1048"/>
      <c r="AH241" s="1048"/>
      <c r="AI241" s="1048"/>
      <c r="AJ241" s="1051"/>
    </row>
    <row r="242" spans="1:36" customFormat="1">
      <c r="A242" s="1020"/>
      <c r="B242" s="1023"/>
      <c r="C242" s="1026"/>
      <c r="D242" s="474" t="s">
        <v>256</v>
      </c>
      <c r="E242" s="610" t="s">
        <v>435</v>
      </c>
      <c r="F242" s="228"/>
      <c r="G242" s="611"/>
      <c r="H242" s="611"/>
      <c r="I242" s="611"/>
      <c r="J242" s="612"/>
      <c r="K242" s="228"/>
      <c r="L242" s="611"/>
      <c r="M242" s="611"/>
      <c r="N242" s="612"/>
      <c r="O242" s="228"/>
      <c r="P242" s="612"/>
      <c r="Q242" s="228"/>
      <c r="R242" s="611"/>
      <c r="S242" s="611"/>
      <c r="T242" s="611"/>
      <c r="U242" s="611"/>
      <c r="V242" s="611"/>
      <c r="W242" s="612"/>
      <c r="X242" s="1045"/>
      <c r="Y242" s="1048"/>
      <c r="Z242" s="1048"/>
      <c r="AA242" s="1051"/>
      <c r="AB242" s="1045"/>
      <c r="AC242" s="1051"/>
      <c r="AD242" s="1045"/>
      <c r="AE242" s="1048"/>
      <c r="AF242" s="1048"/>
      <c r="AG242" s="1048"/>
      <c r="AH242" s="1048"/>
      <c r="AI242" s="1048"/>
      <c r="AJ242" s="1051"/>
    </row>
    <row r="243" spans="1:36" customFormat="1" ht="30">
      <c r="A243" s="1020"/>
      <c r="B243" s="1023"/>
      <c r="C243" s="1026"/>
      <c r="D243" s="474" t="s">
        <v>409</v>
      </c>
      <c r="E243" s="610" t="s">
        <v>1480</v>
      </c>
      <c r="F243" s="228"/>
      <c r="G243" s="611"/>
      <c r="H243" s="611"/>
      <c r="I243" s="611"/>
      <c r="J243" s="612"/>
      <c r="K243" s="228"/>
      <c r="L243" s="611"/>
      <c r="M243" s="611"/>
      <c r="N243" s="612"/>
      <c r="O243" s="228"/>
      <c r="P243" s="612"/>
      <c r="Q243" s="228"/>
      <c r="R243" s="611"/>
      <c r="S243" s="611"/>
      <c r="T243" s="611"/>
      <c r="U243" s="611"/>
      <c r="V243" s="611"/>
      <c r="W243" s="612"/>
      <c r="X243" s="1045"/>
      <c r="Y243" s="1048"/>
      <c r="Z243" s="1048"/>
      <c r="AA243" s="1051"/>
      <c r="AB243" s="1045"/>
      <c r="AC243" s="1051"/>
      <c r="AD243" s="1045"/>
      <c r="AE243" s="1048"/>
      <c r="AF243" s="1048"/>
      <c r="AG243" s="1048"/>
      <c r="AH243" s="1048"/>
      <c r="AI243" s="1048"/>
      <c r="AJ243" s="1051"/>
    </row>
    <row r="244" spans="1:36" customFormat="1">
      <c r="A244" s="1020"/>
      <c r="B244" s="1023"/>
      <c r="C244" s="1026"/>
      <c r="D244" s="474" t="s">
        <v>258</v>
      </c>
      <c r="E244" s="610" t="s">
        <v>436</v>
      </c>
      <c r="F244" s="228"/>
      <c r="G244" s="611"/>
      <c r="H244" s="611"/>
      <c r="I244" s="611"/>
      <c r="J244" s="612"/>
      <c r="K244" s="228"/>
      <c r="L244" s="611"/>
      <c r="M244" s="611"/>
      <c r="N244" s="612"/>
      <c r="O244" s="228"/>
      <c r="P244" s="612"/>
      <c r="Q244" s="228"/>
      <c r="R244" s="611"/>
      <c r="S244" s="611"/>
      <c r="T244" s="611"/>
      <c r="U244" s="611"/>
      <c r="V244" s="611"/>
      <c r="W244" s="612"/>
      <c r="X244" s="1045"/>
      <c r="Y244" s="1048"/>
      <c r="Z244" s="1048"/>
      <c r="AA244" s="1051"/>
      <c r="AB244" s="1045"/>
      <c r="AC244" s="1051"/>
      <c r="AD244" s="1045"/>
      <c r="AE244" s="1048"/>
      <c r="AF244" s="1048"/>
      <c r="AG244" s="1048"/>
      <c r="AH244" s="1048"/>
      <c r="AI244" s="1048"/>
      <c r="AJ244" s="1051"/>
    </row>
    <row r="245" spans="1:36" customFormat="1">
      <c r="A245" s="1020"/>
      <c r="B245" s="1023"/>
      <c r="C245" s="1026"/>
      <c r="D245" s="474" t="s">
        <v>1481</v>
      </c>
      <c r="E245" s="610" t="s">
        <v>1482</v>
      </c>
      <c r="F245" s="228"/>
      <c r="G245" s="611"/>
      <c r="H245" s="611"/>
      <c r="I245" s="611"/>
      <c r="J245" s="612"/>
      <c r="K245" s="228"/>
      <c r="L245" s="611"/>
      <c r="M245" s="611"/>
      <c r="N245" s="612"/>
      <c r="O245" s="228"/>
      <c r="P245" s="612"/>
      <c r="Q245" s="228"/>
      <c r="R245" s="611"/>
      <c r="S245" s="611"/>
      <c r="T245" s="611"/>
      <c r="U245" s="611"/>
      <c r="V245" s="611"/>
      <c r="W245" s="612"/>
      <c r="X245" s="1045"/>
      <c r="Y245" s="1048"/>
      <c r="Z245" s="1048"/>
      <c r="AA245" s="1051"/>
      <c r="AB245" s="1045"/>
      <c r="AC245" s="1051"/>
      <c r="AD245" s="1045"/>
      <c r="AE245" s="1048"/>
      <c r="AF245" s="1048"/>
      <c r="AG245" s="1048"/>
      <c r="AH245" s="1048"/>
      <c r="AI245" s="1048"/>
      <c r="AJ245" s="1051"/>
    </row>
    <row r="246" spans="1:36" customFormat="1">
      <c r="A246" s="1020"/>
      <c r="B246" s="1023"/>
      <c r="C246" s="1026"/>
      <c r="D246" s="474" t="s">
        <v>1483</v>
      </c>
      <c r="E246" s="610" t="s">
        <v>1484</v>
      </c>
      <c r="F246" s="228"/>
      <c r="G246" s="611"/>
      <c r="H246" s="611"/>
      <c r="I246" s="611"/>
      <c r="J246" s="612"/>
      <c r="K246" s="228"/>
      <c r="L246" s="611"/>
      <c r="M246" s="611"/>
      <c r="N246" s="612"/>
      <c r="O246" s="228"/>
      <c r="P246" s="612"/>
      <c r="Q246" s="228"/>
      <c r="R246" s="611"/>
      <c r="S246" s="611"/>
      <c r="T246" s="611"/>
      <c r="U246" s="611"/>
      <c r="V246" s="611"/>
      <c r="W246" s="612"/>
      <c r="X246" s="1045"/>
      <c r="Y246" s="1048"/>
      <c r="Z246" s="1048"/>
      <c r="AA246" s="1051"/>
      <c r="AB246" s="1045"/>
      <c r="AC246" s="1051"/>
      <c r="AD246" s="1045"/>
      <c r="AE246" s="1048"/>
      <c r="AF246" s="1048"/>
      <c r="AG246" s="1048"/>
      <c r="AH246" s="1048"/>
      <c r="AI246" s="1048"/>
      <c r="AJ246" s="1051"/>
    </row>
    <row r="247" spans="1:36" customFormat="1">
      <c r="A247" s="1020"/>
      <c r="B247" s="1023"/>
      <c r="C247" s="1026"/>
      <c r="D247" s="474" t="s">
        <v>1485</v>
      </c>
      <c r="E247" s="610" t="s">
        <v>1486</v>
      </c>
      <c r="F247" s="228"/>
      <c r="G247" s="611"/>
      <c r="H247" s="611"/>
      <c r="I247" s="611"/>
      <c r="J247" s="612"/>
      <c r="K247" s="228"/>
      <c r="L247" s="611"/>
      <c r="M247" s="611"/>
      <c r="N247" s="612"/>
      <c r="O247" s="228"/>
      <c r="P247" s="612"/>
      <c r="Q247" s="228"/>
      <c r="R247" s="611"/>
      <c r="S247" s="611"/>
      <c r="T247" s="611"/>
      <c r="U247" s="611"/>
      <c r="V247" s="611"/>
      <c r="W247" s="612"/>
      <c r="X247" s="1045"/>
      <c r="Y247" s="1048"/>
      <c r="Z247" s="1048"/>
      <c r="AA247" s="1051"/>
      <c r="AB247" s="1045"/>
      <c r="AC247" s="1051"/>
      <c r="AD247" s="1045"/>
      <c r="AE247" s="1048"/>
      <c r="AF247" s="1048"/>
      <c r="AG247" s="1048"/>
      <c r="AH247" s="1048"/>
      <c r="AI247" s="1048"/>
      <c r="AJ247" s="1051"/>
    </row>
    <row r="248" spans="1:36" customFormat="1">
      <c r="A248" s="1020"/>
      <c r="B248" s="1023"/>
      <c r="C248" s="1026"/>
      <c r="D248" s="474" t="s">
        <v>1487</v>
      </c>
      <c r="E248" s="610" t="s">
        <v>1488</v>
      </c>
      <c r="F248" s="228"/>
      <c r="G248" s="611"/>
      <c r="H248" s="611"/>
      <c r="I248" s="611"/>
      <c r="J248" s="612"/>
      <c r="K248" s="228"/>
      <c r="L248" s="611"/>
      <c r="M248" s="611"/>
      <c r="N248" s="612"/>
      <c r="O248" s="228"/>
      <c r="P248" s="612"/>
      <c r="Q248" s="228"/>
      <c r="R248" s="611"/>
      <c r="S248" s="611"/>
      <c r="T248" s="611"/>
      <c r="U248" s="611"/>
      <c r="V248" s="611"/>
      <c r="W248" s="612"/>
      <c r="X248" s="1045"/>
      <c r="Y248" s="1048"/>
      <c r="Z248" s="1048"/>
      <c r="AA248" s="1051"/>
      <c r="AB248" s="1045"/>
      <c r="AC248" s="1051"/>
      <c r="AD248" s="1045"/>
      <c r="AE248" s="1048"/>
      <c r="AF248" s="1048"/>
      <c r="AG248" s="1048"/>
      <c r="AH248" s="1048"/>
      <c r="AI248" s="1048"/>
      <c r="AJ248" s="1051"/>
    </row>
    <row r="249" spans="1:36" customFormat="1">
      <c r="A249" s="1020"/>
      <c r="B249" s="1023"/>
      <c r="C249" s="1026"/>
      <c r="D249" s="474" t="s">
        <v>1489</v>
      </c>
      <c r="E249" s="610" t="s">
        <v>1490</v>
      </c>
      <c r="F249" s="228"/>
      <c r="G249" s="611"/>
      <c r="H249" s="611"/>
      <c r="I249" s="611"/>
      <c r="J249" s="612"/>
      <c r="K249" s="228"/>
      <c r="L249" s="611"/>
      <c r="M249" s="611"/>
      <c r="N249" s="612"/>
      <c r="O249" s="228"/>
      <c r="P249" s="612"/>
      <c r="Q249" s="228"/>
      <c r="R249" s="611"/>
      <c r="S249" s="611"/>
      <c r="T249" s="611"/>
      <c r="U249" s="611"/>
      <c r="V249" s="611"/>
      <c r="W249" s="612"/>
      <c r="X249" s="1045"/>
      <c r="Y249" s="1048"/>
      <c r="Z249" s="1048"/>
      <c r="AA249" s="1051"/>
      <c r="AB249" s="1045"/>
      <c r="AC249" s="1051"/>
      <c r="AD249" s="1045"/>
      <c r="AE249" s="1048"/>
      <c r="AF249" s="1048"/>
      <c r="AG249" s="1048"/>
      <c r="AH249" s="1048"/>
      <c r="AI249" s="1048"/>
      <c r="AJ249" s="1051"/>
    </row>
    <row r="250" spans="1:36" customFormat="1">
      <c r="A250" s="1020"/>
      <c r="B250" s="1023"/>
      <c r="C250" s="1026"/>
      <c r="D250" s="474" t="s">
        <v>1491</v>
      </c>
      <c r="E250" s="610" t="s">
        <v>1492</v>
      </c>
      <c r="F250" s="228"/>
      <c r="G250" s="611"/>
      <c r="H250" s="611"/>
      <c r="I250" s="611"/>
      <c r="J250" s="612"/>
      <c r="K250" s="228"/>
      <c r="L250" s="611"/>
      <c r="M250" s="611"/>
      <c r="N250" s="612"/>
      <c r="O250" s="228"/>
      <c r="P250" s="612"/>
      <c r="Q250" s="228"/>
      <c r="R250" s="611"/>
      <c r="S250" s="611"/>
      <c r="T250" s="611"/>
      <c r="U250" s="611"/>
      <c r="V250" s="611"/>
      <c r="W250" s="612"/>
      <c r="X250" s="1045"/>
      <c r="Y250" s="1048"/>
      <c r="Z250" s="1048"/>
      <c r="AA250" s="1051"/>
      <c r="AB250" s="1045"/>
      <c r="AC250" s="1051"/>
      <c r="AD250" s="1045"/>
      <c r="AE250" s="1048"/>
      <c r="AF250" s="1048"/>
      <c r="AG250" s="1048"/>
      <c r="AH250" s="1048"/>
      <c r="AI250" s="1048"/>
      <c r="AJ250" s="1051"/>
    </row>
    <row r="251" spans="1:36" customFormat="1">
      <c r="A251" s="1020"/>
      <c r="B251" s="1023"/>
      <c r="C251" s="1026"/>
      <c r="D251" s="474" t="s">
        <v>1493</v>
      </c>
      <c r="E251" s="610" t="s">
        <v>1494</v>
      </c>
      <c r="F251" s="228"/>
      <c r="G251" s="611"/>
      <c r="H251" s="611"/>
      <c r="I251" s="611"/>
      <c r="J251" s="612"/>
      <c r="K251" s="228"/>
      <c r="L251" s="611"/>
      <c r="M251" s="611"/>
      <c r="N251" s="612"/>
      <c r="O251" s="228"/>
      <c r="P251" s="612"/>
      <c r="Q251" s="228"/>
      <c r="R251" s="611"/>
      <c r="S251" s="611"/>
      <c r="T251" s="611"/>
      <c r="U251" s="611"/>
      <c r="V251" s="611"/>
      <c r="W251" s="612"/>
      <c r="X251" s="1045"/>
      <c r="Y251" s="1048"/>
      <c r="Z251" s="1048"/>
      <c r="AA251" s="1051"/>
      <c r="AB251" s="1045"/>
      <c r="AC251" s="1051"/>
      <c r="AD251" s="1045"/>
      <c r="AE251" s="1048"/>
      <c r="AF251" s="1048"/>
      <c r="AG251" s="1048"/>
      <c r="AH251" s="1048"/>
      <c r="AI251" s="1048"/>
      <c r="AJ251" s="1051"/>
    </row>
    <row r="252" spans="1:36" customFormat="1" ht="19.5" customHeight="1">
      <c r="A252" s="1020"/>
      <c r="B252" s="1023"/>
      <c r="C252" s="1026"/>
      <c r="D252" s="474" t="s">
        <v>1495</v>
      </c>
      <c r="E252" s="610" t="s">
        <v>1496</v>
      </c>
      <c r="F252" s="228"/>
      <c r="G252" s="611"/>
      <c r="H252" s="611"/>
      <c r="I252" s="611"/>
      <c r="J252" s="612"/>
      <c r="K252" s="228"/>
      <c r="L252" s="611"/>
      <c r="M252" s="611"/>
      <c r="N252" s="612"/>
      <c r="O252" s="228"/>
      <c r="P252" s="612"/>
      <c r="Q252" s="228"/>
      <c r="R252" s="611"/>
      <c r="S252" s="611"/>
      <c r="T252" s="611"/>
      <c r="U252" s="611"/>
      <c r="V252" s="611"/>
      <c r="W252" s="612"/>
      <c r="X252" s="1045"/>
      <c r="Y252" s="1048"/>
      <c r="Z252" s="1048"/>
      <c r="AA252" s="1051"/>
      <c r="AB252" s="1045"/>
      <c r="AC252" s="1051"/>
      <c r="AD252" s="1045"/>
      <c r="AE252" s="1048"/>
      <c r="AF252" s="1048"/>
      <c r="AG252" s="1048"/>
      <c r="AH252" s="1048"/>
      <c r="AI252" s="1048"/>
      <c r="AJ252" s="1051"/>
    </row>
    <row r="253" spans="1:36" customFormat="1" ht="18.75" customHeight="1">
      <c r="A253" s="1020"/>
      <c r="B253" s="1023"/>
      <c r="C253" s="1026"/>
      <c r="D253" s="474" t="s">
        <v>259</v>
      </c>
      <c r="E253" s="610" t="s">
        <v>437</v>
      </c>
      <c r="F253" s="228"/>
      <c r="G253" s="611"/>
      <c r="H253" s="611"/>
      <c r="I253" s="611"/>
      <c r="J253" s="612"/>
      <c r="K253" s="228"/>
      <c r="L253" s="611"/>
      <c r="M253" s="611"/>
      <c r="N253" s="612"/>
      <c r="O253" s="228"/>
      <c r="P253" s="612"/>
      <c r="Q253" s="228"/>
      <c r="R253" s="611"/>
      <c r="S253" s="611"/>
      <c r="T253" s="611"/>
      <c r="U253" s="611"/>
      <c r="V253" s="611"/>
      <c r="W253" s="612"/>
      <c r="X253" s="1045"/>
      <c r="Y253" s="1048"/>
      <c r="Z253" s="1048"/>
      <c r="AA253" s="1051"/>
      <c r="AB253" s="1045"/>
      <c r="AC253" s="1051"/>
      <c r="AD253" s="1045"/>
      <c r="AE253" s="1048"/>
      <c r="AF253" s="1048"/>
      <c r="AG253" s="1048"/>
      <c r="AH253" s="1048"/>
      <c r="AI253" s="1048"/>
      <c r="AJ253" s="1051"/>
    </row>
    <row r="254" spans="1:36" customFormat="1" ht="30">
      <c r="A254" s="1020"/>
      <c r="B254" s="1023"/>
      <c r="C254" s="1026"/>
      <c r="D254" s="474" t="s">
        <v>260</v>
      </c>
      <c r="E254" s="610" t="s">
        <v>438</v>
      </c>
      <c r="F254" s="228"/>
      <c r="G254" s="611"/>
      <c r="H254" s="611"/>
      <c r="I254" s="611"/>
      <c r="J254" s="612"/>
      <c r="K254" s="228"/>
      <c r="L254" s="611"/>
      <c r="M254" s="611"/>
      <c r="N254" s="612"/>
      <c r="O254" s="228"/>
      <c r="P254" s="612"/>
      <c r="Q254" s="228"/>
      <c r="R254" s="611"/>
      <c r="S254" s="611"/>
      <c r="T254" s="611"/>
      <c r="U254" s="611"/>
      <c r="V254" s="611"/>
      <c r="W254" s="612"/>
      <c r="X254" s="1045"/>
      <c r="Y254" s="1048"/>
      <c r="Z254" s="1048"/>
      <c r="AA254" s="1051"/>
      <c r="AB254" s="1045"/>
      <c r="AC254" s="1051"/>
      <c r="AD254" s="1045"/>
      <c r="AE254" s="1048"/>
      <c r="AF254" s="1048"/>
      <c r="AG254" s="1048"/>
      <c r="AH254" s="1048"/>
      <c r="AI254" s="1048"/>
      <c r="AJ254" s="1051"/>
    </row>
    <row r="255" spans="1:36" customFormat="1" ht="30">
      <c r="A255" s="1020"/>
      <c r="B255" s="1023"/>
      <c r="C255" s="1026"/>
      <c r="D255" s="474" t="s">
        <v>261</v>
      </c>
      <c r="E255" s="610" t="s">
        <v>439</v>
      </c>
      <c r="F255" s="228"/>
      <c r="G255" s="611"/>
      <c r="H255" s="611"/>
      <c r="I255" s="611"/>
      <c r="J255" s="612"/>
      <c r="K255" s="228"/>
      <c r="L255" s="611"/>
      <c r="M255" s="611"/>
      <c r="N255" s="612"/>
      <c r="O255" s="228"/>
      <c r="P255" s="612"/>
      <c r="Q255" s="228"/>
      <c r="R255" s="611"/>
      <c r="S255" s="611"/>
      <c r="T255" s="611"/>
      <c r="U255" s="611"/>
      <c r="V255" s="611"/>
      <c r="W255" s="612"/>
      <c r="X255" s="1045"/>
      <c r="Y255" s="1048"/>
      <c r="Z255" s="1048"/>
      <c r="AA255" s="1051"/>
      <c r="AB255" s="1045"/>
      <c r="AC255" s="1051"/>
      <c r="AD255" s="1045"/>
      <c r="AE255" s="1048"/>
      <c r="AF255" s="1048"/>
      <c r="AG255" s="1048"/>
      <c r="AH255" s="1048"/>
      <c r="AI255" s="1048"/>
      <c r="AJ255" s="1051"/>
    </row>
    <row r="256" spans="1:36" customFormat="1" ht="30">
      <c r="A256" s="1020"/>
      <c r="B256" s="1023"/>
      <c r="C256" s="1026"/>
      <c r="D256" s="474" t="s">
        <v>262</v>
      </c>
      <c r="E256" s="610" t="s">
        <v>440</v>
      </c>
      <c r="F256" s="228"/>
      <c r="G256" s="611"/>
      <c r="H256" s="611"/>
      <c r="I256" s="611"/>
      <c r="J256" s="612"/>
      <c r="K256" s="228"/>
      <c r="L256" s="611"/>
      <c r="M256" s="611"/>
      <c r="N256" s="612"/>
      <c r="O256" s="228"/>
      <c r="P256" s="612"/>
      <c r="Q256" s="228"/>
      <c r="R256" s="611"/>
      <c r="S256" s="611"/>
      <c r="T256" s="611"/>
      <c r="U256" s="611"/>
      <c r="V256" s="611"/>
      <c r="W256" s="612"/>
      <c r="X256" s="1045"/>
      <c r="Y256" s="1048"/>
      <c r="Z256" s="1048"/>
      <c r="AA256" s="1051"/>
      <c r="AB256" s="1045"/>
      <c r="AC256" s="1051"/>
      <c r="AD256" s="1045"/>
      <c r="AE256" s="1048"/>
      <c r="AF256" s="1048"/>
      <c r="AG256" s="1048"/>
      <c r="AH256" s="1048"/>
      <c r="AI256" s="1048"/>
      <c r="AJ256" s="1051"/>
    </row>
    <row r="257" spans="1:36" customFormat="1" ht="15.75" thickBot="1">
      <c r="A257" s="1021"/>
      <c r="B257" s="1024"/>
      <c r="C257" s="1027"/>
      <c r="D257" s="475" t="s">
        <v>264</v>
      </c>
      <c r="E257" s="232" t="s">
        <v>445</v>
      </c>
      <c r="F257" s="613"/>
      <c r="G257" s="614"/>
      <c r="H257" s="614"/>
      <c r="I257" s="614"/>
      <c r="J257" s="615"/>
      <c r="K257" s="613"/>
      <c r="L257" s="614"/>
      <c r="M257" s="614"/>
      <c r="N257" s="615"/>
      <c r="O257" s="613"/>
      <c r="P257" s="615"/>
      <c r="Q257" s="613"/>
      <c r="R257" s="614"/>
      <c r="S257" s="614"/>
      <c r="T257" s="614"/>
      <c r="U257" s="614"/>
      <c r="V257" s="614"/>
      <c r="W257" s="615"/>
      <c r="X257" s="1046"/>
      <c r="Y257" s="1049"/>
      <c r="Z257" s="1049"/>
      <c r="AA257" s="1052"/>
      <c r="AB257" s="1046"/>
      <c r="AC257" s="1052"/>
      <c r="AD257" s="1046"/>
      <c r="AE257" s="1049"/>
      <c r="AF257" s="1049"/>
      <c r="AG257" s="1049"/>
      <c r="AH257" s="1049"/>
      <c r="AI257" s="1049"/>
      <c r="AJ257" s="1052"/>
    </row>
    <row r="258" spans="1:36" ht="14.45" customHeight="1">
      <c r="A258" s="993"/>
      <c r="B258" s="993"/>
      <c r="C258" s="993"/>
      <c r="D258" s="994"/>
      <c r="E258" s="89"/>
      <c r="F258" s="3">
        <f t="shared" ref="F258:W258" si="26">SUM(F236:F257)</f>
        <v>0</v>
      </c>
      <c r="G258" s="3">
        <f t="shared" si="26"/>
        <v>0</v>
      </c>
      <c r="H258" s="3">
        <f t="shared" si="26"/>
        <v>0</v>
      </c>
      <c r="I258" s="3">
        <f t="shared" si="26"/>
        <v>0</v>
      </c>
      <c r="J258" s="3">
        <f t="shared" si="26"/>
        <v>0</v>
      </c>
      <c r="K258" s="3">
        <f t="shared" si="26"/>
        <v>0</v>
      </c>
      <c r="L258" s="3">
        <f t="shared" si="26"/>
        <v>0</v>
      </c>
      <c r="M258" s="3">
        <f t="shared" si="26"/>
        <v>0</v>
      </c>
      <c r="N258" s="3">
        <f t="shared" si="26"/>
        <v>0</v>
      </c>
      <c r="O258" s="3">
        <f t="shared" si="26"/>
        <v>0</v>
      </c>
      <c r="P258" s="3">
        <f t="shared" si="26"/>
        <v>0</v>
      </c>
      <c r="Q258" s="3">
        <f t="shared" si="26"/>
        <v>0</v>
      </c>
      <c r="R258" s="3">
        <f t="shared" si="26"/>
        <v>0</v>
      </c>
      <c r="S258" s="3">
        <f t="shared" si="26"/>
        <v>0</v>
      </c>
      <c r="T258" s="3">
        <f t="shared" si="26"/>
        <v>0</v>
      </c>
      <c r="U258" s="3">
        <f t="shared" si="26"/>
        <v>0</v>
      </c>
      <c r="V258" s="3">
        <f t="shared" si="26"/>
        <v>0</v>
      </c>
      <c r="W258" s="3">
        <f t="shared" si="26"/>
        <v>0</v>
      </c>
      <c r="X258" s="77">
        <f t="shared" ref="X258:AJ258" si="27">SUM(X236)</f>
        <v>0</v>
      </c>
      <c r="Y258" s="77">
        <f t="shared" si="27"/>
        <v>0</v>
      </c>
      <c r="Z258" s="77">
        <f t="shared" si="27"/>
        <v>0</v>
      </c>
      <c r="AA258" s="77">
        <f t="shared" si="27"/>
        <v>0</v>
      </c>
      <c r="AB258" s="77">
        <f t="shared" si="27"/>
        <v>0</v>
      </c>
      <c r="AC258" s="77">
        <f t="shared" si="27"/>
        <v>0</v>
      </c>
      <c r="AD258" s="77">
        <f t="shared" si="27"/>
        <v>0</v>
      </c>
      <c r="AE258" s="77">
        <f t="shared" si="27"/>
        <v>0</v>
      </c>
      <c r="AF258" s="77">
        <f t="shared" si="27"/>
        <v>0</v>
      </c>
      <c r="AG258" s="77">
        <f t="shared" si="27"/>
        <v>0</v>
      </c>
      <c r="AH258" s="77">
        <f t="shared" si="27"/>
        <v>0</v>
      </c>
      <c r="AI258" s="77">
        <f t="shared" si="27"/>
        <v>0</v>
      </c>
      <c r="AJ258" s="77">
        <f t="shared" si="27"/>
        <v>0</v>
      </c>
    </row>
    <row r="259" spans="1:36" customFormat="1" ht="15.75" thickBot="1">
      <c r="D259" s="216"/>
      <c r="E259" s="216"/>
    </row>
    <row r="260" spans="1:36" customFormat="1" ht="30">
      <c r="A260" s="1019" t="s">
        <v>50</v>
      </c>
      <c r="B260" s="1022" t="s">
        <v>1573</v>
      </c>
      <c r="C260" s="1025" t="s">
        <v>203</v>
      </c>
      <c r="D260" s="605" t="s">
        <v>252</v>
      </c>
      <c r="E260" s="606" t="s">
        <v>433</v>
      </c>
      <c r="F260" s="607"/>
      <c r="G260" s="608"/>
      <c r="H260" s="608"/>
      <c r="I260" s="608"/>
      <c r="J260" s="609"/>
      <c r="K260" s="607"/>
      <c r="L260" s="608"/>
      <c r="M260" s="608"/>
      <c r="N260" s="609"/>
      <c r="O260" s="607"/>
      <c r="P260" s="609"/>
      <c r="Q260" s="607"/>
      <c r="R260" s="608"/>
      <c r="S260" s="608"/>
      <c r="T260" s="608"/>
      <c r="U260" s="608"/>
      <c r="V260" s="608"/>
      <c r="W260" s="609"/>
      <c r="X260" s="975"/>
      <c r="Y260" s="979"/>
      <c r="Z260" s="979"/>
      <c r="AA260" s="983"/>
      <c r="AB260" s="975"/>
      <c r="AC260" s="983"/>
      <c r="AD260" s="975"/>
      <c r="AE260" s="979"/>
      <c r="AF260" s="979"/>
      <c r="AG260" s="979"/>
      <c r="AH260" s="979"/>
      <c r="AI260" s="979"/>
      <c r="AJ260" s="983"/>
    </row>
    <row r="261" spans="1:36" customFormat="1">
      <c r="A261" s="1020"/>
      <c r="B261" s="1023"/>
      <c r="C261" s="1026"/>
      <c r="D261" s="474" t="s">
        <v>1497</v>
      </c>
      <c r="E261" s="610" t="s">
        <v>1498</v>
      </c>
      <c r="F261" s="228"/>
      <c r="G261" s="611"/>
      <c r="H261" s="611"/>
      <c r="I261" s="611"/>
      <c r="J261" s="612"/>
      <c r="K261" s="228"/>
      <c r="L261" s="611"/>
      <c r="M261" s="611"/>
      <c r="N261" s="612"/>
      <c r="O261" s="228"/>
      <c r="P261" s="612"/>
      <c r="Q261" s="228"/>
      <c r="R261" s="611"/>
      <c r="S261" s="611"/>
      <c r="T261" s="611"/>
      <c r="U261" s="611"/>
      <c r="V261" s="611"/>
      <c r="W261" s="612"/>
      <c r="X261" s="976"/>
      <c r="Y261" s="980"/>
      <c r="Z261" s="980"/>
      <c r="AA261" s="984"/>
      <c r="AB261" s="976"/>
      <c r="AC261" s="984"/>
      <c r="AD261" s="976"/>
      <c r="AE261" s="980"/>
      <c r="AF261" s="980"/>
      <c r="AG261" s="980"/>
      <c r="AH261" s="980"/>
      <c r="AI261" s="980"/>
      <c r="AJ261" s="984"/>
    </row>
    <row r="262" spans="1:36" customFormat="1" ht="30">
      <c r="A262" s="1020"/>
      <c r="B262" s="1023"/>
      <c r="C262" s="1026"/>
      <c r="D262" s="474" t="s">
        <v>189</v>
      </c>
      <c r="E262" s="610" t="s">
        <v>1499</v>
      </c>
      <c r="F262" s="228"/>
      <c r="G262" s="611"/>
      <c r="H262" s="611"/>
      <c r="I262" s="611"/>
      <c r="J262" s="612"/>
      <c r="K262" s="228"/>
      <c r="L262" s="611"/>
      <c r="M262" s="611"/>
      <c r="N262" s="612"/>
      <c r="O262" s="228"/>
      <c r="P262" s="612"/>
      <c r="Q262" s="228"/>
      <c r="R262" s="611"/>
      <c r="S262" s="611"/>
      <c r="T262" s="611"/>
      <c r="U262" s="611"/>
      <c r="V262" s="611"/>
      <c r="W262" s="612"/>
      <c r="X262" s="976"/>
      <c r="Y262" s="980"/>
      <c r="Z262" s="980"/>
      <c r="AA262" s="984"/>
      <c r="AB262" s="976"/>
      <c r="AC262" s="984"/>
      <c r="AD262" s="976"/>
      <c r="AE262" s="980"/>
      <c r="AF262" s="980"/>
      <c r="AG262" s="980"/>
      <c r="AH262" s="980"/>
      <c r="AI262" s="980"/>
      <c r="AJ262" s="984"/>
    </row>
    <row r="263" spans="1:36" customFormat="1">
      <c r="A263" s="1020"/>
      <c r="B263" s="1023"/>
      <c r="C263" s="1026"/>
      <c r="D263" s="474" t="s">
        <v>191</v>
      </c>
      <c r="E263" s="610" t="s">
        <v>1500</v>
      </c>
      <c r="F263" s="228"/>
      <c r="G263" s="611"/>
      <c r="H263" s="611"/>
      <c r="I263" s="611"/>
      <c r="J263" s="612"/>
      <c r="K263" s="228"/>
      <c r="L263" s="611"/>
      <c r="M263" s="611"/>
      <c r="N263" s="612"/>
      <c r="O263" s="228"/>
      <c r="P263" s="612"/>
      <c r="Q263" s="228"/>
      <c r="R263" s="611"/>
      <c r="S263" s="611"/>
      <c r="T263" s="611"/>
      <c r="U263" s="611"/>
      <c r="V263" s="611"/>
      <c r="W263" s="612"/>
      <c r="X263" s="976"/>
      <c r="Y263" s="980"/>
      <c r="Z263" s="980"/>
      <c r="AA263" s="984"/>
      <c r="AB263" s="976"/>
      <c r="AC263" s="984"/>
      <c r="AD263" s="976"/>
      <c r="AE263" s="980"/>
      <c r="AF263" s="980"/>
      <c r="AG263" s="980"/>
      <c r="AH263" s="980"/>
      <c r="AI263" s="980"/>
      <c r="AJ263" s="984"/>
    </row>
    <row r="264" spans="1:36" customFormat="1" ht="30">
      <c r="A264" s="1020"/>
      <c r="B264" s="1023"/>
      <c r="C264" s="1026"/>
      <c r="D264" s="474" t="s">
        <v>204</v>
      </c>
      <c r="E264" s="610" t="s">
        <v>1501</v>
      </c>
      <c r="F264" s="228"/>
      <c r="G264" s="611"/>
      <c r="H264" s="611"/>
      <c r="I264" s="611"/>
      <c r="J264" s="612"/>
      <c r="K264" s="228"/>
      <c r="L264" s="611"/>
      <c r="M264" s="611"/>
      <c r="N264" s="612"/>
      <c r="O264" s="228"/>
      <c r="P264" s="612"/>
      <c r="Q264" s="228"/>
      <c r="R264" s="611"/>
      <c r="S264" s="611"/>
      <c r="T264" s="611"/>
      <c r="U264" s="611"/>
      <c r="V264" s="611"/>
      <c r="W264" s="612"/>
      <c r="X264" s="976"/>
      <c r="Y264" s="980"/>
      <c r="Z264" s="980"/>
      <c r="AA264" s="984"/>
      <c r="AB264" s="976"/>
      <c r="AC264" s="984"/>
      <c r="AD264" s="976"/>
      <c r="AE264" s="980"/>
      <c r="AF264" s="980"/>
      <c r="AG264" s="980"/>
      <c r="AH264" s="980"/>
      <c r="AI264" s="980"/>
      <c r="AJ264" s="984"/>
    </row>
    <row r="265" spans="1:36" customFormat="1">
      <c r="A265" s="1020"/>
      <c r="B265" s="1023"/>
      <c r="C265" s="1026"/>
      <c r="D265" s="474" t="s">
        <v>190</v>
      </c>
      <c r="E265" s="610" t="s">
        <v>1502</v>
      </c>
      <c r="F265" s="228"/>
      <c r="G265" s="611"/>
      <c r="H265" s="611"/>
      <c r="I265" s="611"/>
      <c r="J265" s="612"/>
      <c r="K265" s="228"/>
      <c r="L265" s="611"/>
      <c r="M265" s="611"/>
      <c r="N265" s="612"/>
      <c r="O265" s="228"/>
      <c r="P265" s="612"/>
      <c r="Q265" s="228"/>
      <c r="R265" s="611"/>
      <c r="S265" s="611"/>
      <c r="T265" s="611"/>
      <c r="U265" s="611"/>
      <c r="V265" s="611"/>
      <c r="W265" s="612"/>
      <c r="X265" s="976"/>
      <c r="Y265" s="980"/>
      <c r="Z265" s="980"/>
      <c r="AA265" s="984"/>
      <c r="AB265" s="976"/>
      <c r="AC265" s="984"/>
      <c r="AD265" s="976"/>
      <c r="AE265" s="980"/>
      <c r="AF265" s="980"/>
      <c r="AG265" s="980"/>
      <c r="AH265" s="980"/>
      <c r="AI265" s="980"/>
      <c r="AJ265" s="984"/>
    </row>
    <row r="266" spans="1:36" customFormat="1">
      <c r="A266" s="1020"/>
      <c r="B266" s="1023"/>
      <c r="C266" s="1026"/>
      <c r="D266" s="474" t="s">
        <v>254</v>
      </c>
      <c r="E266" s="610" t="s">
        <v>434</v>
      </c>
      <c r="F266" s="228"/>
      <c r="G266" s="611"/>
      <c r="H266" s="611"/>
      <c r="I266" s="611"/>
      <c r="J266" s="612"/>
      <c r="K266" s="228"/>
      <c r="L266" s="611"/>
      <c r="M266" s="611"/>
      <c r="N266" s="612"/>
      <c r="O266" s="228"/>
      <c r="P266" s="612"/>
      <c r="Q266" s="228"/>
      <c r="R266" s="611"/>
      <c r="S266" s="611"/>
      <c r="T266" s="611"/>
      <c r="U266" s="611"/>
      <c r="V266" s="611"/>
      <c r="W266" s="612"/>
      <c r="X266" s="976"/>
      <c r="Y266" s="980"/>
      <c r="Z266" s="980"/>
      <c r="AA266" s="984"/>
      <c r="AB266" s="976"/>
      <c r="AC266" s="984"/>
      <c r="AD266" s="976"/>
      <c r="AE266" s="980"/>
      <c r="AF266" s="980"/>
      <c r="AG266" s="980"/>
      <c r="AH266" s="980"/>
      <c r="AI266" s="980"/>
      <c r="AJ266" s="984"/>
    </row>
    <row r="267" spans="1:36" customFormat="1">
      <c r="A267" s="1020"/>
      <c r="B267" s="1023"/>
      <c r="C267" s="1026"/>
      <c r="D267" s="474" t="s">
        <v>256</v>
      </c>
      <c r="E267" s="610" t="s">
        <v>435</v>
      </c>
      <c r="F267" s="228"/>
      <c r="G267" s="611"/>
      <c r="H267" s="611"/>
      <c r="I267" s="611"/>
      <c r="J267" s="612"/>
      <c r="K267" s="228"/>
      <c r="L267" s="611"/>
      <c r="M267" s="611"/>
      <c r="N267" s="612"/>
      <c r="O267" s="228"/>
      <c r="P267" s="612"/>
      <c r="Q267" s="228"/>
      <c r="R267" s="611"/>
      <c r="S267" s="611"/>
      <c r="T267" s="611"/>
      <c r="U267" s="611"/>
      <c r="V267" s="611"/>
      <c r="W267" s="612"/>
      <c r="X267" s="976"/>
      <c r="Y267" s="980"/>
      <c r="Z267" s="980"/>
      <c r="AA267" s="984"/>
      <c r="AB267" s="976"/>
      <c r="AC267" s="984"/>
      <c r="AD267" s="976"/>
      <c r="AE267" s="980"/>
      <c r="AF267" s="980"/>
      <c r="AG267" s="980"/>
      <c r="AH267" s="980"/>
      <c r="AI267" s="980"/>
      <c r="AJ267" s="984"/>
    </row>
    <row r="268" spans="1:36" customFormat="1" ht="30">
      <c r="A268" s="1020"/>
      <c r="B268" s="1023"/>
      <c r="C268" s="1026"/>
      <c r="D268" s="474" t="s">
        <v>410</v>
      </c>
      <c r="E268" s="610" t="s">
        <v>1503</v>
      </c>
      <c r="F268" s="228"/>
      <c r="G268" s="611"/>
      <c r="H268" s="611"/>
      <c r="I268" s="611"/>
      <c r="J268" s="612"/>
      <c r="K268" s="228"/>
      <c r="L268" s="611"/>
      <c r="M268" s="611"/>
      <c r="N268" s="612"/>
      <c r="O268" s="228"/>
      <c r="P268" s="612"/>
      <c r="Q268" s="228"/>
      <c r="R268" s="611"/>
      <c r="S268" s="611"/>
      <c r="T268" s="611"/>
      <c r="U268" s="611"/>
      <c r="V268" s="611"/>
      <c r="W268" s="612"/>
      <c r="X268" s="976"/>
      <c r="Y268" s="980"/>
      <c r="Z268" s="980"/>
      <c r="AA268" s="984"/>
      <c r="AB268" s="976"/>
      <c r="AC268" s="984"/>
      <c r="AD268" s="976"/>
      <c r="AE268" s="980"/>
      <c r="AF268" s="980"/>
      <c r="AG268" s="980"/>
      <c r="AH268" s="980"/>
      <c r="AI268" s="980"/>
      <c r="AJ268" s="984"/>
    </row>
    <row r="269" spans="1:36" customFormat="1">
      <c r="A269" s="1020"/>
      <c r="B269" s="1023"/>
      <c r="C269" s="1026"/>
      <c r="D269" s="474" t="s">
        <v>258</v>
      </c>
      <c r="E269" s="610" t="s">
        <v>436</v>
      </c>
      <c r="F269" s="228"/>
      <c r="G269" s="611"/>
      <c r="H269" s="611"/>
      <c r="I269" s="611"/>
      <c r="J269" s="612"/>
      <c r="K269" s="228"/>
      <c r="L269" s="611"/>
      <c r="M269" s="611"/>
      <c r="N269" s="612"/>
      <c r="O269" s="228"/>
      <c r="P269" s="612"/>
      <c r="Q269" s="228"/>
      <c r="R269" s="611"/>
      <c r="S269" s="611"/>
      <c r="T269" s="611"/>
      <c r="U269" s="611"/>
      <c r="V269" s="611"/>
      <c r="W269" s="612"/>
      <c r="X269" s="976"/>
      <c r="Y269" s="980"/>
      <c r="Z269" s="980"/>
      <c r="AA269" s="984"/>
      <c r="AB269" s="976"/>
      <c r="AC269" s="984"/>
      <c r="AD269" s="976"/>
      <c r="AE269" s="980"/>
      <c r="AF269" s="980"/>
      <c r="AG269" s="980"/>
      <c r="AH269" s="980"/>
      <c r="AI269" s="980"/>
      <c r="AJ269" s="984"/>
    </row>
    <row r="270" spans="1:36" customFormat="1">
      <c r="A270" s="1020"/>
      <c r="B270" s="1023"/>
      <c r="C270" s="1026"/>
      <c r="D270" s="474" t="s">
        <v>102</v>
      </c>
      <c r="E270" s="610" t="s">
        <v>1504</v>
      </c>
      <c r="F270" s="228"/>
      <c r="G270" s="611"/>
      <c r="H270" s="611"/>
      <c r="I270" s="611"/>
      <c r="J270" s="612"/>
      <c r="K270" s="228"/>
      <c r="L270" s="611"/>
      <c r="M270" s="611"/>
      <c r="N270" s="612"/>
      <c r="O270" s="228"/>
      <c r="P270" s="612"/>
      <c r="Q270" s="228"/>
      <c r="R270" s="611"/>
      <c r="S270" s="611"/>
      <c r="T270" s="611"/>
      <c r="U270" s="611"/>
      <c r="V270" s="611"/>
      <c r="W270" s="612"/>
      <c r="X270" s="976"/>
      <c r="Y270" s="980"/>
      <c r="Z270" s="980"/>
      <c r="AA270" s="984"/>
      <c r="AB270" s="976"/>
      <c r="AC270" s="984"/>
      <c r="AD270" s="976"/>
      <c r="AE270" s="980"/>
      <c r="AF270" s="980"/>
      <c r="AG270" s="980"/>
      <c r="AH270" s="980"/>
      <c r="AI270" s="980"/>
      <c r="AJ270" s="984"/>
    </row>
    <row r="271" spans="1:36" customFormat="1">
      <c r="A271" s="1020"/>
      <c r="B271" s="1023"/>
      <c r="C271" s="1026"/>
      <c r="D271" s="474" t="s">
        <v>103</v>
      </c>
      <c r="E271" s="610" t="s">
        <v>1505</v>
      </c>
      <c r="F271" s="228"/>
      <c r="G271" s="611"/>
      <c r="H271" s="611"/>
      <c r="I271" s="611"/>
      <c r="J271" s="612"/>
      <c r="K271" s="228"/>
      <c r="L271" s="611"/>
      <c r="M271" s="611"/>
      <c r="N271" s="612"/>
      <c r="O271" s="228"/>
      <c r="P271" s="612"/>
      <c r="Q271" s="228"/>
      <c r="R271" s="611"/>
      <c r="S271" s="611"/>
      <c r="T271" s="611"/>
      <c r="U271" s="611"/>
      <c r="V271" s="611"/>
      <c r="W271" s="612"/>
      <c r="X271" s="977"/>
      <c r="Y271" s="981"/>
      <c r="Z271" s="981"/>
      <c r="AA271" s="985"/>
      <c r="AB271" s="977"/>
      <c r="AC271" s="985"/>
      <c r="AD271" s="977"/>
      <c r="AE271" s="981"/>
      <c r="AF271" s="981"/>
      <c r="AG271" s="981"/>
      <c r="AH271" s="981"/>
      <c r="AI271" s="981"/>
      <c r="AJ271" s="985"/>
    </row>
    <row r="272" spans="1:36" customFormat="1">
      <c r="A272" s="1020"/>
      <c r="B272" s="1023"/>
      <c r="C272" s="1026"/>
      <c r="D272" s="474" t="s">
        <v>104</v>
      </c>
      <c r="E272" s="610" t="s">
        <v>1506</v>
      </c>
      <c r="F272" s="228"/>
      <c r="G272" s="611"/>
      <c r="H272" s="611"/>
      <c r="I272" s="611"/>
      <c r="J272" s="612"/>
      <c r="K272" s="228"/>
      <c r="L272" s="611"/>
      <c r="M272" s="611"/>
      <c r="N272" s="612"/>
      <c r="O272" s="228"/>
      <c r="P272" s="612"/>
      <c r="Q272" s="228"/>
      <c r="R272" s="611"/>
      <c r="S272" s="611"/>
      <c r="T272" s="611"/>
      <c r="U272" s="611"/>
      <c r="V272" s="611"/>
      <c r="W272" s="612"/>
      <c r="X272" s="977"/>
      <c r="Y272" s="981"/>
      <c r="Z272" s="981"/>
      <c r="AA272" s="985"/>
      <c r="AB272" s="977"/>
      <c r="AC272" s="985"/>
      <c r="AD272" s="977"/>
      <c r="AE272" s="981"/>
      <c r="AF272" s="981"/>
      <c r="AG272" s="981"/>
      <c r="AH272" s="981"/>
      <c r="AI272" s="981"/>
      <c r="AJ272" s="985"/>
    </row>
    <row r="273" spans="1:36" customFormat="1">
      <c r="A273" s="1020"/>
      <c r="B273" s="1023"/>
      <c r="C273" s="1026"/>
      <c r="D273" s="474" t="s">
        <v>105</v>
      </c>
      <c r="E273" s="610" t="s">
        <v>1507</v>
      </c>
      <c r="F273" s="228"/>
      <c r="G273" s="611"/>
      <c r="H273" s="611"/>
      <c r="I273" s="611"/>
      <c r="J273" s="612"/>
      <c r="K273" s="228"/>
      <c r="L273" s="611"/>
      <c r="M273" s="611"/>
      <c r="N273" s="612"/>
      <c r="O273" s="228"/>
      <c r="P273" s="612"/>
      <c r="Q273" s="228"/>
      <c r="R273" s="611"/>
      <c r="S273" s="611"/>
      <c r="T273" s="611"/>
      <c r="U273" s="611"/>
      <c r="V273" s="611"/>
      <c r="W273" s="612"/>
      <c r="X273" s="977"/>
      <c r="Y273" s="981"/>
      <c r="Z273" s="981"/>
      <c r="AA273" s="985"/>
      <c r="AB273" s="977"/>
      <c r="AC273" s="985"/>
      <c r="AD273" s="977"/>
      <c r="AE273" s="981"/>
      <c r="AF273" s="981"/>
      <c r="AG273" s="981"/>
      <c r="AH273" s="981"/>
      <c r="AI273" s="981"/>
      <c r="AJ273" s="985"/>
    </row>
    <row r="274" spans="1:36" customFormat="1">
      <c r="A274" s="1020"/>
      <c r="B274" s="1023"/>
      <c r="C274" s="1026"/>
      <c r="D274" s="474" t="s">
        <v>106</v>
      </c>
      <c r="E274" s="610" t="s">
        <v>1508</v>
      </c>
      <c r="F274" s="228"/>
      <c r="G274" s="611"/>
      <c r="H274" s="611"/>
      <c r="I274" s="611"/>
      <c r="J274" s="612"/>
      <c r="K274" s="228"/>
      <c r="L274" s="611"/>
      <c r="M274" s="611"/>
      <c r="N274" s="612"/>
      <c r="O274" s="228"/>
      <c r="P274" s="612"/>
      <c r="Q274" s="228"/>
      <c r="R274" s="611"/>
      <c r="S274" s="611"/>
      <c r="T274" s="611"/>
      <c r="U274" s="611"/>
      <c r="V274" s="611"/>
      <c r="W274" s="612"/>
      <c r="X274" s="977"/>
      <c r="Y274" s="981"/>
      <c r="Z274" s="981"/>
      <c r="AA274" s="985"/>
      <c r="AB274" s="977"/>
      <c r="AC274" s="985"/>
      <c r="AD274" s="977"/>
      <c r="AE274" s="981"/>
      <c r="AF274" s="981"/>
      <c r="AG274" s="981"/>
      <c r="AH274" s="981"/>
      <c r="AI274" s="981"/>
      <c r="AJ274" s="985"/>
    </row>
    <row r="275" spans="1:36" customFormat="1">
      <c r="A275" s="1020"/>
      <c r="B275" s="1023"/>
      <c r="C275" s="1026"/>
      <c r="D275" s="474" t="s">
        <v>107</v>
      </c>
      <c r="E275" s="610" t="s">
        <v>1509</v>
      </c>
      <c r="F275" s="228"/>
      <c r="G275" s="611"/>
      <c r="H275" s="611"/>
      <c r="I275" s="611"/>
      <c r="J275" s="612"/>
      <c r="K275" s="228"/>
      <c r="L275" s="611"/>
      <c r="M275" s="611"/>
      <c r="N275" s="612"/>
      <c r="O275" s="228"/>
      <c r="P275" s="612"/>
      <c r="Q275" s="228"/>
      <c r="R275" s="611"/>
      <c r="S275" s="611"/>
      <c r="T275" s="611"/>
      <c r="U275" s="611"/>
      <c r="V275" s="611"/>
      <c r="W275" s="612"/>
      <c r="X275" s="977"/>
      <c r="Y275" s="981"/>
      <c r="Z275" s="981"/>
      <c r="AA275" s="985"/>
      <c r="AB275" s="977"/>
      <c r="AC275" s="985"/>
      <c r="AD275" s="977"/>
      <c r="AE275" s="981"/>
      <c r="AF275" s="981"/>
      <c r="AG275" s="981"/>
      <c r="AH275" s="981"/>
      <c r="AI275" s="981"/>
      <c r="AJ275" s="985"/>
    </row>
    <row r="276" spans="1:36" customFormat="1" ht="19.5" customHeight="1">
      <c r="A276" s="1020"/>
      <c r="B276" s="1023"/>
      <c r="C276" s="1026"/>
      <c r="D276" s="474" t="s">
        <v>108</v>
      </c>
      <c r="E276" s="610" t="s">
        <v>1510</v>
      </c>
      <c r="F276" s="228"/>
      <c r="G276" s="611"/>
      <c r="H276" s="611"/>
      <c r="I276" s="611"/>
      <c r="J276" s="612"/>
      <c r="K276" s="228"/>
      <c r="L276" s="611"/>
      <c r="M276" s="611"/>
      <c r="N276" s="612"/>
      <c r="O276" s="228"/>
      <c r="P276" s="612"/>
      <c r="Q276" s="228"/>
      <c r="R276" s="611"/>
      <c r="S276" s="611"/>
      <c r="T276" s="611"/>
      <c r="U276" s="611"/>
      <c r="V276" s="611"/>
      <c r="W276" s="612"/>
      <c r="X276" s="977"/>
      <c r="Y276" s="981"/>
      <c r="Z276" s="981"/>
      <c r="AA276" s="985"/>
      <c r="AB276" s="977"/>
      <c r="AC276" s="985"/>
      <c r="AD276" s="977"/>
      <c r="AE276" s="981"/>
      <c r="AF276" s="981"/>
      <c r="AG276" s="981"/>
      <c r="AH276" s="981"/>
      <c r="AI276" s="981"/>
      <c r="AJ276" s="985"/>
    </row>
    <row r="277" spans="1:36" customFormat="1" ht="18.75" customHeight="1">
      <c r="A277" s="1020"/>
      <c r="B277" s="1023"/>
      <c r="C277" s="1026"/>
      <c r="D277" s="474" t="s">
        <v>109</v>
      </c>
      <c r="E277" s="610" t="s">
        <v>1511</v>
      </c>
      <c r="F277" s="228"/>
      <c r="G277" s="611"/>
      <c r="H277" s="611"/>
      <c r="I277" s="611"/>
      <c r="J277" s="612"/>
      <c r="K277" s="228"/>
      <c r="L277" s="611"/>
      <c r="M277" s="611"/>
      <c r="N277" s="612"/>
      <c r="O277" s="228"/>
      <c r="P277" s="612"/>
      <c r="Q277" s="228"/>
      <c r="R277" s="611"/>
      <c r="S277" s="611"/>
      <c r="T277" s="611"/>
      <c r="U277" s="611"/>
      <c r="V277" s="611"/>
      <c r="W277" s="612"/>
      <c r="X277" s="977"/>
      <c r="Y277" s="981"/>
      <c r="Z277" s="981"/>
      <c r="AA277" s="985"/>
      <c r="AB277" s="977"/>
      <c r="AC277" s="985"/>
      <c r="AD277" s="977"/>
      <c r="AE277" s="981"/>
      <c r="AF277" s="981"/>
      <c r="AG277" s="981"/>
      <c r="AH277" s="981"/>
      <c r="AI277" s="981"/>
      <c r="AJ277" s="985"/>
    </row>
    <row r="278" spans="1:36" customFormat="1" ht="30">
      <c r="A278" s="1020"/>
      <c r="B278" s="1023"/>
      <c r="C278" s="1026"/>
      <c r="D278" s="474" t="s">
        <v>110</v>
      </c>
      <c r="E278" s="610" t="s">
        <v>1512</v>
      </c>
      <c r="F278" s="228"/>
      <c r="G278" s="611"/>
      <c r="H278" s="611"/>
      <c r="I278" s="611"/>
      <c r="J278" s="612"/>
      <c r="K278" s="228"/>
      <c r="L278" s="611"/>
      <c r="M278" s="611"/>
      <c r="N278" s="612"/>
      <c r="O278" s="228"/>
      <c r="P278" s="612"/>
      <c r="Q278" s="228"/>
      <c r="R278" s="611"/>
      <c r="S278" s="611"/>
      <c r="T278" s="611"/>
      <c r="U278" s="611"/>
      <c r="V278" s="611"/>
      <c r="W278" s="612"/>
      <c r="X278" s="977"/>
      <c r="Y278" s="981"/>
      <c r="Z278" s="981"/>
      <c r="AA278" s="985"/>
      <c r="AB278" s="977"/>
      <c r="AC278" s="985"/>
      <c r="AD278" s="977"/>
      <c r="AE278" s="981"/>
      <c r="AF278" s="981"/>
      <c r="AG278" s="981"/>
      <c r="AH278" s="981"/>
      <c r="AI278" s="981"/>
      <c r="AJ278" s="985"/>
    </row>
    <row r="279" spans="1:36" customFormat="1">
      <c r="A279" s="1020"/>
      <c r="B279" s="1023"/>
      <c r="C279" s="1026"/>
      <c r="D279" s="474" t="s">
        <v>259</v>
      </c>
      <c r="E279" s="610" t="s">
        <v>437</v>
      </c>
      <c r="F279" s="228"/>
      <c r="G279" s="611"/>
      <c r="H279" s="611"/>
      <c r="I279" s="611"/>
      <c r="J279" s="612"/>
      <c r="K279" s="228"/>
      <c r="L279" s="611"/>
      <c r="M279" s="611"/>
      <c r="N279" s="612"/>
      <c r="O279" s="228"/>
      <c r="P279" s="612"/>
      <c r="Q279" s="228"/>
      <c r="R279" s="611"/>
      <c r="S279" s="611"/>
      <c r="T279" s="611"/>
      <c r="U279" s="611"/>
      <c r="V279" s="611"/>
      <c r="W279" s="612"/>
      <c r="X279" s="977"/>
      <c r="Y279" s="981"/>
      <c r="Z279" s="981"/>
      <c r="AA279" s="985"/>
      <c r="AB279" s="977"/>
      <c r="AC279" s="985"/>
      <c r="AD279" s="977"/>
      <c r="AE279" s="981"/>
      <c r="AF279" s="981"/>
      <c r="AG279" s="981"/>
      <c r="AH279" s="981"/>
      <c r="AI279" s="981"/>
      <c r="AJ279" s="985"/>
    </row>
    <row r="280" spans="1:36" customFormat="1" ht="30">
      <c r="A280" s="1020"/>
      <c r="B280" s="1023"/>
      <c r="C280" s="1026"/>
      <c r="D280" s="474" t="s">
        <v>260</v>
      </c>
      <c r="E280" s="610" t="s">
        <v>438</v>
      </c>
      <c r="F280" s="228"/>
      <c r="G280" s="611"/>
      <c r="H280" s="611"/>
      <c r="I280" s="611"/>
      <c r="J280" s="612"/>
      <c r="K280" s="228"/>
      <c r="L280" s="611"/>
      <c r="M280" s="611"/>
      <c r="N280" s="612"/>
      <c r="O280" s="228"/>
      <c r="P280" s="612"/>
      <c r="Q280" s="228"/>
      <c r="R280" s="611"/>
      <c r="S280" s="611"/>
      <c r="T280" s="611"/>
      <c r="U280" s="611"/>
      <c r="V280" s="611"/>
      <c r="W280" s="612"/>
      <c r="X280" s="977"/>
      <c r="Y280" s="981"/>
      <c r="Z280" s="981"/>
      <c r="AA280" s="985"/>
      <c r="AB280" s="977"/>
      <c r="AC280" s="985"/>
      <c r="AD280" s="977"/>
      <c r="AE280" s="981"/>
      <c r="AF280" s="981"/>
      <c r="AG280" s="981"/>
      <c r="AH280" s="981"/>
      <c r="AI280" s="981"/>
      <c r="AJ280" s="985"/>
    </row>
    <row r="281" spans="1:36" customFormat="1" ht="30">
      <c r="A281" s="1020"/>
      <c r="B281" s="1023"/>
      <c r="C281" s="1026"/>
      <c r="D281" s="474" t="s">
        <v>261</v>
      </c>
      <c r="E281" s="610" t="s">
        <v>439</v>
      </c>
      <c r="F281" s="228"/>
      <c r="G281" s="611"/>
      <c r="H281" s="611"/>
      <c r="I281" s="611"/>
      <c r="J281" s="612"/>
      <c r="K281" s="228"/>
      <c r="L281" s="611"/>
      <c r="M281" s="611"/>
      <c r="N281" s="612"/>
      <c r="O281" s="228"/>
      <c r="P281" s="612"/>
      <c r="Q281" s="228"/>
      <c r="R281" s="611"/>
      <c r="S281" s="611"/>
      <c r="T281" s="611"/>
      <c r="U281" s="611"/>
      <c r="V281" s="611"/>
      <c r="W281" s="612"/>
      <c r="X281" s="977"/>
      <c r="Y281" s="981"/>
      <c r="Z281" s="981"/>
      <c r="AA281" s="985"/>
      <c r="AB281" s="977"/>
      <c r="AC281" s="985"/>
      <c r="AD281" s="977"/>
      <c r="AE281" s="981"/>
      <c r="AF281" s="981"/>
      <c r="AG281" s="981"/>
      <c r="AH281" s="981"/>
      <c r="AI281" s="981"/>
      <c r="AJ281" s="985"/>
    </row>
    <row r="282" spans="1:36" customFormat="1" ht="30">
      <c r="A282" s="1020"/>
      <c r="B282" s="1023"/>
      <c r="C282" s="1026"/>
      <c r="D282" s="474" t="s">
        <v>262</v>
      </c>
      <c r="E282" s="610" t="s">
        <v>440</v>
      </c>
      <c r="F282" s="228"/>
      <c r="G282" s="611"/>
      <c r="H282" s="611"/>
      <c r="I282" s="611"/>
      <c r="J282" s="612"/>
      <c r="K282" s="228"/>
      <c r="L282" s="611"/>
      <c r="M282" s="611"/>
      <c r="N282" s="612"/>
      <c r="O282" s="228"/>
      <c r="P282" s="612"/>
      <c r="Q282" s="228"/>
      <c r="R282" s="611"/>
      <c r="S282" s="611"/>
      <c r="T282" s="611"/>
      <c r="U282" s="611"/>
      <c r="V282" s="611"/>
      <c r="W282" s="612"/>
      <c r="X282" s="977"/>
      <c r="Y282" s="981"/>
      <c r="Z282" s="981"/>
      <c r="AA282" s="985"/>
      <c r="AB282" s="977"/>
      <c r="AC282" s="985"/>
      <c r="AD282" s="977"/>
      <c r="AE282" s="981"/>
      <c r="AF282" s="981"/>
      <c r="AG282" s="981"/>
      <c r="AH282" s="981"/>
      <c r="AI282" s="981"/>
      <c r="AJ282" s="985"/>
    </row>
    <row r="283" spans="1:36" customFormat="1" ht="15.75" thickBot="1">
      <c r="A283" s="1021"/>
      <c r="B283" s="1024"/>
      <c r="C283" s="1027"/>
      <c r="D283" s="475" t="s">
        <v>264</v>
      </c>
      <c r="E283" s="232" t="s">
        <v>445</v>
      </c>
      <c r="F283" s="613"/>
      <c r="G283" s="614"/>
      <c r="H283" s="614"/>
      <c r="I283" s="614"/>
      <c r="J283" s="615"/>
      <c r="K283" s="613"/>
      <c r="L283" s="614"/>
      <c r="M283" s="614"/>
      <c r="N283" s="615"/>
      <c r="O283" s="613"/>
      <c r="P283" s="615"/>
      <c r="Q283" s="613"/>
      <c r="R283" s="614"/>
      <c r="S283" s="614"/>
      <c r="T283" s="614"/>
      <c r="U283" s="614"/>
      <c r="V283" s="614"/>
      <c r="W283" s="615"/>
      <c r="X283" s="978"/>
      <c r="Y283" s="982"/>
      <c r="Z283" s="982"/>
      <c r="AA283" s="986"/>
      <c r="AB283" s="978"/>
      <c r="AC283" s="986"/>
      <c r="AD283" s="978"/>
      <c r="AE283" s="982"/>
      <c r="AF283" s="982"/>
      <c r="AG283" s="982"/>
      <c r="AH283" s="982"/>
      <c r="AI283" s="982"/>
      <c r="AJ283" s="986"/>
    </row>
    <row r="284" spans="1:36" ht="14.45" customHeight="1">
      <c r="A284" s="993"/>
      <c r="B284" s="993"/>
      <c r="C284" s="993"/>
      <c r="D284" s="994"/>
      <c r="E284" s="89"/>
      <c r="F284" s="3">
        <f t="shared" ref="F284:W284" si="28">SUM(F260:F283)</f>
        <v>0</v>
      </c>
      <c r="G284" s="3">
        <f t="shared" si="28"/>
        <v>0</v>
      </c>
      <c r="H284" s="3">
        <f t="shared" si="28"/>
        <v>0</v>
      </c>
      <c r="I284" s="3">
        <f t="shared" si="28"/>
        <v>0</v>
      </c>
      <c r="J284" s="3">
        <f t="shared" si="28"/>
        <v>0</v>
      </c>
      <c r="K284" s="3">
        <f t="shared" si="28"/>
        <v>0</v>
      </c>
      <c r="L284" s="3">
        <f t="shared" si="28"/>
        <v>0</v>
      </c>
      <c r="M284" s="3">
        <f t="shared" si="28"/>
        <v>0</v>
      </c>
      <c r="N284" s="3">
        <f t="shared" si="28"/>
        <v>0</v>
      </c>
      <c r="O284" s="3">
        <f t="shared" si="28"/>
        <v>0</v>
      </c>
      <c r="P284" s="3">
        <f t="shared" si="28"/>
        <v>0</v>
      </c>
      <c r="Q284" s="3">
        <f t="shared" si="28"/>
        <v>0</v>
      </c>
      <c r="R284" s="3">
        <f t="shared" si="28"/>
        <v>0</v>
      </c>
      <c r="S284" s="3">
        <f t="shared" si="28"/>
        <v>0</v>
      </c>
      <c r="T284" s="3">
        <f t="shared" si="28"/>
        <v>0</v>
      </c>
      <c r="U284" s="3">
        <f t="shared" si="28"/>
        <v>0</v>
      </c>
      <c r="V284" s="3">
        <f t="shared" si="28"/>
        <v>0</v>
      </c>
      <c r="W284" s="3">
        <f t="shared" si="28"/>
        <v>0</v>
      </c>
      <c r="X284" s="77">
        <f t="shared" ref="X284:AJ284" si="29">SUM(X260)</f>
        <v>0</v>
      </c>
      <c r="Y284" s="77">
        <f t="shared" si="29"/>
        <v>0</v>
      </c>
      <c r="Z284" s="77">
        <f t="shared" si="29"/>
        <v>0</v>
      </c>
      <c r="AA284" s="77">
        <f t="shared" si="29"/>
        <v>0</v>
      </c>
      <c r="AB284" s="77">
        <f t="shared" si="29"/>
        <v>0</v>
      </c>
      <c r="AC284" s="77">
        <f t="shared" si="29"/>
        <v>0</v>
      </c>
      <c r="AD284" s="77">
        <f t="shared" si="29"/>
        <v>0</v>
      </c>
      <c r="AE284" s="77">
        <f t="shared" si="29"/>
        <v>0</v>
      </c>
      <c r="AF284" s="77">
        <f t="shared" si="29"/>
        <v>0</v>
      </c>
      <c r="AG284" s="77">
        <f t="shared" si="29"/>
        <v>0</v>
      </c>
      <c r="AH284" s="77">
        <f t="shared" si="29"/>
        <v>0</v>
      </c>
      <c r="AI284" s="77">
        <f t="shared" si="29"/>
        <v>0</v>
      </c>
      <c r="AJ284" s="77">
        <f t="shared" si="29"/>
        <v>0</v>
      </c>
    </row>
    <row r="285" spans="1:36" customFormat="1" ht="15.75" thickBot="1">
      <c r="D285" s="216"/>
      <c r="E285" s="216"/>
    </row>
    <row r="286" spans="1:36" customFormat="1" ht="30">
      <c r="A286" s="1019" t="s">
        <v>50</v>
      </c>
      <c r="B286" s="1022" t="s">
        <v>1574</v>
      </c>
      <c r="C286" s="1025" t="s">
        <v>205</v>
      </c>
      <c r="D286" s="605" t="s">
        <v>252</v>
      </c>
      <c r="E286" s="606" t="s">
        <v>433</v>
      </c>
      <c r="F286" s="607"/>
      <c r="G286" s="608"/>
      <c r="H286" s="608"/>
      <c r="I286" s="608"/>
      <c r="J286" s="609"/>
      <c r="K286" s="607"/>
      <c r="L286" s="608"/>
      <c r="M286" s="608"/>
      <c r="N286" s="609"/>
      <c r="O286" s="607"/>
      <c r="P286" s="609"/>
      <c r="Q286" s="607"/>
      <c r="R286" s="608"/>
      <c r="S286" s="608"/>
      <c r="T286" s="608"/>
      <c r="U286" s="608"/>
      <c r="V286" s="608"/>
      <c r="W286" s="609"/>
      <c r="X286" s="975"/>
      <c r="Y286" s="979"/>
      <c r="Z286" s="979"/>
      <c r="AA286" s="983"/>
      <c r="AB286" s="975"/>
      <c r="AC286" s="983"/>
      <c r="AD286" s="975"/>
      <c r="AE286" s="979"/>
      <c r="AF286" s="979"/>
      <c r="AG286" s="979"/>
      <c r="AH286" s="979"/>
      <c r="AI286" s="979"/>
      <c r="AJ286" s="983"/>
    </row>
    <row r="287" spans="1:36" customFormat="1">
      <c r="A287" s="1020"/>
      <c r="B287" s="1023"/>
      <c r="C287" s="1026"/>
      <c r="D287" s="474" t="s">
        <v>1497</v>
      </c>
      <c r="E287" s="610" t="s">
        <v>1498</v>
      </c>
      <c r="F287" s="228"/>
      <c r="G287" s="611"/>
      <c r="H287" s="611"/>
      <c r="I287" s="611"/>
      <c r="J287" s="612"/>
      <c r="K287" s="228"/>
      <c r="L287" s="611"/>
      <c r="M287" s="611"/>
      <c r="N287" s="612"/>
      <c r="O287" s="228"/>
      <c r="P287" s="612"/>
      <c r="Q287" s="228"/>
      <c r="R287" s="611"/>
      <c r="S287" s="611"/>
      <c r="T287" s="611"/>
      <c r="U287" s="611"/>
      <c r="V287" s="611"/>
      <c r="W287" s="612"/>
      <c r="X287" s="976"/>
      <c r="Y287" s="980"/>
      <c r="Z287" s="980"/>
      <c r="AA287" s="984"/>
      <c r="AB287" s="976"/>
      <c r="AC287" s="984"/>
      <c r="AD287" s="976"/>
      <c r="AE287" s="980"/>
      <c r="AF287" s="980"/>
      <c r="AG287" s="980"/>
      <c r="AH287" s="980"/>
      <c r="AI287" s="980"/>
      <c r="AJ287" s="984"/>
    </row>
    <row r="288" spans="1:36" customFormat="1" ht="30">
      <c r="A288" s="1020"/>
      <c r="B288" s="1023"/>
      <c r="C288" s="1026"/>
      <c r="D288" s="474" t="s">
        <v>1513</v>
      </c>
      <c r="E288" s="610" t="s">
        <v>1499</v>
      </c>
      <c r="F288" s="228"/>
      <c r="G288" s="611"/>
      <c r="H288" s="611"/>
      <c r="I288" s="611"/>
      <c r="J288" s="612"/>
      <c r="K288" s="228"/>
      <c r="L288" s="611"/>
      <c r="M288" s="611"/>
      <c r="N288" s="612"/>
      <c r="O288" s="228"/>
      <c r="P288" s="612"/>
      <c r="Q288" s="228"/>
      <c r="R288" s="611"/>
      <c r="S288" s="611"/>
      <c r="T288" s="611"/>
      <c r="U288" s="611"/>
      <c r="V288" s="611"/>
      <c r="W288" s="612"/>
      <c r="X288" s="976"/>
      <c r="Y288" s="980"/>
      <c r="Z288" s="980"/>
      <c r="AA288" s="984"/>
      <c r="AB288" s="976"/>
      <c r="AC288" s="984"/>
      <c r="AD288" s="976"/>
      <c r="AE288" s="980"/>
      <c r="AF288" s="980"/>
      <c r="AG288" s="980"/>
      <c r="AH288" s="980"/>
      <c r="AI288" s="980"/>
      <c r="AJ288" s="984"/>
    </row>
    <row r="289" spans="1:36" customFormat="1">
      <c r="A289" s="1020"/>
      <c r="B289" s="1023"/>
      <c r="C289" s="1026"/>
      <c r="D289" s="474" t="s">
        <v>191</v>
      </c>
      <c r="E289" s="610" t="s">
        <v>1500</v>
      </c>
      <c r="F289" s="228"/>
      <c r="G289" s="611"/>
      <c r="H289" s="611"/>
      <c r="I289" s="611"/>
      <c r="J289" s="612"/>
      <c r="K289" s="228"/>
      <c r="L289" s="611"/>
      <c r="M289" s="611"/>
      <c r="N289" s="612"/>
      <c r="O289" s="228"/>
      <c r="P289" s="612"/>
      <c r="Q289" s="228"/>
      <c r="R289" s="611"/>
      <c r="S289" s="611"/>
      <c r="T289" s="611"/>
      <c r="U289" s="611"/>
      <c r="V289" s="611"/>
      <c r="W289" s="612"/>
      <c r="X289" s="976"/>
      <c r="Y289" s="980"/>
      <c r="Z289" s="980"/>
      <c r="AA289" s="984"/>
      <c r="AB289" s="976"/>
      <c r="AC289" s="984"/>
      <c r="AD289" s="976"/>
      <c r="AE289" s="980"/>
      <c r="AF289" s="980"/>
      <c r="AG289" s="980"/>
      <c r="AH289" s="980"/>
      <c r="AI289" s="980"/>
      <c r="AJ289" s="984"/>
    </row>
    <row r="290" spans="1:36" customFormat="1" ht="30">
      <c r="A290" s="1020"/>
      <c r="B290" s="1023"/>
      <c r="C290" s="1026"/>
      <c r="D290" s="474" t="s">
        <v>1514</v>
      </c>
      <c r="E290" s="610" t="s">
        <v>1501</v>
      </c>
      <c r="F290" s="228"/>
      <c r="G290" s="611"/>
      <c r="H290" s="611"/>
      <c r="I290" s="611"/>
      <c r="J290" s="612"/>
      <c r="K290" s="228"/>
      <c r="L290" s="611"/>
      <c r="M290" s="611"/>
      <c r="N290" s="612"/>
      <c r="O290" s="228"/>
      <c r="P290" s="612"/>
      <c r="Q290" s="228"/>
      <c r="R290" s="611"/>
      <c r="S290" s="611"/>
      <c r="T290" s="611"/>
      <c r="U290" s="611"/>
      <c r="V290" s="611"/>
      <c r="W290" s="612"/>
      <c r="X290" s="976"/>
      <c r="Y290" s="980"/>
      <c r="Z290" s="980"/>
      <c r="AA290" s="984"/>
      <c r="AB290" s="976"/>
      <c r="AC290" s="984"/>
      <c r="AD290" s="976"/>
      <c r="AE290" s="980"/>
      <c r="AF290" s="980"/>
      <c r="AG290" s="980"/>
      <c r="AH290" s="980"/>
      <c r="AI290" s="980"/>
      <c r="AJ290" s="984"/>
    </row>
    <row r="291" spans="1:36" customFormat="1">
      <c r="A291" s="1020"/>
      <c r="B291" s="1023"/>
      <c r="C291" s="1026"/>
      <c r="D291" s="474" t="s">
        <v>1515</v>
      </c>
      <c r="E291" s="610" t="s">
        <v>1502</v>
      </c>
      <c r="F291" s="228"/>
      <c r="G291" s="611"/>
      <c r="H291" s="611"/>
      <c r="I291" s="611"/>
      <c r="J291" s="612"/>
      <c r="K291" s="228"/>
      <c r="L291" s="611"/>
      <c r="M291" s="611"/>
      <c r="N291" s="612"/>
      <c r="O291" s="228"/>
      <c r="P291" s="612"/>
      <c r="Q291" s="228"/>
      <c r="R291" s="611"/>
      <c r="S291" s="611"/>
      <c r="T291" s="611"/>
      <c r="U291" s="611"/>
      <c r="V291" s="611"/>
      <c r="W291" s="612"/>
      <c r="X291" s="976"/>
      <c r="Y291" s="980"/>
      <c r="Z291" s="980"/>
      <c r="AA291" s="984"/>
      <c r="AB291" s="976"/>
      <c r="AC291" s="984"/>
      <c r="AD291" s="976"/>
      <c r="AE291" s="980"/>
      <c r="AF291" s="980"/>
      <c r="AG291" s="980"/>
      <c r="AH291" s="980"/>
      <c r="AI291" s="980"/>
      <c r="AJ291" s="984"/>
    </row>
    <row r="292" spans="1:36" customFormat="1">
      <c r="A292" s="1020"/>
      <c r="B292" s="1023"/>
      <c r="C292" s="1026"/>
      <c r="D292" s="474" t="s">
        <v>254</v>
      </c>
      <c r="E292" s="610" t="s">
        <v>434</v>
      </c>
      <c r="F292" s="228"/>
      <c r="G292" s="611"/>
      <c r="H292" s="611"/>
      <c r="I292" s="611"/>
      <c r="J292" s="612"/>
      <c r="K292" s="228"/>
      <c r="L292" s="611"/>
      <c r="M292" s="611"/>
      <c r="N292" s="612"/>
      <c r="O292" s="228"/>
      <c r="P292" s="612"/>
      <c r="Q292" s="228"/>
      <c r="R292" s="611"/>
      <c r="S292" s="611"/>
      <c r="T292" s="611"/>
      <c r="U292" s="611"/>
      <c r="V292" s="611"/>
      <c r="W292" s="612"/>
      <c r="X292" s="976"/>
      <c r="Y292" s="980"/>
      <c r="Z292" s="980"/>
      <c r="AA292" s="984"/>
      <c r="AB292" s="976"/>
      <c r="AC292" s="984"/>
      <c r="AD292" s="976"/>
      <c r="AE292" s="980"/>
      <c r="AF292" s="980"/>
      <c r="AG292" s="980"/>
      <c r="AH292" s="980"/>
      <c r="AI292" s="980"/>
      <c r="AJ292" s="984"/>
    </row>
    <row r="293" spans="1:36" customFormat="1">
      <c r="A293" s="1020"/>
      <c r="B293" s="1023"/>
      <c r="C293" s="1026"/>
      <c r="D293" s="474" t="s">
        <v>256</v>
      </c>
      <c r="E293" s="610" t="s">
        <v>435</v>
      </c>
      <c r="F293" s="228"/>
      <c r="G293" s="611"/>
      <c r="H293" s="611"/>
      <c r="I293" s="611"/>
      <c r="J293" s="612"/>
      <c r="K293" s="228"/>
      <c r="L293" s="611"/>
      <c r="M293" s="611"/>
      <c r="N293" s="612"/>
      <c r="O293" s="228"/>
      <c r="P293" s="612"/>
      <c r="Q293" s="228"/>
      <c r="R293" s="611"/>
      <c r="S293" s="611"/>
      <c r="T293" s="611"/>
      <c r="U293" s="611"/>
      <c r="V293" s="611"/>
      <c r="W293" s="612"/>
      <c r="X293" s="976"/>
      <c r="Y293" s="980"/>
      <c r="Z293" s="980"/>
      <c r="AA293" s="984"/>
      <c r="AB293" s="976"/>
      <c r="AC293" s="984"/>
      <c r="AD293" s="976"/>
      <c r="AE293" s="980"/>
      <c r="AF293" s="980"/>
      <c r="AG293" s="980"/>
      <c r="AH293" s="980"/>
      <c r="AI293" s="980"/>
      <c r="AJ293" s="984"/>
    </row>
    <row r="294" spans="1:36" customFormat="1" ht="30">
      <c r="A294" s="1020"/>
      <c r="B294" s="1023"/>
      <c r="C294" s="1026"/>
      <c r="D294" s="474" t="s">
        <v>410</v>
      </c>
      <c r="E294" s="610" t="s">
        <v>1503</v>
      </c>
      <c r="F294" s="228"/>
      <c r="G294" s="611"/>
      <c r="H294" s="611"/>
      <c r="I294" s="611"/>
      <c r="J294" s="612"/>
      <c r="K294" s="228"/>
      <c r="L294" s="611"/>
      <c r="M294" s="611"/>
      <c r="N294" s="612"/>
      <c r="O294" s="228"/>
      <c r="P294" s="612"/>
      <c r="Q294" s="228"/>
      <c r="R294" s="611"/>
      <c r="S294" s="611"/>
      <c r="T294" s="611"/>
      <c r="U294" s="611"/>
      <c r="V294" s="611"/>
      <c r="W294" s="612"/>
      <c r="X294" s="976"/>
      <c r="Y294" s="980"/>
      <c r="Z294" s="980"/>
      <c r="AA294" s="984"/>
      <c r="AB294" s="976"/>
      <c r="AC294" s="984"/>
      <c r="AD294" s="976"/>
      <c r="AE294" s="980"/>
      <c r="AF294" s="980"/>
      <c r="AG294" s="980"/>
      <c r="AH294" s="980"/>
      <c r="AI294" s="980"/>
      <c r="AJ294" s="984"/>
    </row>
    <row r="295" spans="1:36" customFormat="1">
      <c r="A295" s="1020"/>
      <c r="B295" s="1023"/>
      <c r="C295" s="1026"/>
      <c r="D295" s="474" t="s">
        <v>258</v>
      </c>
      <c r="E295" s="610" t="s">
        <v>436</v>
      </c>
      <c r="F295" s="228"/>
      <c r="G295" s="611"/>
      <c r="H295" s="611"/>
      <c r="I295" s="611"/>
      <c r="J295" s="612"/>
      <c r="K295" s="228"/>
      <c r="L295" s="611"/>
      <c r="M295" s="611"/>
      <c r="N295" s="612"/>
      <c r="O295" s="228"/>
      <c r="P295" s="612"/>
      <c r="Q295" s="228"/>
      <c r="R295" s="611"/>
      <c r="S295" s="611"/>
      <c r="T295" s="611"/>
      <c r="U295" s="611"/>
      <c r="V295" s="611"/>
      <c r="W295" s="612"/>
      <c r="X295" s="976"/>
      <c r="Y295" s="980"/>
      <c r="Z295" s="980"/>
      <c r="AA295" s="984"/>
      <c r="AB295" s="976"/>
      <c r="AC295" s="984"/>
      <c r="AD295" s="976"/>
      <c r="AE295" s="980"/>
      <c r="AF295" s="980"/>
      <c r="AG295" s="980"/>
      <c r="AH295" s="980"/>
      <c r="AI295" s="980"/>
      <c r="AJ295" s="984"/>
    </row>
    <row r="296" spans="1:36" customFormat="1">
      <c r="A296" s="1020"/>
      <c r="B296" s="1023"/>
      <c r="C296" s="1026"/>
      <c r="D296" s="474" t="s">
        <v>1516</v>
      </c>
      <c r="E296" s="610" t="s">
        <v>1517</v>
      </c>
      <c r="F296" s="228"/>
      <c r="G296" s="611"/>
      <c r="H296" s="611"/>
      <c r="I296" s="611"/>
      <c r="J296" s="612"/>
      <c r="K296" s="228"/>
      <c r="L296" s="611"/>
      <c r="M296" s="611"/>
      <c r="N296" s="612"/>
      <c r="O296" s="228"/>
      <c r="P296" s="612"/>
      <c r="Q296" s="228"/>
      <c r="R296" s="611"/>
      <c r="S296" s="611"/>
      <c r="T296" s="611"/>
      <c r="U296" s="611"/>
      <c r="V296" s="611"/>
      <c r="W296" s="612"/>
      <c r="X296" s="976"/>
      <c r="Y296" s="980"/>
      <c r="Z296" s="980"/>
      <c r="AA296" s="984"/>
      <c r="AB296" s="976"/>
      <c r="AC296" s="984"/>
      <c r="AD296" s="976"/>
      <c r="AE296" s="980"/>
      <c r="AF296" s="980"/>
      <c r="AG296" s="980"/>
      <c r="AH296" s="980"/>
      <c r="AI296" s="980"/>
      <c r="AJ296" s="984"/>
    </row>
    <row r="297" spans="1:36" customFormat="1">
      <c r="A297" s="1020"/>
      <c r="B297" s="1023"/>
      <c r="C297" s="1026"/>
      <c r="D297" s="474" t="s">
        <v>259</v>
      </c>
      <c r="E297" s="610" t="s">
        <v>437</v>
      </c>
      <c r="F297" s="228"/>
      <c r="G297" s="611"/>
      <c r="H297" s="611"/>
      <c r="I297" s="611"/>
      <c r="J297" s="612"/>
      <c r="K297" s="228"/>
      <c r="L297" s="611"/>
      <c r="M297" s="611"/>
      <c r="N297" s="612"/>
      <c r="O297" s="228"/>
      <c r="P297" s="612"/>
      <c r="Q297" s="228"/>
      <c r="R297" s="611"/>
      <c r="S297" s="611"/>
      <c r="T297" s="611"/>
      <c r="U297" s="611"/>
      <c r="V297" s="611"/>
      <c r="W297" s="612"/>
      <c r="X297" s="977"/>
      <c r="Y297" s="981"/>
      <c r="Z297" s="981"/>
      <c r="AA297" s="985"/>
      <c r="AB297" s="977"/>
      <c r="AC297" s="985"/>
      <c r="AD297" s="977"/>
      <c r="AE297" s="981"/>
      <c r="AF297" s="981"/>
      <c r="AG297" s="981"/>
      <c r="AH297" s="981"/>
      <c r="AI297" s="981"/>
      <c r="AJ297" s="985"/>
    </row>
    <row r="298" spans="1:36" customFormat="1" ht="30">
      <c r="A298" s="1020"/>
      <c r="B298" s="1023"/>
      <c r="C298" s="1026"/>
      <c r="D298" s="474" t="s">
        <v>260</v>
      </c>
      <c r="E298" s="610" t="s">
        <v>438</v>
      </c>
      <c r="F298" s="228"/>
      <c r="G298" s="611"/>
      <c r="H298" s="611"/>
      <c r="I298" s="611"/>
      <c r="J298" s="612"/>
      <c r="K298" s="228"/>
      <c r="L298" s="611"/>
      <c r="M298" s="611"/>
      <c r="N298" s="612"/>
      <c r="O298" s="228"/>
      <c r="P298" s="612"/>
      <c r="Q298" s="228"/>
      <c r="R298" s="611"/>
      <c r="S298" s="611"/>
      <c r="T298" s="611"/>
      <c r="U298" s="611"/>
      <c r="V298" s="611"/>
      <c r="W298" s="612"/>
      <c r="X298" s="977"/>
      <c r="Y298" s="981"/>
      <c r="Z298" s="981"/>
      <c r="AA298" s="985"/>
      <c r="AB298" s="977"/>
      <c r="AC298" s="985"/>
      <c r="AD298" s="977"/>
      <c r="AE298" s="981"/>
      <c r="AF298" s="981"/>
      <c r="AG298" s="981"/>
      <c r="AH298" s="981"/>
      <c r="AI298" s="981"/>
      <c r="AJ298" s="985"/>
    </row>
    <row r="299" spans="1:36" customFormat="1" ht="30">
      <c r="A299" s="1020"/>
      <c r="B299" s="1023"/>
      <c r="C299" s="1026"/>
      <c r="D299" s="474" t="s">
        <v>261</v>
      </c>
      <c r="E299" s="610" t="s">
        <v>439</v>
      </c>
      <c r="F299" s="228"/>
      <c r="G299" s="611"/>
      <c r="H299" s="611"/>
      <c r="I299" s="611"/>
      <c r="J299" s="612"/>
      <c r="K299" s="228"/>
      <c r="L299" s="611"/>
      <c r="M299" s="611"/>
      <c r="N299" s="612"/>
      <c r="O299" s="228"/>
      <c r="P299" s="612"/>
      <c r="Q299" s="228"/>
      <c r="R299" s="611"/>
      <c r="S299" s="611"/>
      <c r="T299" s="611"/>
      <c r="U299" s="611"/>
      <c r="V299" s="611"/>
      <c r="W299" s="612"/>
      <c r="X299" s="977"/>
      <c r="Y299" s="981"/>
      <c r="Z299" s="981"/>
      <c r="AA299" s="985"/>
      <c r="AB299" s="977"/>
      <c r="AC299" s="985"/>
      <c r="AD299" s="977"/>
      <c r="AE299" s="981"/>
      <c r="AF299" s="981"/>
      <c r="AG299" s="981"/>
      <c r="AH299" s="981"/>
      <c r="AI299" s="981"/>
      <c r="AJ299" s="985"/>
    </row>
    <row r="300" spans="1:36" customFormat="1" ht="30">
      <c r="A300" s="1020"/>
      <c r="B300" s="1023"/>
      <c r="C300" s="1026"/>
      <c r="D300" s="474" t="s">
        <v>262</v>
      </c>
      <c r="E300" s="610" t="s">
        <v>440</v>
      </c>
      <c r="F300" s="228"/>
      <c r="G300" s="611"/>
      <c r="H300" s="611"/>
      <c r="I300" s="611"/>
      <c r="J300" s="612"/>
      <c r="K300" s="228"/>
      <c r="L300" s="611"/>
      <c r="M300" s="611"/>
      <c r="N300" s="612"/>
      <c r="O300" s="228"/>
      <c r="P300" s="612"/>
      <c r="Q300" s="228"/>
      <c r="R300" s="611"/>
      <c r="S300" s="611"/>
      <c r="T300" s="611"/>
      <c r="U300" s="611"/>
      <c r="V300" s="611"/>
      <c r="W300" s="612"/>
      <c r="X300" s="977"/>
      <c r="Y300" s="981"/>
      <c r="Z300" s="981"/>
      <c r="AA300" s="985"/>
      <c r="AB300" s="977"/>
      <c r="AC300" s="985"/>
      <c r="AD300" s="977"/>
      <c r="AE300" s="981"/>
      <c r="AF300" s="981"/>
      <c r="AG300" s="981"/>
      <c r="AH300" s="981"/>
      <c r="AI300" s="981"/>
      <c r="AJ300" s="985"/>
    </row>
    <row r="301" spans="1:36" customFormat="1" ht="15.75" thickBot="1">
      <c r="A301" s="1021"/>
      <c r="B301" s="1024"/>
      <c r="C301" s="1027"/>
      <c r="D301" s="475" t="s">
        <v>264</v>
      </c>
      <c r="E301" s="232" t="s">
        <v>445</v>
      </c>
      <c r="F301" s="613"/>
      <c r="G301" s="614"/>
      <c r="H301" s="614"/>
      <c r="I301" s="614"/>
      <c r="J301" s="615"/>
      <c r="K301" s="613"/>
      <c r="L301" s="614"/>
      <c r="M301" s="614"/>
      <c r="N301" s="615"/>
      <c r="O301" s="613"/>
      <c r="P301" s="615"/>
      <c r="Q301" s="613"/>
      <c r="R301" s="614"/>
      <c r="S301" s="614"/>
      <c r="T301" s="614"/>
      <c r="U301" s="614"/>
      <c r="V301" s="614"/>
      <c r="W301" s="615"/>
      <c r="X301" s="978"/>
      <c r="Y301" s="982"/>
      <c r="Z301" s="982"/>
      <c r="AA301" s="986"/>
      <c r="AB301" s="978"/>
      <c r="AC301" s="986"/>
      <c r="AD301" s="978"/>
      <c r="AE301" s="982"/>
      <c r="AF301" s="982"/>
      <c r="AG301" s="982"/>
      <c r="AH301" s="982"/>
      <c r="AI301" s="982"/>
      <c r="AJ301" s="986"/>
    </row>
    <row r="302" spans="1:36" ht="14.45" customHeight="1">
      <c r="A302" s="993"/>
      <c r="B302" s="993"/>
      <c r="C302" s="993"/>
      <c r="D302" s="994"/>
      <c r="E302" s="89"/>
      <c r="F302" s="3">
        <f t="shared" ref="F302:W302" si="30">SUM(F286:F301)</f>
        <v>0</v>
      </c>
      <c r="G302" s="3">
        <f t="shared" si="30"/>
        <v>0</v>
      </c>
      <c r="H302" s="3">
        <f t="shared" si="30"/>
        <v>0</v>
      </c>
      <c r="I302" s="3">
        <f t="shared" si="30"/>
        <v>0</v>
      </c>
      <c r="J302" s="3">
        <f t="shared" si="30"/>
        <v>0</v>
      </c>
      <c r="K302" s="3">
        <f t="shared" si="30"/>
        <v>0</v>
      </c>
      <c r="L302" s="3">
        <f t="shared" si="30"/>
        <v>0</v>
      </c>
      <c r="M302" s="3">
        <f t="shared" si="30"/>
        <v>0</v>
      </c>
      <c r="N302" s="3">
        <f t="shared" si="30"/>
        <v>0</v>
      </c>
      <c r="O302" s="3">
        <f t="shared" si="30"/>
        <v>0</v>
      </c>
      <c r="P302" s="3">
        <f t="shared" si="30"/>
        <v>0</v>
      </c>
      <c r="Q302" s="3">
        <f t="shared" si="30"/>
        <v>0</v>
      </c>
      <c r="R302" s="3">
        <f t="shared" si="30"/>
        <v>0</v>
      </c>
      <c r="S302" s="3">
        <f t="shared" si="30"/>
        <v>0</v>
      </c>
      <c r="T302" s="3">
        <f t="shared" si="30"/>
        <v>0</v>
      </c>
      <c r="U302" s="3">
        <f t="shared" si="30"/>
        <v>0</v>
      </c>
      <c r="V302" s="3">
        <f t="shared" si="30"/>
        <v>0</v>
      </c>
      <c r="W302" s="3">
        <f t="shared" si="30"/>
        <v>0</v>
      </c>
      <c r="X302" s="77">
        <f t="shared" ref="X302:AJ302" si="31">SUM(X286)</f>
        <v>0</v>
      </c>
      <c r="Y302" s="77">
        <f t="shared" si="31"/>
        <v>0</v>
      </c>
      <c r="Z302" s="77">
        <f t="shared" si="31"/>
        <v>0</v>
      </c>
      <c r="AA302" s="77">
        <f t="shared" si="31"/>
        <v>0</v>
      </c>
      <c r="AB302" s="77">
        <f t="shared" si="31"/>
        <v>0</v>
      </c>
      <c r="AC302" s="77">
        <f t="shared" si="31"/>
        <v>0</v>
      </c>
      <c r="AD302" s="77">
        <f t="shared" si="31"/>
        <v>0</v>
      </c>
      <c r="AE302" s="77">
        <f t="shared" si="31"/>
        <v>0</v>
      </c>
      <c r="AF302" s="77">
        <f t="shared" si="31"/>
        <v>0</v>
      </c>
      <c r="AG302" s="77">
        <f t="shared" si="31"/>
        <v>0</v>
      </c>
      <c r="AH302" s="77">
        <f t="shared" si="31"/>
        <v>0</v>
      </c>
      <c r="AI302" s="77">
        <f t="shared" si="31"/>
        <v>0</v>
      </c>
      <c r="AJ302" s="77">
        <f t="shared" si="31"/>
        <v>0</v>
      </c>
    </row>
    <row r="303" spans="1:36" customFormat="1">
      <c r="A303" s="233"/>
      <c r="B303" s="1" t="s">
        <v>216</v>
      </c>
      <c r="D303" s="216"/>
      <c r="E303" s="216"/>
    </row>
    <row r="304" spans="1:36">
      <c r="E304" s="21" t="s">
        <v>66</v>
      </c>
      <c r="F304" s="179">
        <f>SUM(F302,F284,F258,F234,F218,F196,F182,F166,F152,F136,F114,F97,F82,F57,F43,F23)</f>
        <v>0</v>
      </c>
      <c r="G304" s="179">
        <f t="shared" ref="G304:AJ304" si="32">SUM(G302,G284,G258,G234,G218,G196,G182,G166,G152,G136,G114,G97,G82,G57,G43,G23)</f>
        <v>0</v>
      </c>
      <c r="H304" s="179">
        <f t="shared" si="32"/>
        <v>0</v>
      </c>
      <c r="I304" s="179">
        <f t="shared" si="32"/>
        <v>0</v>
      </c>
      <c r="J304" s="179">
        <f t="shared" si="32"/>
        <v>0</v>
      </c>
      <c r="K304" s="179">
        <f t="shared" si="32"/>
        <v>0</v>
      </c>
      <c r="L304" s="179">
        <f t="shared" si="32"/>
        <v>0</v>
      </c>
      <c r="M304" s="179">
        <f t="shared" si="32"/>
        <v>0</v>
      </c>
      <c r="N304" s="179">
        <f t="shared" si="32"/>
        <v>0</v>
      </c>
      <c r="O304" s="179">
        <f t="shared" si="32"/>
        <v>0</v>
      </c>
      <c r="P304" s="179">
        <f t="shared" si="32"/>
        <v>0</v>
      </c>
      <c r="Q304" s="179">
        <f t="shared" si="32"/>
        <v>0</v>
      </c>
      <c r="R304" s="179">
        <f t="shared" si="32"/>
        <v>0</v>
      </c>
      <c r="S304" s="179">
        <f t="shared" si="32"/>
        <v>0</v>
      </c>
      <c r="T304" s="179">
        <f t="shared" si="32"/>
        <v>0</v>
      </c>
      <c r="U304" s="179">
        <f t="shared" si="32"/>
        <v>0</v>
      </c>
      <c r="V304" s="179">
        <f t="shared" si="32"/>
        <v>0</v>
      </c>
      <c r="W304" s="179">
        <f>SUM(W302,W284,W258,W234,W218,W196,W182,W166,W152,W136,W114,W97,W82,W57,W43,W23)</f>
        <v>0</v>
      </c>
      <c r="X304" s="178">
        <f t="shared" si="32"/>
        <v>0</v>
      </c>
      <c r="Y304" s="178">
        <f t="shared" si="32"/>
        <v>0</v>
      </c>
      <c r="Z304" s="178">
        <f t="shared" si="32"/>
        <v>0</v>
      </c>
      <c r="AA304" s="178">
        <f>SUM(AA302,AA284,AA258,AA234,AA218,AA196,AA182,AA166,AA152,AA136,AA114,AA97,AA82,AA57,AA43,AA23)</f>
        <v>0</v>
      </c>
      <c r="AB304" s="178">
        <f t="shared" si="32"/>
        <v>0</v>
      </c>
      <c r="AC304" s="178">
        <f t="shared" si="32"/>
        <v>0</v>
      </c>
      <c r="AD304" s="178">
        <f t="shared" si="32"/>
        <v>0</v>
      </c>
      <c r="AE304" s="178">
        <f t="shared" si="32"/>
        <v>0</v>
      </c>
      <c r="AF304" s="178">
        <f t="shared" si="32"/>
        <v>0</v>
      </c>
      <c r="AG304" s="178">
        <f t="shared" si="32"/>
        <v>0</v>
      </c>
      <c r="AH304" s="178">
        <f t="shared" si="32"/>
        <v>0</v>
      </c>
      <c r="AI304" s="178">
        <f t="shared" si="32"/>
        <v>0</v>
      </c>
      <c r="AJ304" s="178">
        <f t="shared" si="32"/>
        <v>0</v>
      </c>
    </row>
    <row r="305" spans="1:47" ht="15.75" thickBot="1"/>
    <row r="306" spans="1:47" ht="21.75" customHeight="1" thickBot="1">
      <c r="A306" s="965"/>
      <c r="B306" s="552"/>
      <c r="C306" s="973" t="s">
        <v>44</v>
      </c>
      <c r="D306" s="966" t="s">
        <v>59</v>
      </c>
      <c r="E306" s="966" t="s">
        <v>60</v>
      </c>
      <c r="F306" s="923" t="s">
        <v>79</v>
      </c>
      <c r="G306" s="924"/>
      <c r="H306" s="924"/>
      <c r="I306" s="924"/>
      <c r="J306" s="924"/>
      <c r="K306" s="924"/>
      <c r="L306" s="924"/>
      <c r="M306" s="924"/>
      <c r="N306" s="924"/>
      <c r="O306" s="924"/>
      <c r="P306" s="924"/>
      <c r="Q306" s="924"/>
      <c r="R306" s="925"/>
      <c r="S306" s="925"/>
      <c r="T306" s="925"/>
      <c r="U306" s="925"/>
      <c r="V306" s="926"/>
      <c r="W306" s="926"/>
      <c r="X306" s="927"/>
      <c r="AK306" s="4"/>
    </row>
    <row r="307" spans="1:47" ht="21.75" customHeight="1" thickBot="1">
      <c r="A307" s="965"/>
      <c r="B307" s="552"/>
      <c r="C307" s="974"/>
      <c r="D307" s="967"/>
      <c r="E307" s="967"/>
      <c r="F307" s="969" t="s">
        <v>0</v>
      </c>
      <c r="G307" s="969"/>
      <c r="H307" s="969"/>
      <c r="I307" s="969"/>
      <c r="J307" s="969"/>
      <c r="K307" s="970" t="s">
        <v>1</v>
      </c>
      <c r="L307" s="971"/>
      <c r="M307" s="971"/>
      <c r="N307" s="971"/>
      <c r="O307" s="972"/>
      <c r="P307" s="960" t="s">
        <v>42</v>
      </c>
      <c r="Q307" s="961"/>
      <c r="R307" s="962" t="s">
        <v>149</v>
      </c>
      <c r="S307" s="925"/>
      <c r="T307" s="925"/>
      <c r="U307" s="925"/>
      <c r="V307" s="926"/>
      <c r="W307" s="926"/>
      <c r="X307" s="927"/>
      <c r="AK307" s="4"/>
    </row>
    <row r="308" spans="1:47" ht="30" customHeight="1" thickBot="1">
      <c r="A308" s="965"/>
      <c r="B308" s="552"/>
      <c r="C308" s="974"/>
      <c r="D308" s="968"/>
      <c r="E308" s="968"/>
      <c r="F308" s="197" t="s">
        <v>81</v>
      </c>
      <c r="G308" s="197" t="s">
        <v>65</v>
      </c>
      <c r="H308" s="198" t="s">
        <v>82</v>
      </c>
      <c r="I308" s="198" t="s">
        <v>63</v>
      </c>
      <c r="J308" s="198" t="s">
        <v>64</v>
      </c>
      <c r="K308" s="198" t="s">
        <v>81</v>
      </c>
      <c r="L308" s="197" t="s">
        <v>65</v>
      </c>
      <c r="M308" s="198" t="s">
        <v>82</v>
      </c>
      <c r="N308" s="198" t="s">
        <v>63</v>
      </c>
      <c r="O308" s="198" t="s">
        <v>64</v>
      </c>
      <c r="P308" s="198" t="s">
        <v>83</v>
      </c>
      <c r="Q308" s="198" t="s">
        <v>84</v>
      </c>
      <c r="R308" s="199" t="s">
        <v>152</v>
      </c>
      <c r="S308" s="199" t="s">
        <v>153</v>
      </c>
      <c r="T308" s="199" t="s">
        <v>154</v>
      </c>
      <c r="U308" s="199" t="s">
        <v>155</v>
      </c>
      <c r="V308" s="199" t="s">
        <v>156</v>
      </c>
      <c r="W308" s="200" t="s">
        <v>157</v>
      </c>
      <c r="X308" s="199" t="s">
        <v>158</v>
      </c>
      <c r="Y308" s="4"/>
      <c r="Z308" s="4"/>
      <c r="AO308" s="4"/>
    </row>
    <row r="309" spans="1:47" ht="15" customHeight="1">
      <c r="A309" s="553"/>
      <c r="B309" s="554"/>
      <c r="C309" s="555" t="s">
        <v>1588</v>
      </c>
      <c r="D309" s="642" t="s">
        <v>1589</v>
      </c>
      <c r="E309" s="557">
        <v>126</v>
      </c>
      <c r="F309" s="558"/>
      <c r="G309" s="559"/>
      <c r="H309" s="559"/>
      <c r="I309" s="559"/>
      <c r="J309" s="560"/>
      <c r="K309" s="558">
        <v>1</v>
      </c>
      <c r="L309" s="559"/>
      <c r="M309" s="559">
        <v>8</v>
      </c>
      <c r="N309" s="559">
        <v>2</v>
      </c>
      <c r="O309" s="560">
        <v>0</v>
      </c>
      <c r="P309" s="558"/>
      <c r="Q309" s="560"/>
      <c r="R309" s="561"/>
      <c r="S309" s="562"/>
      <c r="T309" s="563"/>
      <c r="U309" s="562"/>
      <c r="V309" s="562"/>
      <c r="W309" s="564"/>
      <c r="X309" s="565"/>
      <c r="Y309" s="4"/>
      <c r="Z309" s="4"/>
      <c r="AA309" s="4"/>
      <c r="AB309" s="4"/>
      <c r="AU309" s="4"/>
    </row>
    <row r="310" spans="1:47" ht="15" customHeight="1">
      <c r="A310" s="553"/>
      <c r="B310" s="566"/>
      <c r="C310" s="643" t="s">
        <v>1588</v>
      </c>
      <c r="D310" s="642" t="s">
        <v>1590</v>
      </c>
      <c r="E310" s="644">
        <v>354</v>
      </c>
      <c r="F310" s="570"/>
      <c r="G310" s="645"/>
      <c r="H310" s="645"/>
      <c r="I310" s="645"/>
      <c r="J310" s="646"/>
      <c r="K310" s="570">
        <v>2</v>
      </c>
      <c r="L310" s="645"/>
      <c r="M310" s="645">
        <v>18</v>
      </c>
      <c r="N310" s="645">
        <v>0</v>
      </c>
      <c r="O310" s="646">
        <v>5</v>
      </c>
      <c r="P310" s="570"/>
      <c r="Q310" s="646"/>
      <c r="R310" s="573"/>
      <c r="S310" s="647"/>
      <c r="T310" s="648"/>
      <c r="U310" s="647"/>
      <c r="V310" s="647"/>
      <c r="W310" s="649"/>
      <c r="X310" s="650"/>
      <c r="Y310" s="4"/>
      <c r="Z310" s="4"/>
      <c r="AA310" s="4"/>
      <c r="AB310" s="4"/>
      <c r="AU310" s="4"/>
    </row>
    <row r="311" spans="1:47" ht="15" customHeight="1">
      <c r="A311" s="553"/>
      <c r="B311" s="566"/>
      <c r="C311" s="643" t="s">
        <v>1591</v>
      </c>
      <c r="D311" s="642" t="s">
        <v>1592</v>
      </c>
      <c r="E311" s="644">
        <v>288</v>
      </c>
      <c r="F311" s="570"/>
      <c r="G311" s="645"/>
      <c r="H311" s="645"/>
      <c r="I311" s="645"/>
      <c r="J311" s="646"/>
      <c r="K311" s="570">
        <v>2</v>
      </c>
      <c r="L311" s="645"/>
      <c r="M311" s="645">
        <v>12</v>
      </c>
      <c r="N311" s="645">
        <v>8</v>
      </c>
      <c r="O311" s="646">
        <v>0</v>
      </c>
      <c r="P311" s="570"/>
      <c r="Q311" s="646"/>
      <c r="R311" s="573"/>
      <c r="S311" s="647"/>
      <c r="T311" s="648"/>
      <c r="U311" s="647"/>
      <c r="V311" s="647"/>
      <c r="W311" s="649"/>
      <c r="X311" s="650"/>
      <c r="Y311" s="4"/>
      <c r="Z311" s="4"/>
      <c r="AA311" s="4"/>
      <c r="AB311" s="4"/>
      <c r="AU311" s="4"/>
    </row>
    <row r="312" spans="1:47" ht="15" customHeight="1">
      <c r="A312" s="553"/>
      <c r="B312" s="566"/>
      <c r="C312" s="643" t="s">
        <v>1593</v>
      </c>
      <c r="D312" s="642" t="s">
        <v>1594</v>
      </c>
      <c r="E312" s="644">
        <v>69</v>
      </c>
      <c r="F312" s="570"/>
      <c r="G312" s="645"/>
      <c r="H312" s="645"/>
      <c r="I312" s="645"/>
      <c r="J312" s="646"/>
      <c r="K312" s="570">
        <v>2</v>
      </c>
      <c r="L312" s="645">
        <v>30</v>
      </c>
      <c r="M312" s="645">
        <v>30</v>
      </c>
      <c r="N312" s="645">
        <v>0</v>
      </c>
      <c r="O312" s="646">
        <v>0</v>
      </c>
      <c r="P312" s="570">
        <v>22</v>
      </c>
      <c r="Q312" s="646">
        <v>8</v>
      </c>
      <c r="R312" s="573">
        <v>30</v>
      </c>
      <c r="S312" s="647">
        <v>0</v>
      </c>
      <c r="T312" s="648">
        <v>0</v>
      </c>
      <c r="U312" s="647">
        <v>0</v>
      </c>
      <c r="V312" s="647">
        <v>0</v>
      </c>
      <c r="W312" s="649">
        <v>0</v>
      </c>
      <c r="X312" s="650">
        <v>0</v>
      </c>
      <c r="Y312" s="4"/>
      <c r="Z312" s="4"/>
      <c r="AA312" s="4"/>
      <c r="AB312" s="4"/>
      <c r="AU312" s="4"/>
    </row>
    <row r="313" spans="1:47" ht="15" customHeight="1">
      <c r="A313" s="553"/>
      <c r="B313" s="566"/>
      <c r="C313" s="643" t="s">
        <v>1595</v>
      </c>
      <c r="D313" s="642" t="s">
        <v>1596</v>
      </c>
      <c r="E313" s="644">
        <v>48</v>
      </c>
      <c r="F313" s="570"/>
      <c r="G313" s="645"/>
      <c r="H313" s="645"/>
      <c r="I313" s="645"/>
      <c r="J313" s="646"/>
      <c r="K313" s="570">
        <v>2</v>
      </c>
      <c r="L313" s="645">
        <v>20</v>
      </c>
      <c r="M313" s="645">
        <v>8</v>
      </c>
      <c r="N313" s="645">
        <v>0</v>
      </c>
      <c r="O313" s="646">
        <v>12</v>
      </c>
      <c r="P313" s="645">
        <v>3</v>
      </c>
      <c r="Q313" s="646">
        <v>17</v>
      </c>
      <c r="R313" s="645">
        <v>4</v>
      </c>
      <c r="S313" s="645">
        <v>2</v>
      </c>
      <c r="T313" s="645">
        <v>3</v>
      </c>
      <c r="U313" s="645">
        <v>6</v>
      </c>
      <c r="V313" s="645">
        <v>1</v>
      </c>
      <c r="W313" s="645">
        <v>3</v>
      </c>
      <c r="X313" s="650">
        <v>1</v>
      </c>
      <c r="Y313" s="4"/>
      <c r="Z313" s="4"/>
      <c r="AA313" s="4"/>
      <c r="AB313" s="4"/>
      <c r="AU313" s="4"/>
    </row>
    <row r="314" spans="1:47" ht="15" customHeight="1">
      <c r="A314" s="553"/>
      <c r="B314" s="566"/>
      <c r="C314" s="643" t="s">
        <v>1595</v>
      </c>
      <c r="D314" s="642" t="s">
        <v>1597</v>
      </c>
      <c r="E314" s="644">
        <v>45</v>
      </c>
      <c r="F314" s="570"/>
      <c r="G314" s="645"/>
      <c r="H314" s="645"/>
      <c r="I314" s="645"/>
      <c r="J314" s="646"/>
      <c r="K314" s="570">
        <v>2</v>
      </c>
      <c r="L314" s="645">
        <v>20</v>
      </c>
      <c r="M314" s="645">
        <v>12</v>
      </c>
      <c r="N314" s="645">
        <v>0</v>
      </c>
      <c r="O314" s="646">
        <v>8</v>
      </c>
      <c r="P314" s="570">
        <v>4</v>
      </c>
      <c r="Q314" s="645">
        <v>16</v>
      </c>
      <c r="R314" s="573">
        <v>3</v>
      </c>
      <c r="S314" s="647">
        <v>4</v>
      </c>
      <c r="T314" s="648">
        <v>3</v>
      </c>
      <c r="U314" s="647">
        <v>5</v>
      </c>
      <c r="V314" s="647">
        <v>1</v>
      </c>
      <c r="W314" s="649">
        <v>3</v>
      </c>
      <c r="X314" s="650">
        <v>1</v>
      </c>
      <c r="Y314" s="4"/>
      <c r="Z314" s="4"/>
      <c r="AA314" s="4"/>
      <c r="AB314" s="4"/>
      <c r="AU314" s="4"/>
    </row>
    <row r="315" spans="1:47" ht="15" customHeight="1">
      <c r="A315" s="553"/>
      <c r="B315" s="566"/>
      <c r="C315" s="643" t="s">
        <v>1595</v>
      </c>
      <c r="D315" s="642" t="s">
        <v>1598</v>
      </c>
      <c r="E315" s="644">
        <v>45</v>
      </c>
      <c r="F315" s="570"/>
      <c r="G315" s="645"/>
      <c r="H315" s="645"/>
      <c r="I315" s="645"/>
      <c r="J315" s="646"/>
      <c r="K315" s="570">
        <v>2</v>
      </c>
      <c r="L315" s="645">
        <v>20</v>
      </c>
      <c r="M315" s="645">
        <v>12</v>
      </c>
      <c r="N315" s="645">
        <v>8</v>
      </c>
      <c r="O315" s="646">
        <v>0</v>
      </c>
      <c r="P315" s="570">
        <v>3</v>
      </c>
      <c r="Q315" s="646">
        <v>17</v>
      </c>
      <c r="R315" s="573">
        <v>1</v>
      </c>
      <c r="S315" s="647">
        <v>5</v>
      </c>
      <c r="T315" s="648">
        <v>3</v>
      </c>
      <c r="U315" s="647">
        <v>6</v>
      </c>
      <c r="V315" s="647">
        <v>1</v>
      </c>
      <c r="W315" s="649">
        <v>3</v>
      </c>
      <c r="X315" s="650">
        <v>1</v>
      </c>
      <c r="Y315" s="4"/>
      <c r="Z315" s="4"/>
      <c r="AA315" s="4"/>
      <c r="AB315" s="4"/>
      <c r="AU315" s="4"/>
    </row>
    <row r="316" spans="1:47" ht="15" customHeight="1">
      <c r="A316" s="553"/>
      <c r="B316" s="566"/>
      <c r="C316" s="643" t="s">
        <v>1599</v>
      </c>
      <c r="D316" s="642" t="s">
        <v>1600</v>
      </c>
      <c r="E316" s="644">
        <v>69</v>
      </c>
      <c r="F316" s="573"/>
      <c r="G316" s="647"/>
      <c r="H316" s="647"/>
      <c r="I316" s="647"/>
      <c r="J316" s="650"/>
      <c r="K316" s="573">
        <v>3</v>
      </c>
      <c r="L316" s="647">
        <v>30</v>
      </c>
      <c r="M316" s="647">
        <v>30</v>
      </c>
      <c r="N316" s="647">
        <v>0</v>
      </c>
      <c r="O316" s="650">
        <v>0</v>
      </c>
      <c r="P316" s="573">
        <v>0</v>
      </c>
      <c r="Q316" s="650">
        <v>30</v>
      </c>
      <c r="R316" s="573">
        <v>0</v>
      </c>
      <c r="S316" s="647">
        <v>0</v>
      </c>
      <c r="T316" s="648">
        <v>3</v>
      </c>
      <c r="U316" s="647">
        <v>12</v>
      </c>
      <c r="V316" s="647">
        <v>9</v>
      </c>
      <c r="W316" s="649">
        <v>3</v>
      </c>
      <c r="X316" s="650">
        <v>3</v>
      </c>
      <c r="Y316" s="4"/>
      <c r="Z316" s="4"/>
      <c r="AA316" s="4"/>
      <c r="AB316" s="4"/>
      <c r="AU316" s="4"/>
    </row>
    <row r="317" spans="1:47" ht="15" customHeight="1">
      <c r="A317" s="553"/>
      <c r="B317" s="566"/>
      <c r="C317" s="643" t="s">
        <v>1599</v>
      </c>
      <c r="D317" s="642" t="s">
        <v>1601</v>
      </c>
      <c r="E317" s="644">
        <v>567</v>
      </c>
      <c r="F317" s="573"/>
      <c r="G317" s="647"/>
      <c r="H317" s="647"/>
      <c r="I317" s="647"/>
      <c r="J317" s="650"/>
      <c r="K317" s="573">
        <v>25</v>
      </c>
      <c r="L317" s="647">
        <v>250</v>
      </c>
      <c r="M317" s="647">
        <v>225</v>
      </c>
      <c r="N317" s="647">
        <v>25</v>
      </c>
      <c r="O317" s="650">
        <v>0</v>
      </c>
      <c r="P317" s="573">
        <v>30</v>
      </c>
      <c r="Q317" s="650">
        <v>220</v>
      </c>
      <c r="R317" s="573">
        <v>15</v>
      </c>
      <c r="S317" s="647">
        <v>34</v>
      </c>
      <c r="T317" s="648">
        <v>82</v>
      </c>
      <c r="U317" s="647">
        <v>52</v>
      </c>
      <c r="V317" s="647">
        <v>44</v>
      </c>
      <c r="W317" s="649">
        <v>19</v>
      </c>
      <c r="X317" s="650">
        <v>4</v>
      </c>
      <c r="Y317" s="4"/>
      <c r="Z317" s="4"/>
      <c r="AA317" s="4"/>
      <c r="AB317" s="4"/>
      <c r="AU317" s="4"/>
    </row>
    <row r="318" spans="1:47" ht="15" customHeight="1">
      <c r="A318" s="553"/>
      <c r="B318" s="566"/>
      <c r="C318" s="643" t="s">
        <v>1599</v>
      </c>
      <c r="D318" s="642" t="s">
        <v>1602</v>
      </c>
      <c r="E318" s="644">
        <v>120</v>
      </c>
      <c r="F318" s="573"/>
      <c r="G318" s="647"/>
      <c r="H318" s="647"/>
      <c r="I318" s="647"/>
      <c r="J318" s="650"/>
      <c r="K318" s="573">
        <v>5</v>
      </c>
      <c r="L318" s="647">
        <v>50</v>
      </c>
      <c r="M318" s="647">
        <v>42</v>
      </c>
      <c r="N318" s="647">
        <v>8</v>
      </c>
      <c r="O318" s="650">
        <v>0</v>
      </c>
      <c r="P318" s="573">
        <v>0</v>
      </c>
      <c r="Q318" s="650">
        <v>50</v>
      </c>
      <c r="R318" s="573">
        <v>0</v>
      </c>
      <c r="S318" s="647">
        <v>0</v>
      </c>
      <c r="T318" s="648">
        <v>7</v>
      </c>
      <c r="U318" s="647">
        <v>8</v>
      </c>
      <c r="V318" s="647">
        <v>13</v>
      </c>
      <c r="W318" s="649">
        <v>10</v>
      </c>
      <c r="X318" s="650">
        <v>12</v>
      </c>
      <c r="Y318" s="4"/>
      <c r="Z318" s="4"/>
      <c r="AA318" s="4"/>
      <c r="AB318" s="4"/>
      <c r="AC318" s="4"/>
      <c r="AD318" s="4"/>
      <c r="AS318" s="4"/>
    </row>
    <row r="319" spans="1:47" ht="15" customHeight="1">
      <c r="A319" s="553"/>
      <c r="B319" s="566"/>
      <c r="C319" s="643" t="s">
        <v>1599</v>
      </c>
      <c r="D319" s="642" t="s">
        <v>1603</v>
      </c>
      <c r="E319" s="644">
        <v>174</v>
      </c>
      <c r="F319" s="573"/>
      <c r="G319" s="647"/>
      <c r="H319" s="647"/>
      <c r="I319" s="647"/>
      <c r="J319" s="650"/>
      <c r="K319" s="573">
        <v>8</v>
      </c>
      <c r="L319" s="647">
        <v>84</v>
      </c>
      <c r="M319" s="647">
        <v>79</v>
      </c>
      <c r="N319" s="647">
        <v>4</v>
      </c>
      <c r="O319" s="650">
        <v>1</v>
      </c>
      <c r="P319" s="573">
        <v>0</v>
      </c>
      <c r="Q319" s="650">
        <v>84</v>
      </c>
      <c r="R319" s="573">
        <v>0</v>
      </c>
      <c r="S319" s="647">
        <v>2</v>
      </c>
      <c r="T319" s="648">
        <v>8</v>
      </c>
      <c r="U319" s="647">
        <v>19</v>
      </c>
      <c r="V319" s="647">
        <v>27</v>
      </c>
      <c r="W319" s="649">
        <v>13</v>
      </c>
      <c r="X319" s="650">
        <v>15</v>
      </c>
      <c r="Y319" s="4"/>
      <c r="Z319" s="4"/>
      <c r="AA319" s="4"/>
      <c r="AB319" s="4"/>
      <c r="AC319" s="4"/>
      <c r="AD319" s="4"/>
      <c r="AS319" s="4"/>
    </row>
    <row r="320" spans="1:47" ht="15" customHeight="1">
      <c r="A320" s="553"/>
      <c r="B320" s="566"/>
      <c r="C320" s="643" t="s">
        <v>1599</v>
      </c>
      <c r="D320" s="642" t="s">
        <v>1604</v>
      </c>
      <c r="E320" s="644">
        <v>116</v>
      </c>
      <c r="F320" s="573"/>
      <c r="G320" s="647"/>
      <c r="H320" s="647"/>
      <c r="I320" s="647"/>
      <c r="J320" s="650"/>
      <c r="K320" s="573">
        <v>6</v>
      </c>
      <c r="L320" s="647">
        <v>50</v>
      </c>
      <c r="M320" s="647">
        <v>50</v>
      </c>
      <c r="N320" s="647">
        <v>0</v>
      </c>
      <c r="O320" s="650">
        <v>0</v>
      </c>
      <c r="P320" s="573">
        <v>0</v>
      </c>
      <c r="Q320" s="650">
        <v>50</v>
      </c>
      <c r="R320" s="573">
        <v>0</v>
      </c>
      <c r="S320" s="647">
        <v>5</v>
      </c>
      <c r="T320" s="648">
        <v>11</v>
      </c>
      <c r="U320" s="647">
        <v>20</v>
      </c>
      <c r="V320" s="647">
        <v>9</v>
      </c>
      <c r="W320" s="649">
        <v>2</v>
      </c>
      <c r="X320" s="650">
        <v>3</v>
      </c>
      <c r="Y320" s="4"/>
      <c r="Z320" s="4"/>
      <c r="AA320" s="4"/>
      <c r="AB320" s="4"/>
      <c r="AC320" s="4"/>
      <c r="AD320" s="4"/>
      <c r="AS320" s="4"/>
    </row>
    <row r="321" spans="1:45" ht="15" customHeight="1">
      <c r="A321" s="553"/>
      <c r="B321" s="566"/>
      <c r="C321" s="643" t="s">
        <v>1599</v>
      </c>
      <c r="D321" s="642" t="s">
        <v>1605</v>
      </c>
      <c r="E321" s="644">
        <v>242</v>
      </c>
      <c r="F321" s="573"/>
      <c r="G321" s="647"/>
      <c r="H321" s="647"/>
      <c r="I321" s="647"/>
      <c r="J321" s="650"/>
      <c r="K321" s="573">
        <v>11</v>
      </c>
      <c r="L321" s="647">
        <v>112</v>
      </c>
      <c r="M321" s="647">
        <v>100</v>
      </c>
      <c r="N321" s="647">
        <v>11</v>
      </c>
      <c r="O321" s="650">
        <v>1</v>
      </c>
      <c r="P321" s="573">
        <v>0</v>
      </c>
      <c r="Q321" s="650">
        <v>112</v>
      </c>
      <c r="R321" s="573">
        <v>0</v>
      </c>
      <c r="S321" s="647">
        <v>2</v>
      </c>
      <c r="T321" s="648">
        <v>15</v>
      </c>
      <c r="U321" s="647">
        <v>18</v>
      </c>
      <c r="V321" s="647">
        <v>31</v>
      </c>
      <c r="W321" s="649">
        <v>21</v>
      </c>
      <c r="X321" s="650">
        <v>25</v>
      </c>
      <c r="Y321" s="4"/>
      <c r="Z321" s="4"/>
      <c r="AA321" s="4"/>
      <c r="AB321" s="4"/>
      <c r="AC321" s="4"/>
      <c r="AD321" s="4"/>
      <c r="AS321" s="4"/>
    </row>
    <row r="322" spans="1:45" ht="15" customHeight="1">
      <c r="A322" s="553"/>
      <c r="B322" s="566"/>
      <c r="C322" s="643" t="s">
        <v>1599</v>
      </c>
      <c r="D322" s="642" t="s">
        <v>1606</v>
      </c>
      <c r="E322" s="644">
        <v>1181</v>
      </c>
      <c r="F322" s="573"/>
      <c r="G322" s="647"/>
      <c r="H322" s="647"/>
      <c r="I322" s="647"/>
      <c r="J322" s="650"/>
      <c r="K322" s="573">
        <v>52</v>
      </c>
      <c r="L322" s="647">
        <v>527</v>
      </c>
      <c r="M322" s="647">
        <v>514</v>
      </c>
      <c r="N322" s="647">
        <v>13</v>
      </c>
      <c r="O322" s="650">
        <v>0</v>
      </c>
      <c r="P322" s="573">
        <v>6</v>
      </c>
      <c r="Q322" s="650">
        <v>521</v>
      </c>
      <c r="R322" s="573">
        <v>5</v>
      </c>
      <c r="S322" s="647">
        <v>20</v>
      </c>
      <c r="T322" s="648">
        <v>73</v>
      </c>
      <c r="U322" s="647">
        <v>86</v>
      </c>
      <c r="V322" s="647">
        <v>107</v>
      </c>
      <c r="W322" s="649">
        <v>99</v>
      </c>
      <c r="X322" s="650">
        <v>137</v>
      </c>
      <c r="Y322" s="4"/>
      <c r="Z322" s="4"/>
      <c r="AA322" s="4"/>
      <c r="AB322" s="4"/>
      <c r="AC322" s="4"/>
      <c r="AD322" s="4"/>
      <c r="AS322" s="4"/>
    </row>
    <row r="323" spans="1:45" ht="15" customHeight="1">
      <c r="A323" s="553"/>
      <c r="B323" s="566"/>
      <c r="C323" s="643" t="s">
        <v>1599</v>
      </c>
      <c r="D323" s="642" t="s">
        <v>1607</v>
      </c>
      <c r="E323" s="644">
        <v>402</v>
      </c>
      <c r="F323" s="573"/>
      <c r="G323" s="647"/>
      <c r="H323" s="647"/>
      <c r="I323" s="647"/>
      <c r="J323" s="650"/>
      <c r="K323" s="573">
        <v>18</v>
      </c>
      <c r="L323" s="647">
        <v>180</v>
      </c>
      <c r="M323" s="647">
        <v>152</v>
      </c>
      <c r="N323" s="647">
        <v>9</v>
      </c>
      <c r="O323" s="650">
        <v>19</v>
      </c>
      <c r="P323" s="573">
        <v>0</v>
      </c>
      <c r="Q323" s="650">
        <v>180</v>
      </c>
      <c r="R323" s="573">
        <v>9</v>
      </c>
      <c r="S323" s="647">
        <v>9</v>
      </c>
      <c r="T323" s="648">
        <v>28</v>
      </c>
      <c r="U323" s="647">
        <v>32</v>
      </c>
      <c r="V323" s="647">
        <v>50</v>
      </c>
      <c r="W323" s="649">
        <v>43</v>
      </c>
      <c r="X323" s="650">
        <v>9</v>
      </c>
      <c r="Y323" s="4"/>
      <c r="Z323" s="4"/>
      <c r="AA323" s="4"/>
      <c r="AB323" s="4"/>
      <c r="AC323" s="4"/>
      <c r="AD323" s="4"/>
      <c r="AS323" s="4"/>
    </row>
    <row r="324" spans="1:45" ht="15" customHeight="1">
      <c r="A324" s="553"/>
      <c r="B324" s="566"/>
      <c r="C324" s="643" t="s">
        <v>1599</v>
      </c>
      <c r="D324" s="642" t="s">
        <v>1608</v>
      </c>
      <c r="E324" s="644">
        <v>24</v>
      </c>
      <c r="F324" s="573"/>
      <c r="G324" s="647"/>
      <c r="H324" s="647"/>
      <c r="I324" s="647"/>
      <c r="J324" s="650"/>
      <c r="K324" s="573">
        <v>1</v>
      </c>
      <c r="L324" s="647">
        <v>10</v>
      </c>
      <c r="M324" s="647">
        <v>10</v>
      </c>
      <c r="N324" s="647">
        <v>0</v>
      </c>
      <c r="O324" s="650">
        <v>0</v>
      </c>
      <c r="P324" s="573">
        <v>0</v>
      </c>
      <c r="Q324" s="650">
        <v>10</v>
      </c>
      <c r="R324" s="573">
        <v>0</v>
      </c>
      <c r="S324" s="647">
        <v>0</v>
      </c>
      <c r="T324" s="648">
        <v>1</v>
      </c>
      <c r="U324" s="647">
        <v>2</v>
      </c>
      <c r="V324" s="647">
        <v>2</v>
      </c>
      <c r="W324" s="649">
        <v>3</v>
      </c>
      <c r="X324" s="650">
        <v>2</v>
      </c>
      <c r="Y324" s="4"/>
      <c r="Z324" s="4"/>
      <c r="AA324" s="4"/>
      <c r="AB324" s="4"/>
      <c r="AC324" s="4"/>
      <c r="AD324" s="4"/>
      <c r="AS324" s="4"/>
    </row>
    <row r="325" spans="1:45" ht="15" customHeight="1">
      <c r="A325" s="553"/>
      <c r="B325" s="566"/>
      <c r="C325" s="567" t="s">
        <v>1613</v>
      </c>
      <c r="D325" s="642" t="s">
        <v>1609</v>
      </c>
      <c r="E325" s="579">
        <v>122</v>
      </c>
      <c r="F325" s="573"/>
      <c r="G325" s="574"/>
      <c r="H325" s="574"/>
      <c r="I325" s="574"/>
      <c r="J325" s="577"/>
      <c r="K325" s="573">
        <v>4</v>
      </c>
      <c r="L325" s="574">
        <v>40</v>
      </c>
      <c r="M325" s="574">
        <v>36</v>
      </c>
      <c r="N325" s="574">
        <v>4</v>
      </c>
      <c r="O325" s="577">
        <v>0</v>
      </c>
      <c r="P325" s="573">
        <v>40</v>
      </c>
      <c r="Q325" s="577">
        <v>0</v>
      </c>
      <c r="R325" s="573">
        <v>3</v>
      </c>
      <c r="S325" s="574">
        <v>10</v>
      </c>
      <c r="T325" s="575">
        <v>12</v>
      </c>
      <c r="U325" s="574">
        <v>3</v>
      </c>
      <c r="V325" s="574">
        <v>12</v>
      </c>
      <c r="W325" s="576">
        <v>0</v>
      </c>
      <c r="X325" s="577">
        <v>0</v>
      </c>
      <c r="Y325" s="4"/>
      <c r="Z325" s="4"/>
      <c r="AA325" s="4"/>
      <c r="AB325" s="4"/>
      <c r="AC325" s="4"/>
      <c r="AD325" s="4"/>
      <c r="AS325" s="4"/>
    </row>
    <row r="326" spans="1:45" ht="15" customHeight="1">
      <c r="A326" s="553"/>
      <c r="B326" s="566"/>
      <c r="C326" s="567" t="s">
        <v>1613</v>
      </c>
      <c r="D326" s="642" t="s">
        <v>1610</v>
      </c>
      <c r="E326" s="579">
        <v>55</v>
      </c>
      <c r="F326" s="573"/>
      <c r="G326" s="574"/>
      <c r="H326" s="574"/>
      <c r="I326" s="574"/>
      <c r="J326" s="577"/>
      <c r="K326" s="573">
        <v>2</v>
      </c>
      <c r="L326" s="574">
        <v>21</v>
      </c>
      <c r="M326" s="574">
        <v>19</v>
      </c>
      <c r="N326" s="574">
        <v>2</v>
      </c>
      <c r="O326" s="577">
        <v>0</v>
      </c>
      <c r="P326" s="573">
        <v>21</v>
      </c>
      <c r="Q326" s="577">
        <v>0</v>
      </c>
      <c r="R326" s="573">
        <v>4</v>
      </c>
      <c r="S326" s="574">
        <v>3</v>
      </c>
      <c r="T326" s="575">
        <v>7</v>
      </c>
      <c r="U326" s="574">
        <v>2</v>
      </c>
      <c r="V326" s="574">
        <v>5</v>
      </c>
      <c r="W326" s="576">
        <v>0</v>
      </c>
      <c r="X326" s="577">
        <v>0</v>
      </c>
      <c r="Y326" s="4"/>
      <c r="Z326" s="4"/>
      <c r="AA326" s="4"/>
      <c r="AB326" s="4"/>
      <c r="AC326" s="4"/>
      <c r="AD326" s="4"/>
      <c r="AS326" s="4"/>
    </row>
    <row r="327" spans="1:45" ht="15" customHeight="1">
      <c r="A327" s="553"/>
      <c r="B327" s="566"/>
      <c r="C327" s="567" t="s">
        <v>1613</v>
      </c>
      <c r="D327" s="642" t="s">
        <v>1611</v>
      </c>
      <c r="E327" s="579">
        <v>33</v>
      </c>
      <c r="F327" s="573"/>
      <c r="G327" s="574"/>
      <c r="H327" s="574"/>
      <c r="I327" s="574"/>
      <c r="J327" s="577"/>
      <c r="K327" s="573">
        <v>1</v>
      </c>
      <c r="L327" s="574">
        <v>10</v>
      </c>
      <c r="M327" s="574">
        <v>10</v>
      </c>
      <c r="N327" s="574">
        <v>0</v>
      </c>
      <c r="O327" s="577">
        <v>0</v>
      </c>
      <c r="P327" s="573">
        <v>10</v>
      </c>
      <c r="Q327" s="577">
        <v>0</v>
      </c>
      <c r="R327" s="573">
        <v>0</v>
      </c>
      <c r="S327" s="574">
        <v>4</v>
      </c>
      <c r="T327" s="575">
        <v>3</v>
      </c>
      <c r="U327" s="574">
        <v>0</v>
      </c>
      <c r="V327" s="574">
        <v>3</v>
      </c>
      <c r="W327" s="576">
        <v>0</v>
      </c>
      <c r="X327" s="577">
        <v>0</v>
      </c>
      <c r="Y327" s="4"/>
      <c r="Z327" s="4"/>
      <c r="AA327" s="4"/>
      <c r="AB327" s="4"/>
      <c r="AC327" s="4"/>
      <c r="AD327" s="4"/>
      <c r="AS327" s="4"/>
    </row>
    <row r="328" spans="1:45" ht="15" customHeight="1">
      <c r="A328" s="553"/>
      <c r="B328" s="566"/>
      <c r="C328" s="567" t="s">
        <v>1613</v>
      </c>
      <c r="D328" s="642" t="s">
        <v>1612</v>
      </c>
      <c r="E328" s="579">
        <v>159</v>
      </c>
      <c r="F328" s="573"/>
      <c r="G328" s="574"/>
      <c r="H328" s="574"/>
      <c r="I328" s="574"/>
      <c r="J328" s="577"/>
      <c r="K328" s="573">
        <v>5</v>
      </c>
      <c r="L328" s="574">
        <v>52</v>
      </c>
      <c r="M328" s="574">
        <v>50</v>
      </c>
      <c r="N328" s="574">
        <v>2</v>
      </c>
      <c r="O328" s="577">
        <v>0</v>
      </c>
      <c r="P328" s="573">
        <v>52</v>
      </c>
      <c r="Q328" s="577">
        <v>0</v>
      </c>
      <c r="R328" s="573">
        <v>4</v>
      </c>
      <c r="S328" s="574">
        <v>14</v>
      </c>
      <c r="T328" s="575">
        <v>16</v>
      </c>
      <c r="U328" s="574">
        <v>3</v>
      </c>
      <c r="V328" s="574">
        <v>15</v>
      </c>
      <c r="W328" s="576">
        <v>0</v>
      </c>
      <c r="X328" s="577">
        <v>0</v>
      </c>
      <c r="Y328" s="4"/>
      <c r="Z328" s="4"/>
      <c r="AA328" s="4"/>
      <c r="AB328" s="4"/>
      <c r="AC328" s="4"/>
      <c r="AD328" s="4"/>
      <c r="AS328" s="4"/>
    </row>
    <row r="329" spans="1:45" ht="15" customHeight="1">
      <c r="A329" s="553"/>
      <c r="B329" s="566"/>
      <c r="C329" s="567" t="s">
        <v>1615</v>
      </c>
      <c r="D329" s="642" t="s">
        <v>1614</v>
      </c>
      <c r="E329" s="579">
        <v>68</v>
      </c>
      <c r="F329" s="573"/>
      <c r="G329" s="574"/>
      <c r="H329" s="574"/>
      <c r="I329" s="574"/>
      <c r="J329" s="577"/>
      <c r="K329" s="573">
        <v>3</v>
      </c>
      <c r="L329" s="574">
        <v>33</v>
      </c>
      <c r="M329" s="574">
        <v>24</v>
      </c>
      <c r="N329" s="574">
        <v>2</v>
      </c>
      <c r="O329" s="577">
        <v>7</v>
      </c>
      <c r="P329" s="573">
        <v>13</v>
      </c>
      <c r="Q329" s="577">
        <v>20</v>
      </c>
      <c r="R329" s="573">
        <v>15</v>
      </c>
      <c r="S329" s="574">
        <v>8</v>
      </c>
      <c r="T329" s="575">
        <v>1</v>
      </c>
      <c r="U329" s="574">
        <v>5</v>
      </c>
      <c r="V329" s="574">
        <v>1</v>
      </c>
      <c r="W329" s="576">
        <v>0</v>
      </c>
      <c r="X329" s="577">
        <v>3</v>
      </c>
      <c r="Y329" s="4"/>
      <c r="Z329" s="4"/>
      <c r="AA329" s="4"/>
      <c r="AB329" s="4"/>
      <c r="AC329" s="4"/>
      <c r="AD329" s="4"/>
      <c r="AS329" s="4"/>
    </row>
    <row r="330" spans="1:45" ht="15" customHeight="1">
      <c r="A330" s="553"/>
      <c r="B330" s="566"/>
      <c r="C330" s="567" t="s">
        <v>1619</v>
      </c>
      <c r="D330" s="642" t="s">
        <v>1616</v>
      </c>
      <c r="E330" s="579">
        <v>33</v>
      </c>
      <c r="F330" s="573"/>
      <c r="G330" s="574"/>
      <c r="H330" s="574"/>
      <c r="I330" s="574"/>
      <c r="J330" s="577"/>
      <c r="K330" s="573">
        <v>1</v>
      </c>
      <c r="L330" s="574">
        <v>10</v>
      </c>
      <c r="M330" s="574">
        <v>10</v>
      </c>
      <c r="N330" s="574">
        <v>0</v>
      </c>
      <c r="O330" s="577">
        <v>0</v>
      </c>
      <c r="P330" s="573">
        <v>10</v>
      </c>
      <c r="Q330" s="577">
        <v>0</v>
      </c>
      <c r="R330" s="573">
        <v>3</v>
      </c>
      <c r="S330" s="574">
        <v>1</v>
      </c>
      <c r="T330" s="575">
        <v>1</v>
      </c>
      <c r="U330" s="574">
        <v>2</v>
      </c>
      <c r="V330" s="574">
        <v>3</v>
      </c>
      <c r="W330" s="576">
        <v>0</v>
      </c>
      <c r="X330" s="577">
        <v>0</v>
      </c>
      <c r="Y330" s="4"/>
      <c r="Z330" s="4"/>
      <c r="AA330" s="4"/>
      <c r="AB330" s="4"/>
      <c r="AC330" s="4"/>
      <c r="AD330" s="4"/>
      <c r="AS330" s="4"/>
    </row>
    <row r="331" spans="1:45" ht="15" customHeight="1">
      <c r="A331" s="553"/>
      <c r="B331" s="566"/>
      <c r="C331" s="567" t="s">
        <v>1619</v>
      </c>
      <c r="D331" s="642" t="s">
        <v>1617</v>
      </c>
      <c r="E331" s="579">
        <v>66</v>
      </c>
      <c r="F331" s="573"/>
      <c r="G331" s="574"/>
      <c r="H331" s="574"/>
      <c r="I331" s="574"/>
      <c r="J331" s="577"/>
      <c r="K331" s="573">
        <v>2</v>
      </c>
      <c r="L331" s="574">
        <v>20</v>
      </c>
      <c r="M331" s="574">
        <v>20</v>
      </c>
      <c r="N331" s="574">
        <v>0</v>
      </c>
      <c r="O331" s="577">
        <v>0</v>
      </c>
      <c r="P331" s="573">
        <v>15</v>
      </c>
      <c r="Q331" s="577">
        <v>5</v>
      </c>
      <c r="R331" s="573">
        <v>0</v>
      </c>
      <c r="S331" s="574">
        <v>0</v>
      </c>
      <c r="T331" s="575">
        <v>6</v>
      </c>
      <c r="U331" s="574">
        <v>6</v>
      </c>
      <c r="V331" s="574">
        <v>2</v>
      </c>
      <c r="W331" s="576">
        <v>3</v>
      </c>
      <c r="X331" s="577">
        <v>3</v>
      </c>
      <c r="Y331" s="4"/>
      <c r="Z331" s="4"/>
      <c r="AA331" s="4"/>
      <c r="AB331" s="4"/>
      <c r="AC331" s="4"/>
      <c r="AD331" s="4"/>
      <c r="AS331" s="4"/>
    </row>
    <row r="332" spans="1:45" ht="15" customHeight="1">
      <c r="A332" s="553"/>
      <c r="B332" s="566"/>
      <c r="C332" s="567" t="s">
        <v>1619</v>
      </c>
      <c r="D332" s="642" t="s">
        <v>1618</v>
      </c>
      <c r="E332" s="579">
        <v>104</v>
      </c>
      <c r="F332" s="573"/>
      <c r="G332" s="574"/>
      <c r="H332" s="574"/>
      <c r="I332" s="574"/>
      <c r="J332" s="577"/>
      <c r="K332" s="573">
        <v>4</v>
      </c>
      <c r="L332" s="574">
        <v>40</v>
      </c>
      <c r="M332" s="574">
        <v>40</v>
      </c>
      <c r="N332" s="574">
        <v>0</v>
      </c>
      <c r="O332" s="577">
        <v>0</v>
      </c>
      <c r="P332" s="573">
        <v>32</v>
      </c>
      <c r="Q332" s="577">
        <v>8</v>
      </c>
      <c r="R332" s="573">
        <v>4</v>
      </c>
      <c r="S332" s="574">
        <v>4</v>
      </c>
      <c r="T332" s="575">
        <v>8</v>
      </c>
      <c r="U332" s="574">
        <v>14</v>
      </c>
      <c r="V332" s="574">
        <v>6</v>
      </c>
      <c r="W332" s="576">
        <v>2</v>
      </c>
      <c r="X332" s="577">
        <v>2</v>
      </c>
      <c r="Y332" s="4"/>
      <c r="Z332" s="4"/>
      <c r="AA332" s="4"/>
      <c r="AB332" s="4"/>
      <c r="AC332" s="4"/>
      <c r="AD332" s="4"/>
      <c r="AS332" s="4"/>
    </row>
    <row r="333" spans="1:45" ht="15" customHeight="1">
      <c r="A333" s="553"/>
      <c r="B333" s="566"/>
      <c r="C333" s="567" t="s">
        <v>1620</v>
      </c>
      <c r="D333" s="642" t="s">
        <v>1621</v>
      </c>
      <c r="E333" s="579">
        <v>373</v>
      </c>
      <c r="F333" s="573"/>
      <c r="G333" s="574"/>
      <c r="H333" s="574"/>
      <c r="I333" s="574"/>
      <c r="J333" s="577"/>
      <c r="K333" s="573">
        <v>11</v>
      </c>
      <c r="L333" s="574">
        <v>112</v>
      </c>
      <c r="M333" s="574">
        <v>112</v>
      </c>
      <c r="N333" s="574">
        <v>0</v>
      </c>
      <c r="O333" s="577">
        <v>0</v>
      </c>
      <c r="P333" s="573">
        <v>100</v>
      </c>
      <c r="Q333" s="577">
        <v>12</v>
      </c>
      <c r="R333" s="573">
        <v>12</v>
      </c>
      <c r="S333" s="574">
        <v>12</v>
      </c>
      <c r="T333" s="575">
        <v>25</v>
      </c>
      <c r="U333" s="574">
        <v>14</v>
      </c>
      <c r="V333" s="574">
        <v>20</v>
      </c>
      <c r="W333" s="576">
        <v>19</v>
      </c>
      <c r="X333" s="577">
        <v>10</v>
      </c>
      <c r="Y333" s="4"/>
      <c r="Z333" s="4"/>
      <c r="AA333" s="4"/>
      <c r="AB333" s="4"/>
      <c r="AC333" s="4"/>
      <c r="AD333" s="4"/>
      <c r="AS333" s="4"/>
    </row>
    <row r="334" spans="1:45" ht="15" customHeight="1">
      <c r="A334" s="553"/>
      <c r="B334" s="566"/>
      <c r="C334" s="567" t="s">
        <v>1588</v>
      </c>
      <c r="D334" s="642" t="s">
        <v>1622</v>
      </c>
      <c r="E334" s="579">
        <v>33</v>
      </c>
      <c r="F334" s="573"/>
      <c r="G334" s="574"/>
      <c r="H334" s="574"/>
      <c r="I334" s="574"/>
      <c r="J334" s="577"/>
      <c r="K334" s="573">
        <v>1</v>
      </c>
      <c r="L334" s="574">
        <v>10</v>
      </c>
      <c r="M334" s="574">
        <v>10</v>
      </c>
      <c r="N334" s="574">
        <v>0</v>
      </c>
      <c r="O334" s="577">
        <v>0</v>
      </c>
      <c r="P334" s="573">
        <v>0</v>
      </c>
      <c r="Q334" s="577">
        <v>10</v>
      </c>
      <c r="R334" s="573">
        <v>2</v>
      </c>
      <c r="S334" s="574">
        <v>4</v>
      </c>
      <c r="T334" s="575">
        <v>3</v>
      </c>
      <c r="U334" s="574">
        <v>1</v>
      </c>
      <c r="V334" s="574">
        <v>0</v>
      </c>
      <c r="W334" s="576">
        <v>0</v>
      </c>
      <c r="X334" s="577">
        <v>0</v>
      </c>
      <c r="Y334" s="4"/>
      <c r="Z334" s="4"/>
      <c r="AA334" s="4"/>
      <c r="AB334" s="4"/>
      <c r="AC334" s="4"/>
      <c r="AD334" s="4"/>
      <c r="AS334" s="4"/>
    </row>
    <row r="335" spans="1:45" ht="15" customHeight="1">
      <c r="A335" s="553"/>
      <c r="B335" s="566"/>
      <c r="C335" s="567" t="s">
        <v>1588</v>
      </c>
      <c r="D335" s="642" t="s">
        <v>1623</v>
      </c>
      <c r="E335" s="579">
        <v>69</v>
      </c>
      <c r="F335" s="573"/>
      <c r="G335" s="574"/>
      <c r="H335" s="574"/>
      <c r="I335" s="574"/>
      <c r="J335" s="577"/>
      <c r="K335" s="573">
        <v>2</v>
      </c>
      <c r="L335" s="574">
        <v>20</v>
      </c>
      <c r="M335" s="574">
        <v>20</v>
      </c>
      <c r="N335" s="574">
        <v>0</v>
      </c>
      <c r="O335" s="577">
        <v>0</v>
      </c>
      <c r="P335" s="573">
        <v>0</v>
      </c>
      <c r="Q335" s="577">
        <v>20</v>
      </c>
      <c r="R335" s="573">
        <v>6</v>
      </c>
      <c r="S335" s="574">
        <v>6</v>
      </c>
      <c r="T335" s="575">
        <v>5</v>
      </c>
      <c r="U335" s="574">
        <v>3</v>
      </c>
      <c r="V335" s="574">
        <v>0</v>
      </c>
      <c r="W335" s="576">
        <v>0</v>
      </c>
      <c r="X335" s="577">
        <v>0</v>
      </c>
      <c r="Y335" s="4"/>
      <c r="Z335" s="4"/>
      <c r="AA335" s="4"/>
      <c r="AB335" s="4"/>
      <c r="AC335" s="4"/>
      <c r="AD335" s="4"/>
      <c r="AS335" s="4"/>
    </row>
    <row r="336" spans="1:45" ht="15" customHeight="1">
      <c r="A336" s="553"/>
      <c r="B336" s="566"/>
      <c r="C336" s="567" t="s">
        <v>1588</v>
      </c>
      <c r="D336" s="642" t="s">
        <v>1624</v>
      </c>
      <c r="E336" s="579">
        <v>36</v>
      </c>
      <c r="F336" s="573"/>
      <c r="G336" s="574"/>
      <c r="H336" s="574"/>
      <c r="I336" s="574"/>
      <c r="J336" s="577"/>
      <c r="K336" s="573">
        <v>1</v>
      </c>
      <c r="L336" s="574">
        <v>10</v>
      </c>
      <c r="M336" s="574">
        <v>10</v>
      </c>
      <c r="N336" s="574">
        <v>0</v>
      </c>
      <c r="O336" s="577">
        <v>0</v>
      </c>
      <c r="P336" s="573">
        <v>0</v>
      </c>
      <c r="Q336" s="577">
        <v>10</v>
      </c>
      <c r="R336" s="573">
        <v>0</v>
      </c>
      <c r="S336" s="574">
        <v>2</v>
      </c>
      <c r="T336" s="575">
        <v>1</v>
      </c>
      <c r="U336" s="574">
        <v>4</v>
      </c>
      <c r="V336" s="574">
        <v>1</v>
      </c>
      <c r="W336" s="576">
        <v>1</v>
      </c>
      <c r="X336" s="577">
        <v>1</v>
      </c>
      <c r="Y336" s="4"/>
      <c r="Z336" s="4"/>
      <c r="AA336" s="4"/>
      <c r="AB336" s="4"/>
      <c r="AC336" s="4"/>
      <c r="AD336" s="4"/>
      <c r="AS336" s="4"/>
    </row>
    <row r="337" spans="1:47" ht="15" customHeight="1">
      <c r="A337" s="553"/>
      <c r="B337" s="566"/>
      <c r="C337" s="567" t="s">
        <v>1588</v>
      </c>
      <c r="D337" s="642" t="s">
        <v>1625</v>
      </c>
      <c r="E337" s="579">
        <v>171</v>
      </c>
      <c r="F337" s="573"/>
      <c r="G337" s="574"/>
      <c r="H337" s="574"/>
      <c r="I337" s="574"/>
      <c r="J337" s="577"/>
      <c r="K337" s="573">
        <v>5</v>
      </c>
      <c r="L337" s="574">
        <v>51</v>
      </c>
      <c r="M337" s="574">
        <v>51</v>
      </c>
      <c r="N337" s="574">
        <v>0</v>
      </c>
      <c r="O337" s="577">
        <v>0</v>
      </c>
      <c r="P337" s="573">
        <v>0</v>
      </c>
      <c r="Q337" s="577">
        <v>51</v>
      </c>
      <c r="R337" s="573">
        <v>7</v>
      </c>
      <c r="S337" s="574">
        <v>11</v>
      </c>
      <c r="T337" s="575">
        <v>12</v>
      </c>
      <c r="U337" s="574">
        <v>15</v>
      </c>
      <c r="V337" s="574">
        <v>5</v>
      </c>
      <c r="W337" s="576">
        <v>0</v>
      </c>
      <c r="X337" s="577">
        <v>1</v>
      </c>
      <c r="Y337" s="4"/>
      <c r="Z337" s="4"/>
      <c r="AA337" s="4"/>
      <c r="AB337" s="4"/>
      <c r="AC337" s="4"/>
      <c r="AD337" s="4"/>
      <c r="AS337" s="4"/>
    </row>
    <row r="338" spans="1:47" ht="15" customHeight="1">
      <c r="A338" s="553"/>
      <c r="B338" s="566"/>
      <c r="C338" s="567" t="s">
        <v>1588</v>
      </c>
      <c r="D338" s="642" t="s">
        <v>1626</v>
      </c>
      <c r="E338" s="579">
        <v>171</v>
      </c>
      <c r="F338" s="573"/>
      <c r="G338" s="574"/>
      <c r="H338" s="574"/>
      <c r="I338" s="574"/>
      <c r="J338" s="577"/>
      <c r="K338" s="573">
        <v>5</v>
      </c>
      <c r="L338" s="574">
        <v>51</v>
      </c>
      <c r="M338" s="574">
        <v>45</v>
      </c>
      <c r="N338" s="574">
        <v>0</v>
      </c>
      <c r="O338" s="577">
        <v>6</v>
      </c>
      <c r="P338" s="573">
        <v>0</v>
      </c>
      <c r="Q338" s="577">
        <v>51</v>
      </c>
      <c r="R338" s="573">
        <v>5</v>
      </c>
      <c r="S338" s="574">
        <v>5</v>
      </c>
      <c r="T338" s="575">
        <v>12</v>
      </c>
      <c r="U338" s="574">
        <v>19</v>
      </c>
      <c r="V338" s="574">
        <v>7</v>
      </c>
      <c r="W338" s="576">
        <v>1</v>
      </c>
      <c r="X338" s="577">
        <v>2</v>
      </c>
      <c r="Y338" s="4"/>
      <c r="Z338" s="4"/>
      <c r="AA338" s="4"/>
      <c r="AB338" s="4"/>
      <c r="AC338" s="4"/>
      <c r="AD338" s="4"/>
      <c r="AS338" s="4"/>
    </row>
    <row r="339" spans="1:47" ht="15" customHeight="1">
      <c r="A339" s="553"/>
      <c r="B339" s="566"/>
      <c r="C339" s="567" t="s">
        <v>1588</v>
      </c>
      <c r="D339" s="642" t="s">
        <v>1627</v>
      </c>
      <c r="E339" s="579">
        <v>36</v>
      </c>
      <c r="F339" s="573"/>
      <c r="G339" s="574"/>
      <c r="H339" s="574"/>
      <c r="I339" s="574"/>
      <c r="J339" s="577"/>
      <c r="K339" s="573">
        <v>1</v>
      </c>
      <c r="L339" s="574">
        <v>10</v>
      </c>
      <c r="M339" s="574">
        <v>10</v>
      </c>
      <c r="N339" s="574">
        <v>0</v>
      </c>
      <c r="O339" s="577">
        <v>0</v>
      </c>
      <c r="P339" s="573">
        <v>0</v>
      </c>
      <c r="Q339" s="577">
        <v>10</v>
      </c>
      <c r="R339" s="573">
        <v>2</v>
      </c>
      <c r="S339" s="574">
        <v>5</v>
      </c>
      <c r="T339" s="575">
        <v>1</v>
      </c>
      <c r="U339" s="574">
        <v>2</v>
      </c>
      <c r="V339" s="574">
        <v>0</v>
      </c>
      <c r="W339" s="576">
        <v>0</v>
      </c>
      <c r="X339" s="577">
        <v>0</v>
      </c>
      <c r="Y339" s="4"/>
      <c r="Z339" s="4"/>
      <c r="AA339" s="4"/>
      <c r="AB339" s="4"/>
      <c r="AC339" s="4"/>
      <c r="AD339" s="4"/>
      <c r="AS339" s="4"/>
    </row>
    <row r="340" spans="1:47" ht="15" customHeight="1">
      <c r="A340" s="553"/>
      <c r="B340" s="566"/>
      <c r="C340" s="567" t="s">
        <v>1588</v>
      </c>
      <c r="D340" s="642" t="s">
        <v>1628</v>
      </c>
      <c r="E340" s="579">
        <v>138</v>
      </c>
      <c r="F340" s="573"/>
      <c r="G340" s="574"/>
      <c r="H340" s="574"/>
      <c r="I340" s="574"/>
      <c r="J340" s="577"/>
      <c r="K340" s="573">
        <v>2</v>
      </c>
      <c r="L340" s="574">
        <v>26</v>
      </c>
      <c r="M340" s="574">
        <v>25</v>
      </c>
      <c r="N340" s="574">
        <v>1</v>
      </c>
      <c r="O340" s="577">
        <v>0</v>
      </c>
      <c r="P340" s="573">
        <v>1</v>
      </c>
      <c r="Q340" s="577">
        <v>25</v>
      </c>
      <c r="R340" s="573">
        <v>2</v>
      </c>
      <c r="S340" s="574">
        <v>4</v>
      </c>
      <c r="T340" s="575">
        <v>8</v>
      </c>
      <c r="U340" s="574">
        <v>7</v>
      </c>
      <c r="V340" s="574">
        <v>1</v>
      </c>
      <c r="W340" s="576">
        <v>4</v>
      </c>
      <c r="X340" s="577">
        <v>0</v>
      </c>
      <c r="Y340" s="4"/>
      <c r="Z340" s="4"/>
      <c r="AA340" s="4"/>
      <c r="AB340" s="4"/>
      <c r="AC340" s="4"/>
      <c r="AD340" s="4"/>
      <c r="AS340" s="4"/>
    </row>
    <row r="341" spans="1:47" ht="15" customHeight="1">
      <c r="A341" s="553"/>
      <c r="B341" s="566"/>
      <c r="C341" s="567" t="s">
        <v>1588</v>
      </c>
      <c r="D341" s="642" t="s">
        <v>1629</v>
      </c>
      <c r="E341" s="579">
        <v>36</v>
      </c>
      <c r="F341" s="573"/>
      <c r="G341" s="574"/>
      <c r="H341" s="574"/>
      <c r="I341" s="574"/>
      <c r="J341" s="577"/>
      <c r="K341" s="573">
        <v>1</v>
      </c>
      <c r="L341" s="574">
        <v>10</v>
      </c>
      <c r="M341" s="574">
        <v>10</v>
      </c>
      <c r="N341" s="574">
        <v>0</v>
      </c>
      <c r="O341" s="577">
        <v>0</v>
      </c>
      <c r="P341" s="573">
        <v>1</v>
      </c>
      <c r="Q341" s="577">
        <v>9</v>
      </c>
      <c r="R341" s="573">
        <v>0</v>
      </c>
      <c r="S341" s="574">
        <v>1</v>
      </c>
      <c r="T341" s="575">
        <v>4</v>
      </c>
      <c r="U341" s="574">
        <v>3</v>
      </c>
      <c r="V341" s="574">
        <v>2</v>
      </c>
      <c r="W341" s="576">
        <v>0</v>
      </c>
      <c r="X341" s="577">
        <v>0</v>
      </c>
      <c r="Y341" s="4"/>
      <c r="Z341" s="4"/>
      <c r="AA341" s="4"/>
      <c r="AB341" s="4"/>
      <c r="AC341" s="4"/>
      <c r="AD341" s="4"/>
      <c r="AS341" s="4"/>
    </row>
    <row r="342" spans="1:47" ht="15" customHeight="1">
      <c r="A342" s="553"/>
      <c r="B342" s="554"/>
      <c r="C342" s="567" t="s">
        <v>1588</v>
      </c>
      <c r="D342" s="642" t="s">
        <v>1630</v>
      </c>
      <c r="E342" s="595">
        <v>36</v>
      </c>
      <c r="F342" s="596"/>
      <c r="G342" s="597"/>
      <c r="H342" s="597"/>
      <c r="I342" s="597"/>
      <c r="J342" s="598"/>
      <c r="K342" s="596">
        <v>1</v>
      </c>
      <c r="L342" s="597">
        <v>10</v>
      </c>
      <c r="M342" s="597">
        <v>10</v>
      </c>
      <c r="N342" s="597">
        <v>0</v>
      </c>
      <c r="O342" s="598">
        <v>0</v>
      </c>
      <c r="P342" s="596">
        <v>1</v>
      </c>
      <c r="Q342" s="598">
        <v>9</v>
      </c>
      <c r="R342" s="599">
        <v>0</v>
      </c>
      <c r="S342" s="600">
        <v>1</v>
      </c>
      <c r="T342" s="601">
        <v>4</v>
      </c>
      <c r="U342" s="600">
        <v>3</v>
      </c>
      <c r="V342" s="600">
        <v>2</v>
      </c>
      <c r="W342" s="602">
        <v>0</v>
      </c>
      <c r="X342" s="603">
        <v>0</v>
      </c>
      <c r="Y342" s="4"/>
      <c r="Z342" s="4"/>
      <c r="AA342" s="4"/>
      <c r="AB342" s="4"/>
      <c r="AU342" s="4"/>
    </row>
    <row r="343" spans="1:47" ht="15" customHeight="1">
      <c r="A343" s="553"/>
      <c r="B343" s="554"/>
      <c r="C343" s="567" t="s">
        <v>1588</v>
      </c>
      <c r="D343" s="642" t="s">
        <v>1631</v>
      </c>
      <c r="E343" s="595">
        <v>36</v>
      </c>
      <c r="F343" s="596"/>
      <c r="G343" s="597"/>
      <c r="H343" s="597"/>
      <c r="I343" s="597"/>
      <c r="J343" s="598"/>
      <c r="K343" s="596">
        <v>1</v>
      </c>
      <c r="L343" s="597">
        <v>10</v>
      </c>
      <c r="M343" s="597">
        <v>10</v>
      </c>
      <c r="N343" s="597">
        <v>0</v>
      </c>
      <c r="O343" s="598">
        <v>0</v>
      </c>
      <c r="P343" s="596">
        <v>1</v>
      </c>
      <c r="Q343" s="598">
        <v>9</v>
      </c>
      <c r="R343" s="599">
        <v>0</v>
      </c>
      <c r="S343" s="600">
        <v>1</v>
      </c>
      <c r="T343" s="601">
        <v>4</v>
      </c>
      <c r="U343" s="600">
        <v>3</v>
      </c>
      <c r="V343" s="600">
        <v>2</v>
      </c>
      <c r="W343" s="602">
        <v>0</v>
      </c>
      <c r="X343" s="603">
        <v>0</v>
      </c>
      <c r="Y343" s="4"/>
      <c r="Z343" s="4"/>
      <c r="AA343" s="4"/>
      <c r="AB343" s="4"/>
      <c r="AU343" s="4"/>
    </row>
    <row r="344" spans="1:47" ht="15" customHeight="1">
      <c r="A344" s="553"/>
      <c r="B344" s="554"/>
      <c r="C344" s="593" t="s">
        <v>1632</v>
      </c>
      <c r="D344" s="642" t="s">
        <v>1633</v>
      </c>
      <c r="E344" s="595">
        <v>36</v>
      </c>
      <c r="F344" s="596"/>
      <c r="G344" s="597"/>
      <c r="H344" s="597"/>
      <c r="I344" s="597"/>
      <c r="J344" s="598"/>
      <c r="K344" s="596">
        <v>1</v>
      </c>
      <c r="L344" s="597">
        <v>10</v>
      </c>
      <c r="M344" s="597">
        <v>10</v>
      </c>
      <c r="N344" s="597">
        <v>0</v>
      </c>
      <c r="O344" s="598">
        <v>0</v>
      </c>
      <c r="P344" s="596">
        <v>9</v>
      </c>
      <c r="Q344" s="598">
        <v>1</v>
      </c>
      <c r="R344" s="599">
        <v>1</v>
      </c>
      <c r="S344" s="600">
        <v>1</v>
      </c>
      <c r="T344" s="601">
        <v>2</v>
      </c>
      <c r="U344" s="600">
        <v>4</v>
      </c>
      <c r="V344" s="600">
        <v>1</v>
      </c>
      <c r="W344" s="602">
        <v>0</v>
      </c>
      <c r="X344" s="603">
        <v>1</v>
      </c>
      <c r="Y344" s="4"/>
      <c r="Z344" s="4"/>
      <c r="AA344" s="4"/>
      <c r="AB344" s="4"/>
      <c r="AU344" s="4"/>
    </row>
    <row r="345" spans="1:47" ht="15" customHeight="1">
      <c r="A345" s="553"/>
      <c r="B345" s="554"/>
      <c r="C345" s="593" t="s">
        <v>1632</v>
      </c>
      <c r="D345" s="642" t="s">
        <v>1634</v>
      </c>
      <c r="E345" s="595">
        <v>81</v>
      </c>
      <c r="F345" s="596"/>
      <c r="G345" s="597"/>
      <c r="H345" s="597"/>
      <c r="I345" s="597"/>
      <c r="J345" s="598"/>
      <c r="K345" s="596">
        <v>1</v>
      </c>
      <c r="L345" s="597">
        <v>11</v>
      </c>
      <c r="M345" s="597">
        <v>10</v>
      </c>
      <c r="N345" s="597">
        <v>1</v>
      </c>
      <c r="O345" s="598">
        <v>0</v>
      </c>
      <c r="P345" s="596">
        <v>10</v>
      </c>
      <c r="Q345" s="598">
        <v>1</v>
      </c>
      <c r="R345" s="599">
        <v>1</v>
      </c>
      <c r="S345" s="600">
        <v>1</v>
      </c>
      <c r="T345" s="601">
        <v>2</v>
      </c>
      <c r="U345" s="600">
        <v>3</v>
      </c>
      <c r="V345" s="600">
        <v>3</v>
      </c>
      <c r="W345" s="602">
        <v>0</v>
      </c>
      <c r="X345" s="603">
        <v>1</v>
      </c>
      <c r="Y345" s="4"/>
      <c r="Z345" s="4"/>
      <c r="AA345" s="4"/>
      <c r="AB345" s="4"/>
      <c r="AU345" s="4"/>
    </row>
    <row r="346" spans="1:47" ht="15" customHeight="1">
      <c r="A346" s="553"/>
      <c r="B346" s="554"/>
      <c r="C346" s="593" t="s">
        <v>1635</v>
      </c>
      <c r="D346" s="642" t="s">
        <v>1636</v>
      </c>
      <c r="E346" s="595">
        <v>30</v>
      </c>
      <c r="F346" s="596"/>
      <c r="G346" s="597"/>
      <c r="H346" s="597"/>
      <c r="I346" s="597"/>
      <c r="J346" s="598"/>
      <c r="K346" s="596">
        <v>1</v>
      </c>
      <c r="L346" s="597">
        <v>10</v>
      </c>
      <c r="M346" s="597">
        <v>10</v>
      </c>
      <c r="N346" s="597">
        <v>0</v>
      </c>
      <c r="O346" s="598">
        <v>0</v>
      </c>
      <c r="P346" s="596">
        <v>5</v>
      </c>
      <c r="Q346" s="598">
        <v>5</v>
      </c>
      <c r="R346" s="599">
        <v>2</v>
      </c>
      <c r="S346" s="600">
        <v>2</v>
      </c>
      <c r="T346" s="601">
        <v>2</v>
      </c>
      <c r="U346" s="600">
        <v>2</v>
      </c>
      <c r="V346" s="600">
        <v>2</v>
      </c>
      <c r="W346" s="602">
        <v>0</v>
      </c>
      <c r="X346" s="603">
        <v>0</v>
      </c>
      <c r="Y346" s="4"/>
      <c r="Z346" s="4"/>
      <c r="AA346" s="4"/>
      <c r="AB346" s="4"/>
      <c r="AU346" s="4"/>
    </row>
    <row r="347" spans="1:47" ht="15" customHeight="1">
      <c r="A347" s="553"/>
      <c r="B347" s="554"/>
      <c r="C347" s="593" t="s">
        <v>1635</v>
      </c>
      <c r="D347" s="642" t="s">
        <v>1637</v>
      </c>
      <c r="E347" s="595">
        <v>63</v>
      </c>
      <c r="F347" s="596"/>
      <c r="G347" s="597"/>
      <c r="H347" s="597"/>
      <c r="I347" s="597"/>
      <c r="J347" s="598"/>
      <c r="K347" s="596">
        <v>1</v>
      </c>
      <c r="L347" s="597">
        <v>10</v>
      </c>
      <c r="M347" s="597">
        <v>6</v>
      </c>
      <c r="N347" s="597">
        <v>3</v>
      </c>
      <c r="O347" s="598">
        <v>1</v>
      </c>
      <c r="P347" s="596">
        <v>5</v>
      </c>
      <c r="Q347" s="598">
        <v>5</v>
      </c>
      <c r="R347" s="599">
        <v>2</v>
      </c>
      <c r="S347" s="600">
        <v>2</v>
      </c>
      <c r="T347" s="601">
        <v>2</v>
      </c>
      <c r="U347" s="600">
        <v>2</v>
      </c>
      <c r="V347" s="600">
        <v>2</v>
      </c>
      <c r="W347" s="602">
        <v>0</v>
      </c>
      <c r="X347" s="603">
        <v>0</v>
      </c>
      <c r="Y347" s="4"/>
      <c r="Z347" s="4"/>
      <c r="AA347" s="4"/>
      <c r="AB347" s="4"/>
      <c r="AU347" s="4"/>
    </row>
    <row r="348" spans="1:47" ht="15" customHeight="1">
      <c r="A348" s="553"/>
      <c r="B348" s="554"/>
      <c r="C348" s="593" t="s">
        <v>1635</v>
      </c>
      <c r="D348" s="642" t="s">
        <v>1638</v>
      </c>
      <c r="E348" s="595">
        <v>66</v>
      </c>
      <c r="F348" s="596"/>
      <c r="G348" s="597"/>
      <c r="H348" s="597"/>
      <c r="I348" s="597"/>
      <c r="J348" s="598"/>
      <c r="K348" s="596">
        <v>1</v>
      </c>
      <c r="L348" s="597">
        <v>10</v>
      </c>
      <c r="M348" s="597">
        <v>8</v>
      </c>
      <c r="N348" s="597">
        <v>2</v>
      </c>
      <c r="O348" s="598">
        <v>0</v>
      </c>
      <c r="P348" s="596">
        <v>4</v>
      </c>
      <c r="Q348" s="598">
        <v>6</v>
      </c>
      <c r="R348" s="599">
        <v>1</v>
      </c>
      <c r="S348" s="600">
        <v>3</v>
      </c>
      <c r="T348" s="601">
        <v>1</v>
      </c>
      <c r="U348" s="600">
        <v>2</v>
      </c>
      <c r="V348" s="600">
        <v>2</v>
      </c>
      <c r="W348" s="602">
        <v>0</v>
      </c>
      <c r="X348" s="603">
        <v>1</v>
      </c>
      <c r="Y348" s="4"/>
      <c r="Z348" s="4"/>
      <c r="AA348" s="4"/>
      <c r="AB348" s="4"/>
      <c r="AU348" s="4"/>
    </row>
    <row r="349" spans="1:47" ht="15" customHeight="1">
      <c r="A349" s="553"/>
      <c r="B349" s="554"/>
      <c r="C349" s="593" t="s">
        <v>1591</v>
      </c>
      <c r="D349" s="642" t="s">
        <v>1639</v>
      </c>
      <c r="E349" s="595">
        <v>45</v>
      </c>
      <c r="F349" s="596"/>
      <c r="G349" s="597"/>
      <c r="H349" s="597"/>
      <c r="I349" s="597"/>
      <c r="J349" s="598"/>
      <c r="K349" s="596">
        <v>2</v>
      </c>
      <c r="L349" s="597">
        <v>20</v>
      </c>
      <c r="M349" s="597">
        <v>20</v>
      </c>
      <c r="N349" s="597">
        <v>0</v>
      </c>
      <c r="O349" s="598">
        <v>0</v>
      </c>
      <c r="P349" s="596">
        <v>4</v>
      </c>
      <c r="Q349" s="598">
        <v>16</v>
      </c>
      <c r="R349" s="599">
        <v>0</v>
      </c>
      <c r="S349" s="600">
        <v>0</v>
      </c>
      <c r="T349" s="601">
        <v>0</v>
      </c>
      <c r="U349" s="600">
        <v>6</v>
      </c>
      <c r="V349" s="600">
        <v>6</v>
      </c>
      <c r="W349" s="602">
        <v>2</v>
      </c>
      <c r="X349" s="603">
        <v>6</v>
      </c>
      <c r="Y349" s="4"/>
      <c r="Z349" s="4"/>
      <c r="AA349" s="4"/>
      <c r="AB349" s="4"/>
      <c r="AU349" s="4"/>
    </row>
    <row r="350" spans="1:47" ht="15" customHeight="1">
      <c r="A350" s="553"/>
      <c r="B350" s="554"/>
      <c r="C350" s="593" t="s">
        <v>1591</v>
      </c>
      <c r="D350" s="642" t="s">
        <v>1640</v>
      </c>
      <c r="E350" s="595">
        <v>92</v>
      </c>
      <c r="F350" s="596"/>
      <c r="G350" s="597"/>
      <c r="H350" s="597"/>
      <c r="I350" s="597"/>
      <c r="J350" s="598"/>
      <c r="K350" s="596">
        <v>3</v>
      </c>
      <c r="L350" s="597">
        <v>28</v>
      </c>
      <c r="M350" s="597">
        <v>27</v>
      </c>
      <c r="N350" s="597">
        <v>1</v>
      </c>
      <c r="O350" s="598">
        <v>0</v>
      </c>
      <c r="P350" s="596">
        <v>0</v>
      </c>
      <c r="Q350" s="598">
        <v>28</v>
      </c>
      <c r="R350" s="599">
        <v>2</v>
      </c>
      <c r="S350" s="600">
        <v>1</v>
      </c>
      <c r="T350" s="601">
        <v>7</v>
      </c>
      <c r="U350" s="600">
        <v>5</v>
      </c>
      <c r="V350" s="600">
        <v>4</v>
      </c>
      <c r="W350" s="602">
        <v>6</v>
      </c>
      <c r="X350" s="603">
        <v>3</v>
      </c>
      <c r="Y350" s="4"/>
      <c r="Z350" s="4"/>
      <c r="AA350" s="4"/>
      <c r="AB350" s="4"/>
      <c r="AU350" s="4"/>
    </row>
    <row r="351" spans="1:47" ht="15" customHeight="1">
      <c r="A351" s="553"/>
      <c r="B351" s="554"/>
      <c r="C351" s="593" t="s">
        <v>1591</v>
      </c>
      <c r="D351" s="642" t="s">
        <v>1641</v>
      </c>
      <c r="E351" s="595">
        <v>60</v>
      </c>
      <c r="F351" s="596"/>
      <c r="G351" s="597"/>
      <c r="H351" s="597"/>
      <c r="I351" s="597"/>
      <c r="J351" s="598"/>
      <c r="K351" s="596">
        <v>3</v>
      </c>
      <c r="L351" s="597">
        <v>28</v>
      </c>
      <c r="M351" s="597">
        <v>26</v>
      </c>
      <c r="N351" s="597">
        <v>0</v>
      </c>
      <c r="O351" s="598">
        <v>2</v>
      </c>
      <c r="P351" s="596">
        <v>3</v>
      </c>
      <c r="Q351" s="598">
        <v>25</v>
      </c>
      <c r="R351" s="599">
        <v>0</v>
      </c>
      <c r="S351" s="600">
        <v>3</v>
      </c>
      <c r="T351" s="601">
        <v>3</v>
      </c>
      <c r="U351" s="600">
        <v>5</v>
      </c>
      <c r="V351" s="600">
        <v>5</v>
      </c>
      <c r="W351" s="602">
        <v>5</v>
      </c>
      <c r="X351" s="603">
        <v>7</v>
      </c>
      <c r="Y351" s="4"/>
      <c r="Z351" s="4"/>
      <c r="AA351" s="4"/>
      <c r="AB351" s="4"/>
      <c r="AU351" s="4"/>
    </row>
    <row r="352" spans="1:47" ht="15" customHeight="1">
      <c r="A352" s="553"/>
      <c r="B352" s="554"/>
      <c r="C352" s="593" t="s">
        <v>1591</v>
      </c>
      <c r="D352" s="642" t="s">
        <v>1642</v>
      </c>
      <c r="E352" s="595">
        <v>96</v>
      </c>
      <c r="F352" s="596"/>
      <c r="G352" s="597"/>
      <c r="H352" s="597"/>
      <c r="I352" s="597"/>
      <c r="J352" s="598"/>
      <c r="K352" s="596">
        <v>1</v>
      </c>
      <c r="L352" s="597">
        <v>10</v>
      </c>
      <c r="M352" s="597">
        <v>9</v>
      </c>
      <c r="N352" s="597">
        <v>1</v>
      </c>
      <c r="O352" s="598">
        <v>0</v>
      </c>
      <c r="P352" s="596">
        <v>1</v>
      </c>
      <c r="Q352" s="598">
        <v>9</v>
      </c>
      <c r="R352" s="599">
        <v>1</v>
      </c>
      <c r="S352" s="600">
        <v>2</v>
      </c>
      <c r="T352" s="601">
        <v>2</v>
      </c>
      <c r="U352" s="600">
        <v>3</v>
      </c>
      <c r="V352" s="600">
        <v>0</v>
      </c>
      <c r="W352" s="602">
        <v>2</v>
      </c>
      <c r="X352" s="603">
        <v>0</v>
      </c>
      <c r="Y352" s="4"/>
      <c r="Z352" s="4"/>
      <c r="AA352" s="4"/>
      <c r="AB352" s="4"/>
      <c r="AU352" s="4"/>
    </row>
    <row r="353" spans="1:47" ht="15" customHeight="1">
      <c r="A353" s="553"/>
      <c r="B353" s="554"/>
      <c r="C353" s="593" t="s">
        <v>1591</v>
      </c>
      <c r="D353" s="642" t="s">
        <v>1643</v>
      </c>
      <c r="E353" s="595">
        <v>204</v>
      </c>
      <c r="F353" s="596"/>
      <c r="G353" s="597"/>
      <c r="H353" s="597"/>
      <c r="I353" s="597"/>
      <c r="J353" s="598"/>
      <c r="K353" s="596">
        <v>2</v>
      </c>
      <c r="L353" s="597">
        <v>20</v>
      </c>
      <c r="M353" s="597">
        <v>11</v>
      </c>
      <c r="N353" s="597">
        <v>9</v>
      </c>
      <c r="O353" s="598">
        <v>0</v>
      </c>
      <c r="P353" s="596">
        <v>6</v>
      </c>
      <c r="Q353" s="598">
        <v>14</v>
      </c>
      <c r="R353" s="599">
        <v>2</v>
      </c>
      <c r="S353" s="600">
        <v>7</v>
      </c>
      <c r="T353" s="601">
        <v>5</v>
      </c>
      <c r="U353" s="600">
        <v>2</v>
      </c>
      <c r="V353" s="600">
        <v>3</v>
      </c>
      <c r="W353" s="602">
        <v>1</v>
      </c>
      <c r="X353" s="603">
        <v>0</v>
      </c>
      <c r="Y353" s="4"/>
      <c r="Z353" s="4"/>
      <c r="AA353" s="4"/>
      <c r="AB353" s="4"/>
      <c r="AU353" s="4"/>
    </row>
    <row r="354" spans="1:47" ht="15" customHeight="1">
      <c r="A354" s="553"/>
      <c r="B354" s="554"/>
      <c r="C354" s="593" t="s">
        <v>1591</v>
      </c>
      <c r="D354" s="642" t="s">
        <v>1644</v>
      </c>
      <c r="E354" s="595">
        <v>117</v>
      </c>
      <c r="F354" s="596"/>
      <c r="G354" s="597"/>
      <c r="H354" s="597"/>
      <c r="I354" s="597"/>
      <c r="J354" s="598"/>
      <c r="K354" s="596">
        <v>4</v>
      </c>
      <c r="L354" s="597">
        <v>40</v>
      </c>
      <c r="M354" s="597">
        <v>38</v>
      </c>
      <c r="N354" s="597">
        <v>0</v>
      </c>
      <c r="O354" s="598">
        <v>2</v>
      </c>
      <c r="P354" s="596">
        <v>3</v>
      </c>
      <c r="Q354" s="598">
        <v>37</v>
      </c>
      <c r="R354" s="599">
        <v>3</v>
      </c>
      <c r="S354" s="600">
        <v>2</v>
      </c>
      <c r="T354" s="601">
        <v>3</v>
      </c>
      <c r="U354" s="600">
        <v>9</v>
      </c>
      <c r="V354" s="600">
        <v>8</v>
      </c>
      <c r="W354" s="602">
        <v>6</v>
      </c>
      <c r="X354" s="603">
        <v>9</v>
      </c>
      <c r="Y354" s="4"/>
      <c r="Z354" s="4"/>
      <c r="AA354" s="4"/>
      <c r="AB354" s="4"/>
      <c r="AU354" s="4"/>
    </row>
    <row r="355" spans="1:47" ht="15" customHeight="1">
      <c r="A355" s="553"/>
      <c r="B355" s="554"/>
      <c r="C355" s="593" t="s">
        <v>1591</v>
      </c>
      <c r="D355" s="642" t="s">
        <v>1645</v>
      </c>
      <c r="E355" s="595">
        <v>94</v>
      </c>
      <c r="F355" s="596"/>
      <c r="G355" s="597"/>
      <c r="H355" s="597"/>
      <c r="I355" s="597"/>
      <c r="J355" s="598"/>
      <c r="K355" s="596">
        <v>3</v>
      </c>
      <c r="L355" s="597">
        <v>29</v>
      </c>
      <c r="M355" s="597">
        <v>27</v>
      </c>
      <c r="N355" s="597">
        <v>1</v>
      </c>
      <c r="O355" s="598">
        <v>1</v>
      </c>
      <c r="P355" s="596">
        <v>0</v>
      </c>
      <c r="Q355" s="598">
        <v>29</v>
      </c>
      <c r="R355" s="599">
        <v>4</v>
      </c>
      <c r="S355" s="600">
        <v>1</v>
      </c>
      <c r="T355" s="601">
        <v>6</v>
      </c>
      <c r="U355" s="600">
        <v>6</v>
      </c>
      <c r="V355" s="600">
        <v>4</v>
      </c>
      <c r="W355" s="602">
        <v>4</v>
      </c>
      <c r="X355" s="603">
        <v>4</v>
      </c>
      <c r="Y355" s="4"/>
      <c r="Z355" s="4"/>
      <c r="AA355" s="4"/>
      <c r="AB355" s="4"/>
      <c r="AU355" s="4"/>
    </row>
    <row r="356" spans="1:47" ht="15" customHeight="1">
      <c r="A356" s="553"/>
      <c r="B356" s="554"/>
      <c r="C356" s="593" t="s">
        <v>1651</v>
      </c>
      <c r="D356" s="642" t="s">
        <v>1646</v>
      </c>
      <c r="E356" s="595">
        <v>33</v>
      </c>
      <c r="F356" s="596"/>
      <c r="G356" s="597"/>
      <c r="H356" s="597"/>
      <c r="I356" s="597"/>
      <c r="J356" s="598"/>
      <c r="K356" s="596">
        <v>1</v>
      </c>
      <c r="L356" s="597">
        <v>11</v>
      </c>
      <c r="M356" s="597">
        <v>11</v>
      </c>
      <c r="N356" s="597">
        <v>0</v>
      </c>
      <c r="O356" s="598">
        <v>0</v>
      </c>
      <c r="P356" s="596">
        <v>1</v>
      </c>
      <c r="Q356" s="598">
        <v>10</v>
      </c>
      <c r="R356" s="599">
        <v>1</v>
      </c>
      <c r="S356" s="600">
        <v>2</v>
      </c>
      <c r="T356" s="601">
        <v>0</v>
      </c>
      <c r="U356" s="600">
        <v>2</v>
      </c>
      <c r="V356" s="600">
        <v>3</v>
      </c>
      <c r="W356" s="602">
        <v>2</v>
      </c>
      <c r="X356" s="603">
        <v>1</v>
      </c>
      <c r="Y356" s="4"/>
      <c r="Z356" s="4"/>
      <c r="AA356" s="4"/>
      <c r="AB356" s="4"/>
      <c r="AU356" s="4"/>
    </row>
    <row r="357" spans="1:47" ht="15" customHeight="1">
      <c r="A357" s="553"/>
      <c r="B357" s="554"/>
      <c r="C357" s="593" t="s">
        <v>1651</v>
      </c>
      <c r="D357" s="642" t="s">
        <v>1647</v>
      </c>
      <c r="E357" s="595">
        <v>84</v>
      </c>
      <c r="F357" s="596"/>
      <c r="G357" s="597"/>
      <c r="H357" s="597"/>
      <c r="I357" s="597"/>
      <c r="J357" s="598"/>
      <c r="K357" s="596">
        <v>3</v>
      </c>
      <c r="L357" s="597">
        <v>31</v>
      </c>
      <c r="M357" s="597">
        <v>29</v>
      </c>
      <c r="N357" s="597">
        <v>2</v>
      </c>
      <c r="O357" s="598">
        <v>0</v>
      </c>
      <c r="P357" s="596">
        <v>1</v>
      </c>
      <c r="Q357" s="598">
        <v>30</v>
      </c>
      <c r="R357" s="599">
        <v>1</v>
      </c>
      <c r="S357" s="600">
        <v>0</v>
      </c>
      <c r="T357" s="601">
        <v>3</v>
      </c>
      <c r="U357" s="600">
        <v>7</v>
      </c>
      <c r="V357" s="600">
        <v>12</v>
      </c>
      <c r="W357" s="602">
        <v>5</v>
      </c>
      <c r="X357" s="603">
        <v>3</v>
      </c>
      <c r="Y357" s="4"/>
      <c r="Z357" s="4"/>
      <c r="AA357" s="4"/>
      <c r="AB357" s="4"/>
      <c r="AU357" s="4"/>
    </row>
    <row r="358" spans="1:47" ht="15" customHeight="1">
      <c r="A358" s="553"/>
      <c r="B358" s="554"/>
      <c r="C358" s="593" t="s">
        <v>1651</v>
      </c>
      <c r="D358" s="642" t="s">
        <v>1648</v>
      </c>
      <c r="E358" s="595">
        <v>24</v>
      </c>
      <c r="F358" s="596"/>
      <c r="G358" s="597"/>
      <c r="H358" s="597"/>
      <c r="I358" s="597"/>
      <c r="J358" s="598"/>
      <c r="K358" s="596">
        <v>1</v>
      </c>
      <c r="L358" s="597">
        <v>10</v>
      </c>
      <c r="M358" s="597">
        <v>10</v>
      </c>
      <c r="N358" s="597">
        <v>0</v>
      </c>
      <c r="O358" s="598">
        <v>0</v>
      </c>
      <c r="P358" s="596">
        <v>0</v>
      </c>
      <c r="Q358" s="598">
        <v>10</v>
      </c>
      <c r="R358" s="599">
        <v>0</v>
      </c>
      <c r="S358" s="600">
        <v>0</v>
      </c>
      <c r="T358" s="601">
        <v>1</v>
      </c>
      <c r="U358" s="600">
        <v>2</v>
      </c>
      <c r="V358" s="600">
        <v>5</v>
      </c>
      <c r="W358" s="602">
        <v>1</v>
      </c>
      <c r="X358" s="603">
        <v>1</v>
      </c>
      <c r="Y358" s="4"/>
      <c r="Z358" s="4"/>
      <c r="AA358" s="4"/>
      <c r="AB358" s="4"/>
      <c r="AU358" s="4"/>
    </row>
    <row r="359" spans="1:47" ht="15" customHeight="1">
      <c r="A359" s="553"/>
      <c r="B359" s="554"/>
      <c r="C359" s="593" t="s">
        <v>1651</v>
      </c>
      <c r="D359" s="642" t="s">
        <v>1649</v>
      </c>
      <c r="E359" s="595">
        <v>165</v>
      </c>
      <c r="F359" s="596"/>
      <c r="G359" s="597"/>
      <c r="H359" s="597"/>
      <c r="I359" s="597"/>
      <c r="J359" s="598"/>
      <c r="K359" s="596">
        <v>5</v>
      </c>
      <c r="L359" s="597">
        <v>50</v>
      </c>
      <c r="M359" s="597">
        <v>47</v>
      </c>
      <c r="N359" s="597">
        <v>3</v>
      </c>
      <c r="O359" s="598">
        <v>0</v>
      </c>
      <c r="P359" s="596">
        <v>2</v>
      </c>
      <c r="Q359" s="598">
        <v>48</v>
      </c>
      <c r="R359" s="599">
        <v>2</v>
      </c>
      <c r="S359" s="600">
        <v>1</v>
      </c>
      <c r="T359" s="601">
        <v>12</v>
      </c>
      <c r="U359" s="600">
        <v>10</v>
      </c>
      <c r="V359" s="600">
        <v>15</v>
      </c>
      <c r="W359" s="602">
        <v>9</v>
      </c>
      <c r="X359" s="603">
        <v>1</v>
      </c>
      <c r="Y359" s="4"/>
      <c r="Z359" s="4"/>
      <c r="AA359" s="4"/>
      <c r="AB359" s="4"/>
      <c r="AU359" s="4"/>
    </row>
    <row r="360" spans="1:47" ht="15" customHeight="1">
      <c r="A360" s="553"/>
      <c r="B360" s="554"/>
      <c r="C360" s="593" t="s">
        <v>1651</v>
      </c>
      <c r="D360" s="642" t="s">
        <v>1650</v>
      </c>
      <c r="E360" s="595">
        <v>72</v>
      </c>
      <c r="F360" s="596"/>
      <c r="G360" s="597"/>
      <c r="H360" s="597"/>
      <c r="I360" s="597"/>
      <c r="J360" s="598"/>
      <c r="K360" s="596">
        <v>2</v>
      </c>
      <c r="L360" s="597">
        <v>20</v>
      </c>
      <c r="M360" s="597">
        <v>20</v>
      </c>
      <c r="N360" s="597">
        <v>0</v>
      </c>
      <c r="O360" s="598">
        <v>0</v>
      </c>
      <c r="P360" s="596">
        <v>0</v>
      </c>
      <c r="Q360" s="598">
        <v>20</v>
      </c>
      <c r="R360" s="599">
        <v>0</v>
      </c>
      <c r="S360" s="600">
        <v>0</v>
      </c>
      <c r="T360" s="601">
        <v>6</v>
      </c>
      <c r="U360" s="600">
        <v>6</v>
      </c>
      <c r="V360" s="600">
        <v>5</v>
      </c>
      <c r="W360" s="602">
        <v>3</v>
      </c>
      <c r="X360" s="603">
        <v>0</v>
      </c>
      <c r="Y360" s="4"/>
      <c r="Z360" s="4"/>
      <c r="AA360" s="4"/>
      <c r="AB360" s="4"/>
      <c r="AU360" s="4"/>
    </row>
    <row r="361" spans="1:47" ht="15" customHeight="1">
      <c r="A361" s="553"/>
      <c r="B361" s="554"/>
      <c r="C361" s="593" t="s">
        <v>1588</v>
      </c>
      <c r="D361" s="642" t="s">
        <v>1652</v>
      </c>
      <c r="E361" s="595">
        <v>210</v>
      </c>
      <c r="F361" s="596"/>
      <c r="G361" s="597"/>
      <c r="H361" s="597"/>
      <c r="I361" s="597"/>
      <c r="J361" s="598"/>
      <c r="K361" s="596">
        <v>2</v>
      </c>
      <c r="L361" s="597">
        <v>25</v>
      </c>
      <c r="M361" s="597"/>
      <c r="N361" s="597"/>
      <c r="O361" s="598"/>
      <c r="P361" s="596">
        <v>1</v>
      </c>
      <c r="Q361" s="598">
        <v>24</v>
      </c>
      <c r="R361" s="599">
        <v>2</v>
      </c>
      <c r="S361" s="600">
        <v>5</v>
      </c>
      <c r="T361" s="601">
        <v>7</v>
      </c>
      <c r="U361" s="600">
        <v>6</v>
      </c>
      <c r="V361" s="600">
        <v>2</v>
      </c>
      <c r="W361" s="602">
        <v>3</v>
      </c>
      <c r="X361" s="603">
        <v>0</v>
      </c>
      <c r="Y361" s="4"/>
      <c r="Z361" s="4"/>
      <c r="AA361" s="4"/>
      <c r="AB361" s="4"/>
      <c r="AU361" s="4"/>
    </row>
    <row r="362" spans="1:47" ht="15" customHeight="1">
      <c r="A362" s="553"/>
      <c r="B362" s="554"/>
      <c r="C362" s="593" t="s">
        <v>1632</v>
      </c>
      <c r="D362" s="642" t="s">
        <v>1653</v>
      </c>
      <c r="E362" s="595">
        <v>132</v>
      </c>
      <c r="F362" s="596"/>
      <c r="G362" s="597"/>
      <c r="H362" s="597"/>
      <c r="I362" s="597"/>
      <c r="J362" s="598"/>
      <c r="K362" s="596">
        <v>1</v>
      </c>
      <c r="L362" s="597">
        <v>11</v>
      </c>
      <c r="M362" s="597"/>
      <c r="N362" s="597"/>
      <c r="O362" s="598"/>
      <c r="P362" s="596">
        <v>10</v>
      </c>
      <c r="Q362" s="598">
        <v>1</v>
      </c>
      <c r="R362" s="599">
        <v>1</v>
      </c>
      <c r="S362" s="600">
        <v>1</v>
      </c>
      <c r="T362" s="601">
        <v>2</v>
      </c>
      <c r="U362" s="600">
        <v>4</v>
      </c>
      <c r="V362" s="600">
        <v>2</v>
      </c>
      <c r="W362" s="602">
        <v>0</v>
      </c>
      <c r="X362" s="603">
        <v>1</v>
      </c>
      <c r="Y362" s="4"/>
      <c r="Z362" s="4"/>
      <c r="AA362" s="4"/>
      <c r="AB362" s="4"/>
      <c r="AU362" s="4"/>
    </row>
    <row r="363" spans="1:47" ht="15" customHeight="1">
      <c r="A363" s="553"/>
      <c r="B363" s="554"/>
      <c r="C363" s="593" t="s">
        <v>1635</v>
      </c>
      <c r="D363" s="642" t="s">
        <v>1654</v>
      </c>
      <c r="E363" s="595">
        <v>120</v>
      </c>
      <c r="F363" s="596"/>
      <c r="G363" s="597"/>
      <c r="H363" s="597"/>
      <c r="I363" s="597"/>
      <c r="J363" s="598"/>
      <c r="K363" s="596">
        <v>1</v>
      </c>
      <c r="L363" s="597">
        <v>10</v>
      </c>
      <c r="M363" s="597"/>
      <c r="N363" s="597"/>
      <c r="O363" s="598"/>
      <c r="P363" s="596">
        <v>4</v>
      </c>
      <c r="Q363" s="598">
        <v>6</v>
      </c>
      <c r="R363" s="599">
        <v>2</v>
      </c>
      <c r="S363" s="600">
        <v>3</v>
      </c>
      <c r="T363" s="601">
        <v>1</v>
      </c>
      <c r="U363" s="600">
        <v>2</v>
      </c>
      <c r="V363" s="600">
        <v>1</v>
      </c>
      <c r="W363" s="602">
        <v>0</v>
      </c>
      <c r="X363" s="603">
        <v>1</v>
      </c>
      <c r="Y363" s="4"/>
      <c r="Z363" s="4"/>
      <c r="AA363" s="4"/>
      <c r="AB363" s="4"/>
      <c r="AU363" s="4"/>
    </row>
    <row r="364" spans="1:47" ht="15" customHeight="1">
      <c r="A364" s="553"/>
      <c r="B364" s="554"/>
      <c r="C364" s="593" t="s">
        <v>1591</v>
      </c>
      <c r="D364" s="642" t="s">
        <v>1655</v>
      </c>
      <c r="E364" s="595">
        <v>192</v>
      </c>
      <c r="F364" s="596"/>
      <c r="G364" s="597"/>
      <c r="H364" s="597"/>
      <c r="I364" s="597"/>
      <c r="J364" s="598"/>
      <c r="K364" s="596">
        <v>1</v>
      </c>
      <c r="L364" s="597">
        <v>10</v>
      </c>
      <c r="M364" s="597"/>
      <c r="N364" s="597"/>
      <c r="O364" s="598"/>
      <c r="P364" s="596">
        <v>1</v>
      </c>
      <c r="Q364" s="598">
        <v>9</v>
      </c>
      <c r="R364" s="599">
        <v>1</v>
      </c>
      <c r="S364" s="600">
        <v>3</v>
      </c>
      <c r="T364" s="601">
        <v>2</v>
      </c>
      <c r="U364" s="600">
        <v>3</v>
      </c>
      <c r="V364" s="600">
        <v>0</v>
      </c>
      <c r="W364" s="602">
        <v>1</v>
      </c>
      <c r="X364" s="603">
        <v>0</v>
      </c>
      <c r="Y364" s="4"/>
      <c r="Z364" s="4"/>
      <c r="AA364" s="4"/>
      <c r="AB364" s="4"/>
      <c r="AU364" s="4"/>
    </row>
    <row r="365" spans="1:47" ht="15" customHeight="1">
      <c r="A365" s="553"/>
      <c r="B365" s="554"/>
      <c r="C365" s="593" t="s">
        <v>1591</v>
      </c>
      <c r="D365" s="642" t="s">
        <v>1656</v>
      </c>
      <c r="E365" s="595">
        <v>324</v>
      </c>
      <c r="F365" s="596"/>
      <c r="G365" s="597"/>
      <c r="H365" s="597"/>
      <c r="I365" s="597"/>
      <c r="J365" s="598"/>
      <c r="K365" s="596">
        <v>2</v>
      </c>
      <c r="L365" s="597">
        <v>20</v>
      </c>
      <c r="M365" s="597"/>
      <c r="N365" s="597"/>
      <c r="O365" s="598"/>
      <c r="P365" s="596">
        <v>6</v>
      </c>
      <c r="Q365" s="598">
        <v>14</v>
      </c>
      <c r="R365" s="599">
        <v>2</v>
      </c>
      <c r="S365" s="600">
        <v>6</v>
      </c>
      <c r="T365" s="601">
        <v>6</v>
      </c>
      <c r="U365" s="600">
        <v>2</v>
      </c>
      <c r="V365" s="600">
        <v>3</v>
      </c>
      <c r="W365" s="602">
        <v>1</v>
      </c>
      <c r="X365" s="603">
        <v>0</v>
      </c>
      <c r="Y365" s="4"/>
      <c r="Z365" s="4"/>
      <c r="AA365" s="4"/>
      <c r="AB365" s="4"/>
      <c r="AU365" s="4"/>
    </row>
    <row r="366" spans="1:47" ht="15" customHeight="1" thickBot="1">
      <c r="A366" s="553"/>
      <c r="B366" s="554"/>
      <c r="C366" s="593"/>
      <c r="D366" s="594"/>
      <c r="E366" s="595"/>
      <c r="F366" s="596"/>
      <c r="G366" s="597"/>
      <c r="H366" s="597"/>
      <c r="I366" s="597"/>
      <c r="J366" s="598"/>
      <c r="K366" s="596"/>
      <c r="L366" s="597"/>
      <c r="M366" s="597"/>
      <c r="N366" s="597"/>
      <c r="O366" s="598"/>
      <c r="P366" s="596"/>
      <c r="Q366" s="598"/>
      <c r="R366" s="599"/>
      <c r="S366" s="600"/>
      <c r="T366" s="601"/>
      <c r="U366" s="600"/>
      <c r="V366" s="600"/>
      <c r="W366" s="602"/>
      <c r="X366" s="603"/>
      <c r="Y366" s="4"/>
      <c r="Z366" s="4"/>
      <c r="AA366" s="4"/>
      <c r="AB366" s="4"/>
      <c r="AU366" s="4"/>
    </row>
    <row r="367" spans="1:47" ht="15" customHeight="1">
      <c r="A367" s="553"/>
      <c r="B367" s="554"/>
      <c r="C367" s="555" t="s">
        <v>1588</v>
      </c>
      <c r="D367" s="642" t="s">
        <v>1684</v>
      </c>
      <c r="E367" s="557">
        <v>108</v>
      </c>
      <c r="F367" s="558"/>
      <c r="G367" s="559"/>
      <c r="H367" s="559"/>
      <c r="I367" s="559"/>
      <c r="J367" s="560"/>
      <c r="K367" s="558">
        <v>1</v>
      </c>
      <c r="L367" s="559"/>
      <c r="M367" s="559">
        <v>7</v>
      </c>
      <c r="N367" s="559">
        <v>0</v>
      </c>
      <c r="O367" s="560">
        <v>3</v>
      </c>
      <c r="P367" s="558"/>
      <c r="Q367" s="560"/>
      <c r="R367" s="561"/>
      <c r="S367" s="562"/>
      <c r="T367" s="563"/>
      <c r="U367" s="562"/>
      <c r="V367" s="562"/>
      <c r="W367" s="564"/>
      <c r="X367" s="565"/>
      <c r="Y367" s="4"/>
      <c r="Z367" s="4"/>
      <c r="AA367" s="4"/>
      <c r="AB367" s="4"/>
      <c r="AU367" s="4"/>
    </row>
    <row r="368" spans="1:47" ht="15" customHeight="1">
      <c r="A368" s="553"/>
      <c r="B368" s="554"/>
      <c r="C368" s="593" t="s">
        <v>1588</v>
      </c>
      <c r="D368" s="642" t="s">
        <v>1685</v>
      </c>
      <c r="E368" s="595">
        <v>168</v>
      </c>
      <c r="F368" s="596"/>
      <c r="G368" s="597"/>
      <c r="H368" s="597"/>
      <c r="I368" s="597"/>
      <c r="J368" s="598"/>
      <c r="K368" s="596">
        <v>1</v>
      </c>
      <c r="L368" s="597"/>
      <c r="M368" s="597">
        <v>10</v>
      </c>
      <c r="N368" s="597">
        <v>0</v>
      </c>
      <c r="O368" s="598">
        <v>0</v>
      </c>
      <c r="P368" s="596"/>
      <c r="Q368" s="598"/>
      <c r="R368" s="599"/>
      <c r="S368" s="600"/>
      <c r="T368" s="601"/>
      <c r="U368" s="600"/>
      <c r="V368" s="600"/>
      <c r="W368" s="602"/>
      <c r="X368" s="603"/>
      <c r="Y368" s="4"/>
      <c r="Z368" s="4"/>
      <c r="AA368" s="4"/>
      <c r="AB368" s="4"/>
      <c r="AU368" s="4"/>
    </row>
    <row r="369" spans="1:47" ht="15" customHeight="1">
      <c r="A369" s="553"/>
      <c r="B369" s="554"/>
      <c r="C369" s="593" t="s">
        <v>1591</v>
      </c>
      <c r="D369" s="642" t="s">
        <v>1686</v>
      </c>
      <c r="E369" s="595">
        <v>126</v>
      </c>
      <c r="F369" s="596"/>
      <c r="G369" s="597"/>
      <c r="H369" s="597"/>
      <c r="I369" s="597"/>
      <c r="J369" s="598"/>
      <c r="K369" s="596">
        <v>1</v>
      </c>
      <c r="L369" s="597"/>
      <c r="M369" s="597">
        <v>5</v>
      </c>
      <c r="N369" s="597">
        <v>5</v>
      </c>
      <c r="O369" s="598">
        <v>0</v>
      </c>
      <c r="P369" s="596"/>
      <c r="Q369" s="598"/>
      <c r="R369" s="599"/>
      <c r="S369" s="600"/>
      <c r="T369" s="601"/>
      <c r="U369" s="600"/>
      <c r="V369" s="600"/>
      <c r="W369" s="602"/>
      <c r="X369" s="603"/>
      <c r="Y369" s="4"/>
      <c r="Z369" s="4"/>
      <c r="AA369" s="4"/>
      <c r="AB369" s="4"/>
      <c r="AU369" s="4"/>
    </row>
    <row r="370" spans="1:47" ht="15" customHeight="1">
      <c r="A370" s="553"/>
      <c r="B370" s="554"/>
      <c r="C370" s="593" t="s">
        <v>1599</v>
      </c>
      <c r="D370" s="642" t="s">
        <v>1659</v>
      </c>
      <c r="E370" s="595">
        <v>21</v>
      </c>
      <c r="F370" s="596"/>
      <c r="G370" s="597"/>
      <c r="H370" s="597"/>
      <c r="I370" s="597"/>
      <c r="J370" s="598"/>
      <c r="K370" s="596">
        <v>1</v>
      </c>
      <c r="L370" s="597">
        <v>10</v>
      </c>
      <c r="M370" s="597">
        <v>7</v>
      </c>
      <c r="N370" s="597">
        <v>3</v>
      </c>
      <c r="O370" s="598">
        <v>0</v>
      </c>
      <c r="P370" s="596">
        <v>0</v>
      </c>
      <c r="Q370" s="598">
        <v>10</v>
      </c>
      <c r="R370" s="599">
        <v>1</v>
      </c>
      <c r="S370" s="600">
        <v>1</v>
      </c>
      <c r="T370" s="601">
        <v>0</v>
      </c>
      <c r="U370" s="600">
        <v>4</v>
      </c>
      <c r="V370" s="600">
        <v>4</v>
      </c>
      <c r="W370" s="602">
        <v>0</v>
      </c>
      <c r="X370" s="603">
        <v>0</v>
      </c>
      <c r="Y370" s="4"/>
      <c r="Z370" s="4"/>
      <c r="AA370" s="4"/>
      <c r="AB370" s="4"/>
      <c r="AU370" s="4"/>
    </row>
    <row r="371" spans="1:47" ht="15" customHeight="1">
      <c r="A371" s="553"/>
      <c r="B371" s="554"/>
      <c r="C371" s="593" t="s">
        <v>1599</v>
      </c>
      <c r="D371" s="642" t="s">
        <v>1660</v>
      </c>
      <c r="E371" s="595">
        <v>276</v>
      </c>
      <c r="F371" s="596"/>
      <c r="G371" s="597"/>
      <c r="H371" s="597"/>
      <c r="I371" s="597"/>
      <c r="J371" s="598"/>
      <c r="K371" s="596">
        <v>12</v>
      </c>
      <c r="L371" s="597">
        <v>122</v>
      </c>
      <c r="M371" s="597">
        <v>120</v>
      </c>
      <c r="N371" s="597">
        <v>2</v>
      </c>
      <c r="O371" s="598">
        <v>0</v>
      </c>
      <c r="P371" s="596">
        <v>0</v>
      </c>
      <c r="Q371" s="598">
        <v>122</v>
      </c>
      <c r="R371" s="599">
        <v>1</v>
      </c>
      <c r="S371" s="600">
        <v>12</v>
      </c>
      <c r="T371" s="601">
        <v>22</v>
      </c>
      <c r="U371" s="600">
        <v>39</v>
      </c>
      <c r="V371" s="600">
        <v>22</v>
      </c>
      <c r="W371" s="602">
        <v>20</v>
      </c>
      <c r="X371" s="603">
        <v>6</v>
      </c>
      <c r="Y371" s="4"/>
      <c r="Z371" s="4"/>
      <c r="AA371" s="4"/>
      <c r="AB371" s="4"/>
      <c r="AU371" s="4"/>
    </row>
    <row r="372" spans="1:47" ht="15" customHeight="1">
      <c r="A372" s="553"/>
      <c r="B372" s="554"/>
      <c r="C372" s="593" t="s">
        <v>1661</v>
      </c>
      <c r="D372" s="642" t="s">
        <v>1662</v>
      </c>
      <c r="E372" s="595">
        <v>36</v>
      </c>
      <c r="F372" s="596"/>
      <c r="G372" s="597"/>
      <c r="H372" s="597"/>
      <c r="I372" s="597"/>
      <c r="J372" s="598"/>
      <c r="K372" s="596">
        <v>1</v>
      </c>
      <c r="L372" s="597">
        <v>10</v>
      </c>
      <c r="M372" s="597">
        <v>10</v>
      </c>
      <c r="N372" s="597">
        <v>0</v>
      </c>
      <c r="O372" s="598">
        <v>0</v>
      </c>
      <c r="P372" s="596">
        <v>10</v>
      </c>
      <c r="Q372" s="598">
        <v>0</v>
      </c>
      <c r="R372" s="599">
        <v>1</v>
      </c>
      <c r="S372" s="600">
        <v>1</v>
      </c>
      <c r="T372" s="601">
        <v>1</v>
      </c>
      <c r="U372" s="600">
        <v>2</v>
      </c>
      <c r="V372" s="600">
        <v>4</v>
      </c>
      <c r="W372" s="602">
        <v>1</v>
      </c>
      <c r="X372" s="603">
        <v>0</v>
      </c>
      <c r="Y372" s="4"/>
      <c r="Z372" s="4"/>
      <c r="AA372" s="4"/>
      <c r="AB372" s="4"/>
      <c r="AU372" s="4"/>
    </row>
    <row r="373" spans="1:47" ht="15" customHeight="1">
      <c r="A373" s="553"/>
      <c r="B373" s="554"/>
      <c r="C373" s="593" t="s">
        <v>1661</v>
      </c>
      <c r="D373" s="642" t="s">
        <v>1609</v>
      </c>
      <c r="E373" s="595">
        <v>33</v>
      </c>
      <c r="F373" s="596"/>
      <c r="G373" s="597"/>
      <c r="H373" s="597"/>
      <c r="I373" s="597"/>
      <c r="J373" s="598"/>
      <c r="K373" s="596">
        <v>1</v>
      </c>
      <c r="L373" s="597">
        <v>10</v>
      </c>
      <c r="M373" s="597">
        <v>10</v>
      </c>
      <c r="N373" s="597">
        <v>0</v>
      </c>
      <c r="O373" s="598">
        <v>0</v>
      </c>
      <c r="P373" s="596">
        <v>10</v>
      </c>
      <c r="Q373" s="598">
        <v>0</v>
      </c>
      <c r="R373" s="599">
        <v>1</v>
      </c>
      <c r="S373" s="600">
        <v>1</v>
      </c>
      <c r="T373" s="601">
        <v>1</v>
      </c>
      <c r="U373" s="600">
        <v>2</v>
      </c>
      <c r="V373" s="600">
        <v>4</v>
      </c>
      <c r="W373" s="602">
        <v>1</v>
      </c>
      <c r="X373" s="603">
        <v>0</v>
      </c>
      <c r="Y373" s="4"/>
      <c r="Z373" s="4"/>
      <c r="AA373" s="4"/>
      <c r="AB373" s="4"/>
      <c r="AU373" s="4"/>
    </row>
    <row r="374" spans="1:47" ht="15" customHeight="1">
      <c r="A374" s="553"/>
      <c r="B374" s="554"/>
      <c r="C374" s="593" t="s">
        <v>1661</v>
      </c>
      <c r="D374" s="642" t="s">
        <v>1610</v>
      </c>
      <c r="E374" s="595">
        <v>33</v>
      </c>
      <c r="F374" s="596"/>
      <c r="G374" s="597"/>
      <c r="H374" s="597"/>
      <c r="I374" s="597"/>
      <c r="J374" s="598"/>
      <c r="K374" s="596">
        <v>1</v>
      </c>
      <c r="L374" s="597">
        <v>10</v>
      </c>
      <c r="M374" s="597">
        <v>9</v>
      </c>
      <c r="N374" s="597">
        <v>1</v>
      </c>
      <c r="O374" s="598">
        <v>0</v>
      </c>
      <c r="P374" s="596">
        <v>10</v>
      </c>
      <c r="Q374" s="598">
        <v>0</v>
      </c>
      <c r="R374" s="599">
        <v>1</v>
      </c>
      <c r="S374" s="600">
        <v>1</v>
      </c>
      <c r="T374" s="601">
        <v>1</v>
      </c>
      <c r="U374" s="600">
        <v>2</v>
      </c>
      <c r="V374" s="600">
        <v>4</v>
      </c>
      <c r="W374" s="602">
        <v>1</v>
      </c>
      <c r="X374" s="603">
        <v>0</v>
      </c>
      <c r="Y374" s="4"/>
      <c r="Z374" s="4"/>
      <c r="AA374" s="4"/>
      <c r="AB374" s="4"/>
      <c r="AU374" s="4"/>
    </row>
    <row r="375" spans="1:47" ht="15" customHeight="1">
      <c r="A375" s="553"/>
      <c r="B375" s="554"/>
      <c r="C375" s="593" t="s">
        <v>1619</v>
      </c>
      <c r="D375" s="642" t="s">
        <v>1663</v>
      </c>
      <c r="E375" s="595">
        <v>48</v>
      </c>
      <c r="F375" s="596"/>
      <c r="G375" s="597"/>
      <c r="H375" s="597"/>
      <c r="I375" s="597"/>
      <c r="J375" s="598"/>
      <c r="K375" s="596">
        <v>2</v>
      </c>
      <c r="L375" s="597">
        <v>20</v>
      </c>
      <c r="M375" s="597">
        <v>11</v>
      </c>
      <c r="N375" s="597">
        <v>9</v>
      </c>
      <c r="O375" s="598">
        <v>0</v>
      </c>
      <c r="P375" s="596">
        <v>20</v>
      </c>
      <c r="Q375" s="598">
        <v>0</v>
      </c>
      <c r="R375" s="599">
        <v>2</v>
      </c>
      <c r="S375" s="600">
        <v>0</v>
      </c>
      <c r="T375" s="601">
        <v>0</v>
      </c>
      <c r="U375" s="600">
        <v>1</v>
      </c>
      <c r="V375" s="600">
        <v>9</v>
      </c>
      <c r="W375" s="602">
        <v>6</v>
      </c>
      <c r="X375" s="603">
        <v>2</v>
      </c>
      <c r="Y375" s="4"/>
      <c r="Z375" s="4"/>
      <c r="AA375" s="4"/>
      <c r="AB375" s="4"/>
      <c r="AU375" s="4"/>
    </row>
    <row r="376" spans="1:47" ht="15" customHeight="1">
      <c r="A376" s="553"/>
      <c r="B376" s="554"/>
      <c r="C376" s="593" t="s">
        <v>1620</v>
      </c>
      <c r="D376" s="642" t="s">
        <v>1618</v>
      </c>
      <c r="E376" s="595">
        <v>24</v>
      </c>
      <c r="F376" s="596"/>
      <c r="G376" s="597"/>
      <c r="H376" s="597"/>
      <c r="I376" s="597"/>
      <c r="J376" s="598"/>
      <c r="K376" s="596">
        <v>1</v>
      </c>
      <c r="L376" s="597">
        <v>10</v>
      </c>
      <c r="M376" s="597">
        <v>5</v>
      </c>
      <c r="N376" s="597">
        <v>5</v>
      </c>
      <c r="O376" s="598">
        <v>0</v>
      </c>
      <c r="P376" s="596">
        <v>10</v>
      </c>
      <c r="Q376" s="598">
        <v>0</v>
      </c>
      <c r="R376" s="599">
        <v>1</v>
      </c>
      <c r="S376" s="600">
        <v>0</v>
      </c>
      <c r="T376" s="601">
        <v>0</v>
      </c>
      <c r="U376" s="600">
        <v>1</v>
      </c>
      <c r="V376" s="600">
        <v>4</v>
      </c>
      <c r="W376" s="602">
        <v>3</v>
      </c>
      <c r="X376" s="603">
        <v>1</v>
      </c>
      <c r="Y376" s="4"/>
      <c r="Z376" s="4"/>
      <c r="AA376" s="4"/>
      <c r="AB376" s="4"/>
      <c r="AU376" s="4"/>
    </row>
    <row r="377" spans="1:47" ht="15" customHeight="1">
      <c r="A377" s="553"/>
      <c r="B377" s="554"/>
      <c r="C377" s="593" t="s">
        <v>1588</v>
      </c>
      <c r="D377" s="642" t="s">
        <v>1664</v>
      </c>
      <c r="E377" s="595">
        <v>33</v>
      </c>
      <c r="F377" s="596"/>
      <c r="G377" s="597"/>
      <c r="H377" s="597"/>
      <c r="I377" s="597"/>
      <c r="J377" s="598"/>
      <c r="K377" s="596">
        <v>1</v>
      </c>
      <c r="L377" s="597">
        <v>10</v>
      </c>
      <c r="M377" s="597">
        <v>10</v>
      </c>
      <c r="N377" s="597">
        <v>0</v>
      </c>
      <c r="O377" s="598">
        <v>0</v>
      </c>
      <c r="P377" s="596">
        <v>0</v>
      </c>
      <c r="Q377" s="598">
        <v>10</v>
      </c>
      <c r="R377" s="599">
        <v>2</v>
      </c>
      <c r="S377" s="600">
        <v>4</v>
      </c>
      <c r="T377" s="601">
        <v>3</v>
      </c>
      <c r="U377" s="600">
        <v>1</v>
      </c>
      <c r="V377" s="600">
        <v>0</v>
      </c>
      <c r="W377" s="602">
        <v>0</v>
      </c>
      <c r="X377" s="603">
        <v>0</v>
      </c>
      <c r="Y377" s="4"/>
      <c r="Z377" s="4"/>
      <c r="AA377" s="4"/>
      <c r="AB377" s="4"/>
      <c r="AU377" s="4"/>
    </row>
    <row r="378" spans="1:47" ht="15" customHeight="1">
      <c r="A378" s="553"/>
      <c r="B378" s="554"/>
      <c r="C378" s="593" t="s">
        <v>1588</v>
      </c>
      <c r="D378" s="642" t="s">
        <v>1665</v>
      </c>
      <c r="E378" s="595">
        <v>69</v>
      </c>
      <c r="F378" s="596"/>
      <c r="G378" s="597"/>
      <c r="H378" s="597"/>
      <c r="I378" s="597"/>
      <c r="J378" s="598"/>
      <c r="K378" s="596">
        <v>2</v>
      </c>
      <c r="L378" s="597">
        <v>20</v>
      </c>
      <c r="M378" s="597">
        <v>12</v>
      </c>
      <c r="N378" s="597">
        <v>8</v>
      </c>
      <c r="O378" s="598">
        <v>0</v>
      </c>
      <c r="P378" s="596">
        <v>0</v>
      </c>
      <c r="Q378" s="598">
        <v>20</v>
      </c>
      <c r="R378" s="599">
        <v>4</v>
      </c>
      <c r="S378" s="600">
        <v>8</v>
      </c>
      <c r="T378" s="601">
        <v>8</v>
      </c>
      <c r="U378" s="600">
        <v>0</v>
      </c>
      <c r="V378" s="600">
        <v>0</v>
      </c>
      <c r="W378" s="602">
        <v>0</v>
      </c>
      <c r="X378" s="603">
        <v>0</v>
      </c>
      <c r="Y378" s="4"/>
      <c r="Z378" s="4"/>
      <c r="AA378" s="4"/>
      <c r="AB378" s="4"/>
      <c r="AU378" s="4"/>
    </row>
    <row r="379" spans="1:47" ht="15" customHeight="1">
      <c r="A379" s="553"/>
      <c r="B379" s="554"/>
      <c r="C379" s="593" t="s">
        <v>1588</v>
      </c>
      <c r="D379" s="642" t="s">
        <v>1666</v>
      </c>
      <c r="E379" s="595">
        <v>69</v>
      </c>
      <c r="F379" s="596"/>
      <c r="G379" s="597"/>
      <c r="H379" s="597"/>
      <c r="I379" s="597"/>
      <c r="J379" s="598"/>
      <c r="K379" s="596">
        <v>2</v>
      </c>
      <c r="L379" s="597">
        <v>20</v>
      </c>
      <c r="M379" s="597">
        <v>10</v>
      </c>
      <c r="N379" s="597">
        <v>10</v>
      </c>
      <c r="O379" s="598">
        <v>0</v>
      </c>
      <c r="P379" s="596">
        <v>0</v>
      </c>
      <c r="Q379" s="598">
        <v>20</v>
      </c>
      <c r="R379" s="599">
        <v>2</v>
      </c>
      <c r="S379" s="600">
        <v>8</v>
      </c>
      <c r="T379" s="601">
        <v>8</v>
      </c>
      <c r="U379" s="600">
        <v>2</v>
      </c>
      <c r="V379" s="600">
        <v>0</v>
      </c>
      <c r="W379" s="602">
        <v>0</v>
      </c>
      <c r="X379" s="603">
        <v>0</v>
      </c>
      <c r="Y379" s="4"/>
      <c r="Z379" s="4"/>
      <c r="AA379" s="4"/>
      <c r="AB379" s="4"/>
      <c r="AU379" s="4"/>
    </row>
    <row r="380" spans="1:47" ht="15" customHeight="1">
      <c r="A380" s="553"/>
      <c r="B380" s="554"/>
      <c r="C380" s="593" t="s">
        <v>1588</v>
      </c>
      <c r="D380" s="642" t="s">
        <v>1667</v>
      </c>
      <c r="E380" s="595">
        <v>75</v>
      </c>
      <c r="F380" s="596"/>
      <c r="G380" s="597"/>
      <c r="H380" s="597"/>
      <c r="I380" s="597"/>
      <c r="J380" s="598"/>
      <c r="K380" s="596">
        <v>2</v>
      </c>
      <c r="L380" s="597">
        <v>20</v>
      </c>
      <c r="M380" s="597">
        <v>13</v>
      </c>
      <c r="N380" s="597">
        <v>7</v>
      </c>
      <c r="O380" s="598">
        <v>0</v>
      </c>
      <c r="P380" s="596">
        <v>0</v>
      </c>
      <c r="Q380" s="598">
        <v>20</v>
      </c>
      <c r="R380" s="599">
        <v>2</v>
      </c>
      <c r="S380" s="600">
        <v>8</v>
      </c>
      <c r="T380" s="601">
        <v>7</v>
      </c>
      <c r="U380" s="600">
        <v>3</v>
      </c>
      <c r="V380" s="600">
        <v>0</v>
      </c>
      <c r="W380" s="602">
        <v>0</v>
      </c>
      <c r="X380" s="603">
        <v>0</v>
      </c>
      <c r="Y380" s="4"/>
      <c r="Z380" s="4"/>
      <c r="AA380" s="4"/>
      <c r="AB380" s="4"/>
      <c r="AU380" s="4"/>
    </row>
    <row r="381" spans="1:47" ht="15" customHeight="1">
      <c r="A381" s="553"/>
      <c r="B381" s="554"/>
      <c r="C381" s="593" t="s">
        <v>1588</v>
      </c>
      <c r="D381" s="642" t="s">
        <v>1668</v>
      </c>
      <c r="E381" s="595">
        <v>111</v>
      </c>
      <c r="F381" s="596"/>
      <c r="G381" s="597"/>
      <c r="H381" s="597"/>
      <c r="I381" s="597"/>
      <c r="J381" s="598"/>
      <c r="K381" s="596">
        <v>1</v>
      </c>
      <c r="L381" s="597">
        <v>10</v>
      </c>
      <c r="M381" s="597">
        <v>6</v>
      </c>
      <c r="N381" s="597">
        <v>0</v>
      </c>
      <c r="O381" s="598">
        <v>4</v>
      </c>
      <c r="P381" s="596">
        <v>2</v>
      </c>
      <c r="Q381" s="598">
        <v>8</v>
      </c>
      <c r="R381" s="599">
        <v>3</v>
      </c>
      <c r="S381" s="600">
        <v>1</v>
      </c>
      <c r="T381" s="601">
        <v>3</v>
      </c>
      <c r="U381" s="600">
        <v>3</v>
      </c>
      <c r="V381" s="600">
        <v>0</v>
      </c>
      <c r="W381" s="602">
        <v>0</v>
      </c>
      <c r="X381" s="603">
        <v>0</v>
      </c>
      <c r="Y381" s="4"/>
      <c r="Z381" s="4"/>
      <c r="AA381" s="4"/>
      <c r="AB381" s="4"/>
      <c r="AU381" s="4"/>
    </row>
    <row r="382" spans="1:47" ht="15" customHeight="1">
      <c r="A382" s="553"/>
      <c r="B382" s="554"/>
      <c r="C382" s="593" t="s">
        <v>1588</v>
      </c>
      <c r="D382" s="642" t="s">
        <v>1669</v>
      </c>
      <c r="E382" s="595">
        <v>72</v>
      </c>
      <c r="F382" s="596"/>
      <c r="G382" s="597"/>
      <c r="H382" s="597"/>
      <c r="I382" s="597"/>
      <c r="J382" s="598"/>
      <c r="K382" s="596">
        <v>1</v>
      </c>
      <c r="L382" s="597">
        <v>10</v>
      </c>
      <c r="M382" s="597">
        <v>10</v>
      </c>
      <c r="N382" s="597">
        <v>0</v>
      </c>
      <c r="O382" s="598">
        <v>0</v>
      </c>
      <c r="P382" s="596">
        <v>0</v>
      </c>
      <c r="Q382" s="598">
        <v>10</v>
      </c>
      <c r="R382" s="599">
        <v>4</v>
      </c>
      <c r="S382" s="600">
        <v>0</v>
      </c>
      <c r="T382" s="601">
        <v>4</v>
      </c>
      <c r="U382" s="600">
        <v>2</v>
      </c>
      <c r="V382" s="600">
        <v>0</v>
      </c>
      <c r="W382" s="602">
        <v>0</v>
      </c>
      <c r="X382" s="603">
        <v>0</v>
      </c>
      <c r="Y382" s="4"/>
      <c r="Z382" s="4"/>
      <c r="AA382" s="4"/>
      <c r="AB382" s="4"/>
      <c r="AU382" s="4"/>
    </row>
    <row r="383" spans="1:47" ht="15" customHeight="1">
      <c r="A383" s="553"/>
      <c r="B383" s="554"/>
      <c r="C383" s="593" t="s">
        <v>1588</v>
      </c>
      <c r="D383" s="642" t="s">
        <v>1630</v>
      </c>
      <c r="E383" s="595">
        <v>33</v>
      </c>
      <c r="F383" s="596"/>
      <c r="G383" s="597"/>
      <c r="H383" s="597"/>
      <c r="I383" s="597"/>
      <c r="J383" s="598"/>
      <c r="K383" s="596">
        <v>1</v>
      </c>
      <c r="L383" s="597">
        <v>10</v>
      </c>
      <c r="M383" s="597">
        <v>10</v>
      </c>
      <c r="N383" s="597">
        <v>0</v>
      </c>
      <c r="O383" s="598">
        <v>0</v>
      </c>
      <c r="P383" s="596">
        <v>0</v>
      </c>
      <c r="Q383" s="598">
        <v>10</v>
      </c>
      <c r="R383" s="599">
        <v>2</v>
      </c>
      <c r="S383" s="600">
        <v>4</v>
      </c>
      <c r="T383" s="601">
        <v>3</v>
      </c>
      <c r="U383" s="600">
        <v>1</v>
      </c>
      <c r="V383" s="600">
        <v>0</v>
      </c>
      <c r="W383" s="602">
        <v>0</v>
      </c>
      <c r="X383" s="603">
        <v>0</v>
      </c>
      <c r="Y383" s="4"/>
      <c r="Z383" s="4"/>
      <c r="AA383" s="4"/>
      <c r="AB383" s="4"/>
      <c r="AU383" s="4"/>
    </row>
    <row r="384" spans="1:47" ht="15" customHeight="1">
      <c r="A384" s="553"/>
      <c r="B384" s="554"/>
      <c r="C384" s="593" t="s">
        <v>1588</v>
      </c>
      <c r="D384" s="642" t="s">
        <v>1670</v>
      </c>
      <c r="E384" s="595">
        <v>33</v>
      </c>
      <c r="F384" s="596"/>
      <c r="G384" s="597"/>
      <c r="H384" s="597"/>
      <c r="I384" s="597"/>
      <c r="J384" s="598"/>
      <c r="K384" s="596">
        <v>1</v>
      </c>
      <c r="L384" s="597">
        <v>10</v>
      </c>
      <c r="M384" s="597">
        <v>5</v>
      </c>
      <c r="N384" s="597">
        <v>5</v>
      </c>
      <c r="O384" s="598">
        <v>0</v>
      </c>
      <c r="P384" s="596">
        <v>0</v>
      </c>
      <c r="Q384" s="598">
        <v>10</v>
      </c>
      <c r="R384" s="599">
        <v>1</v>
      </c>
      <c r="S384" s="600">
        <v>4</v>
      </c>
      <c r="T384" s="601">
        <v>4</v>
      </c>
      <c r="U384" s="600">
        <v>1</v>
      </c>
      <c r="V384" s="600">
        <v>0</v>
      </c>
      <c r="W384" s="602">
        <v>0</v>
      </c>
      <c r="X384" s="603">
        <v>0</v>
      </c>
      <c r="Y384" s="4"/>
      <c r="Z384" s="4"/>
      <c r="AA384" s="4"/>
      <c r="AB384" s="4"/>
      <c r="AU384" s="4"/>
    </row>
    <row r="385" spans="1:47" ht="15" customHeight="1">
      <c r="A385" s="553"/>
      <c r="B385" s="554"/>
      <c r="C385" s="593" t="s">
        <v>1591</v>
      </c>
      <c r="D385" s="642" t="s">
        <v>1678</v>
      </c>
      <c r="E385" s="595">
        <v>72</v>
      </c>
      <c r="F385" s="596"/>
      <c r="G385" s="597"/>
      <c r="H385" s="597"/>
      <c r="I385" s="597"/>
      <c r="J385" s="598"/>
      <c r="K385" s="596">
        <v>3</v>
      </c>
      <c r="L385" s="597">
        <v>30</v>
      </c>
      <c r="M385" s="597">
        <v>23</v>
      </c>
      <c r="N385" s="597">
        <v>7</v>
      </c>
      <c r="O385" s="598">
        <v>0</v>
      </c>
      <c r="P385" s="596">
        <v>0</v>
      </c>
      <c r="Q385" s="598">
        <v>30</v>
      </c>
      <c r="R385" s="599">
        <v>2</v>
      </c>
      <c r="S385" s="600">
        <v>5</v>
      </c>
      <c r="T385" s="601">
        <v>8</v>
      </c>
      <c r="U385" s="600">
        <v>13</v>
      </c>
      <c r="V385" s="600">
        <v>2</v>
      </c>
      <c r="W385" s="602">
        <v>0</v>
      </c>
      <c r="X385" s="603">
        <v>0</v>
      </c>
      <c r="Y385" s="4"/>
      <c r="Z385" s="4"/>
      <c r="AA385" s="4"/>
      <c r="AB385" s="4"/>
      <c r="AU385" s="4"/>
    </row>
    <row r="386" spans="1:47" ht="15" customHeight="1">
      <c r="A386" s="553"/>
      <c r="B386" s="554"/>
      <c r="C386" s="593" t="s">
        <v>1591</v>
      </c>
      <c r="D386" s="642" t="s">
        <v>1671</v>
      </c>
      <c r="E386" s="595">
        <v>66</v>
      </c>
      <c r="F386" s="596"/>
      <c r="G386" s="597"/>
      <c r="H386" s="597"/>
      <c r="I386" s="597"/>
      <c r="J386" s="598"/>
      <c r="K386" s="596">
        <v>2</v>
      </c>
      <c r="L386" s="597">
        <v>21</v>
      </c>
      <c r="M386" s="597">
        <v>16</v>
      </c>
      <c r="N386" s="597">
        <v>5</v>
      </c>
      <c r="O386" s="598">
        <v>0</v>
      </c>
      <c r="P386" s="596">
        <v>0</v>
      </c>
      <c r="Q386" s="598">
        <v>21</v>
      </c>
      <c r="R386" s="599">
        <v>2</v>
      </c>
      <c r="S386" s="600">
        <v>6</v>
      </c>
      <c r="T386" s="601">
        <v>5</v>
      </c>
      <c r="U386" s="600">
        <v>8</v>
      </c>
      <c r="V386" s="600">
        <v>0</v>
      </c>
      <c r="W386" s="602">
        <v>0</v>
      </c>
      <c r="X386" s="603">
        <v>0</v>
      </c>
      <c r="Y386" s="4"/>
      <c r="Z386" s="4"/>
      <c r="AA386" s="4"/>
      <c r="AB386" s="4"/>
      <c r="AU386" s="4"/>
    </row>
    <row r="387" spans="1:47" ht="15" customHeight="1">
      <c r="A387" s="553"/>
      <c r="B387" s="554"/>
      <c r="C387" s="593" t="s">
        <v>1591</v>
      </c>
      <c r="D387" s="642" t="s">
        <v>1672</v>
      </c>
      <c r="E387" s="595">
        <v>63</v>
      </c>
      <c r="F387" s="596"/>
      <c r="G387" s="597"/>
      <c r="H387" s="597"/>
      <c r="I387" s="597"/>
      <c r="J387" s="598"/>
      <c r="K387" s="596">
        <v>1</v>
      </c>
      <c r="L387" s="597">
        <v>10</v>
      </c>
      <c r="M387" s="597">
        <v>4</v>
      </c>
      <c r="N387" s="597">
        <v>0</v>
      </c>
      <c r="O387" s="598">
        <v>6</v>
      </c>
      <c r="P387" s="596">
        <v>2</v>
      </c>
      <c r="Q387" s="598">
        <v>8</v>
      </c>
      <c r="R387" s="599">
        <v>1</v>
      </c>
      <c r="S387" s="600">
        <v>2</v>
      </c>
      <c r="T387" s="601">
        <v>1</v>
      </c>
      <c r="U387" s="600">
        <v>3</v>
      </c>
      <c r="V387" s="600">
        <v>1</v>
      </c>
      <c r="W387" s="602">
        <v>2</v>
      </c>
      <c r="X387" s="603">
        <v>0</v>
      </c>
      <c r="Y387" s="4"/>
      <c r="Z387" s="4"/>
      <c r="AA387" s="4"/>
      <c r="AB387" s="4"/>
      <c r="AU387" s="4"/>
    </row>
    <row r="388" spans="1:47" ht="15" customHeight="1">
      <c r="A388" s="553"/>
      <c r="B388" s="554"/>
      <c r="C388" s="593" t="s">
        <v>1591</v>
      </c>
      <c r="D388" s="642" t="s">
        <v>1673</v>
      </c>
      <c r="E388" s="595">
        <v>66</v>
      </c>
      <c r="F388" s="596"/>
      <c r="G388" s="597"/>
      <c r="H388" s="597"/>
      <c r="I388" s="597"/>
      <c r="J388" s="598"/>
      <c r="K388" s="596">
        <v>2</v>
      </c>
      <c r="L388" s="597">
        <v>11</v>
      </c>
      <c r="M388" s="597">
        <v>4</v>
      </c>
      <c r="N388" s="597">
        <v>7</v>
      </c>
      <c r="O388" s="598">
        <v>0</v>
      </c>
      <c r="P388" s="596">
        <v>2</v>
      </c>
      <c r="Q388" s="598">
        <v>9</v>
      </c>
      <c r="R388" s="599">
        <v>1</v>
      </c>
      <c r="S388" s="600">
        <v>2</v>
      </c>
      <c r="T388" s="601">
        <v>2</v>
      </c>
      <c r="U388" s="600">
        <v>3</v>
      </c>
      <c r="V388" s="600">
        <v>1</v>
      </c>
      <c r="W388" s="602">
        <v>2</v>
      </c>
      <c r="X388" s="603">
        <v>0</v>
      </c>
      <c r="Y388" s="4"/>
      <c r="Z388" s="4"/>
      <c r="AA388" s="4"/>
      <c r="AB388" s="4"/>
      <c r="AU388" s="4"/>
    </row>
    <row r="389" spans="1:47" ht="15" customHeight="1">
      <c r="A389" s="553"/>
      <c r="B389" s="554"/>
      <c r="C389" s="593" t="s">
        <v>1591</v>
      </c>
      <c r="D389" s="642" t="s">
        <v>1674</v>
      </c>
      <c r="E389" s="595">
        <v>138</v>
      </c>
      <c r="F389" s="596"/>
      <c r="G389" s="597"/>
      <c r="H389" s="597"/>
      <c r="I389" s="597"/>
      <c r="J389" s="598"/>
      <c r="K389" s="596">
        <v>4</v>
      </c>
      <c r="L389" s="597">
        <v>43</v>
      </c>
      <c r="M389" s="597">
        <v>33</v>
      </c>
      <c r="N389" s="597">
        <v>10</v>
      </c>
      <c r="O389" s="598">
        <v>0</v>
      </c>
      <c r="P389" s="596">
        <v>0</v>
      </c>
      <c r="Q389" s="598">
        <v>43</v>
      </c>
      <c r="R389" s="599">
        <v>6</v>
      </c>
      <c r="S389" s="600">
        <v>8</v>
      </c>
      <c r="T389" s="601">
        <v>10</v>
      </c>
      <c r="U389" s="600">
        <v>15</v>
      </c>
      <c r="V389" s="600">
        <v>4</v>
      </c>
      <c r="W389" s="602">
        <v>0</v>
      </c>
      <c r="X389" s="603">
        <v>0</v>
      </c>
      <c r="Y389" s="4"/>
      <c r="Z389" s="4"/>
      <c r="AA389" s="4"/>
      <c r="AB389" s="4"/>
      <c r="AU389" s="4"/>
    </row>
    <row r="390" spans="1:47" ht="15" customHeight="1">
      <c r="A390" s="553"/>
      <c r="B390" s="554"/>
      <c r="C390" s="593" t="s">
        <v>1651</v>
      </c>
      <c r="D390" s="642" t="s">
        <v>1675</v>
      </c>
      <c r="E390" s="595">
        <v>48</v>
      </c>
      <c r="F390" s="596"/>
      <c r="G390" s="597"/>
      <c r="H390" s="597"/>
      <c r="I390" s="597"/>
      <c r="J390" s="598"/>
      <c r="K390" s="596">
        <v>2</v>
      </c>
      <c r="L390" s="597">
        <v>21</v>
      </c>
      <c r="M390" s="597">
        <v>15</v>
      </c>
      <c r="N390" s="597">
        <v>6</v>
      </c>
      <c r="O390" s="598">
        <v>0</v>
      </c>
      <c r="P390" s="596">
        <v>0</v>
      </c>
      <c r="Q390" s="598">
        <v>21</v>
      </c>
      <c r="R390" s="599">
        <v>1</v>
      </c>
      <c r="S390" s="600">
        <v>3</v>
      </c>
      <c r="T390" s="601">
        <v>1</v>
      </c>
      <c r="U390" s="600">
        <v>3</v>
      </c>
      <c r="V390" s="600">
        <v>5</v>
      </c>
      <c r="W390" s="602">
        <v>7</v>
      </c>
      <c r="X390" s="603">
        <v>1</v>
      </c>
      <c r="Y390" s="4"/>
      <c r="Z390" s="4"/>
      <c r="AA390" s="4"/>
      <c r="AB390" s="4"/>
      <c r="AU390" s="4"/>
    </row>
    <row r="391" spans="1:47" ht="15" customHeight="1">
      <c r="A391" s="553"/>
      <c r="B391" s="554"/>
      <c r="C391" s="593" t="s">
        <v>1651</v>
      </c>
      <c r="D391" s="642" t="s">
        <v>1676</v>
      </c>
      <c r="E391" s="595">
        <v>57</v>
      </c>
      <c r="F391" s="596"/>
      <c r="G391" s="597"/>
      <c r="H391" s="597"/>
      <c r="I391" s="597"/>
      <c r="J391" s="598"/>
      <c r="K391" s="596">
        <v>2</v>
      </c>
      <c r="L391" s="597">
        <v>20</v>
      </c>
      <c r="M391" s="597">
        <v>16</v>
      </c>
      <c r="N391" s="597">
        <v>4</v>
      </c>
      <c r="O391" s="598">
        <v>0</v>
      </c>
      <c r="P391" s="596">
        <v>0</v>
      </c>
      <c r="Q391" s="598">
        <v>20</v>
      </c>
      <c r="R391" s="599">
        <v>0</v>
      </c>
      <c r="S391" s="600">
        <v>2</v>
      </c>
      <c r="T391" s="601">
        <v>0</v>
      </c>
      <c r="U391" s="600">
        <v>2</v>
      </c>
      <c r="V391" s="600">
        <v>6</v>
      </c>
      <c r="W391" s="602">
        <v>10</v>
      </c>
      <c r="X391" s="603">
        <v>0</v>
      </c>
      <c r="Y391" s="4"/>
      <c r="Z391" s="4"/>
      <c r="AA391" s="4"/>
      <c r="AB391" s="4"/>
      <c r="AU391" s="4"/>
    </row>
    <row r="392" spans="1:47" ht="15" customHeight="1">
      <c r="A392" s="553"/>
      <c r="B392" s="554"/>
      <c r="C392" s="593" t="s">
        <v>1651</v>
      </c>
      <c r="D392" s="642" t="s">
        <v>1648</v>
      </c>
      <c r="E392" s="595">
        <v>24</v>
      </c>
      <c r="F392" s="596"/>
      <c r="G392" s="597"/>
      <c r="H392" s="597"/>
      <c r="I392" s="597"/>
      <c r="J392" s="598"/>
      <c r="K392" s="596">
        <v>1</v>
      </c>
      <c r="L392" s="597">
        <v>10</v>
      </c>
      <c r="M392" s="597">
        <v>6</v>
      </c>
      <c r="N392" s="597">
        <v>4</v>
      </c>
      <c r="O392" s="598">
        <v>0</v>
      </c>
      <c r="P392" s="596">
        <v>0</v>
      </c>
      <c r="Q392" s="598">
        <v>10</v>
      </c>
      <c r="R392" s="599">
        <v>0</v>
      </c>
      <c r="S392" s="600">
        <v>1</v>
      </c>
      <c r="T392" s="601">
        <v>0</v>
      </c>
      <c r="U392" s="600">
        <v>5</v>
      </c>
      <c r="V392" s="600">
        <v>4</v>
      </c>
      <c r="W392" s="602">
        <v>0</v>
      </c>
      <c r="X392" s="603">
        <v>0</v>
      </c>
      <c r="Y392" s="4"/>
      <c r="Z392" s="4"/>
      <c r="AA392" s="4"/>
      <c r="AB392" s="4"/>
      <c r="AU392" s="4"/>
    </row>
    <row r="393" spans="1:47" ht="15" customHeight="1">
      <c r="A393" s="553"/>
      <c r="B393" s="554"/>
      <c r="C393" s="593" t="s">
        <v>1651</v>
      </c>
      <c r="D393" s="642" t="s">
        <v>1677</v>
      </c>
      <c r="E393" s="595">
        <v>90</v>
      </c>
      <c r="F393" s="596"/>
      <c r="G393" s="597"/>
      <c r="H393" s="597"/>
      <c r="I393" s="597"/>
      <c r="J393" s="598"/>
      <c r="K393" s="596">
        <v>3</v>
      </c>
      <c r="L393" s="597">
        <v>30</v>
      </c>
      <c r="M393" s="597">
        <v>21</v>
      </c>
      <c r="N393" s="597">
        <v>9</v>
      </c>
      <c r="O393" s="598">
        <v>0</v>
      </c>
      <c r="P393" s="596">
        <v>0</v>
      </c>
      <c r="Q393" s="598">
        <v>30</v>
      </c>
      <c r="R393" s="599">
        <v>3</v>
      </c>
      <c r="S393" s="600">
        <v>5</v>
      </c>
      <c r="T393" s="601">
        <v>1</v>
      </c>
      <c r="U393" s="600">
        <v>7</v>
      </c>
      <c r="V393" s="600">
        <v>8</v>
      </c>
      <c r="W393" s="602">
        <v>6</v>
      </c>
      <c r="X393" s="603">
        <v>0</v>
      </c>
      <c r="Y393" s="4"/>
      <c r="Z393" s="4"/>
      <c r="AA393" s="4"/>
      <c r="AB393" s="4"/>
      <c r="AU393" s="4"/>
    </row>
    <row r="394" spans="1:47" ht="15" customHeight="1">
      <c r="A394" s="553"/>
      <c r="B394" s="554"/>
      <c r="C394" s="593" t="s">
        <v>1588</v>
      </c>
      <c r="D394" s="642" t="s">
        <v>1657</v>
      </c>
      <c r="E394" s="595">
        <v>138</v>
      </c>
      <c r="F394" s="596"/>
      <c r="G394" s="597"/>
      <c r="H394" s="597"/>
      <c r="I394" s="597"/>
      <c r="J394" s="598"/>
      <c r="K394" s="596">
        <v>1</v>
      </c>
      <c r="L394" s="597">
        <v>13</v>
      </c>
      <c r="M394" s="597"/>
      <c r="N394" s="597"/>
      <c r="O394" s="598"/>
      <c r="P394" s="596">
        <v>1</v>
      </c>
      <c r="Q394" s="598">
        <v>12</v>
      </c>
      <c r="R394" s="599">
        <v>3</v>
      </c>
      <c r="S394" s="600">
        <v>1</v>
      </c>
      <c r="T394" s="601">
        <v>3</v>
      </c>
      <c r="U394" s="600">
        <v>3</v>
      </c>
      <c r="V394" s="600">
        <v>3</v>
      </c>
      <c r="W394" s="602">
        <v>0</v>
      </c>
      <c r="X394" s="603">
        <v>0</v>
      </c>
      <c r="Y394" s="4"/>
      <c r="Z394" s="4"/>
      <c r="AA394" s="4"/>
      <c r="AB394" s="4"/>
      <c r="AU394" s="4"/>
    </row>
    <row r="395" spans="1:47" ht="15" customHeight="1">
      <c r="A395" s="553"/>
      <c r="B395" s="554"/>
      <c r="C395" s="593" t="s">
        <v>1588</v>
      </c>
      <c r="D395" s="642" t="s">
        <v>1658</v>
      </c>
      <c r="E395" s="595">
        <v>63</v>
      </c>
      <c r="F395" s="596"/>
      <c r="G395" s="597"/>
      <c r="H395" s="597"/>
      <c r="I395" s="597"/>
      <c r="J395" s="598"/>
      <c r="K395" s="596">
        <v>1</v>
      </c>
      <c r="L395" s="597">
        <v>10</v>
      </c>
      <c r="M395" s="597"/>
      <c r="N395" s="597"/>
      <c r="O395" s="598"/>
      <c r="P395" s="596">
        <v>0</v>
      </c>
      <c r="Q395" s="598">
        <v>10</v>
      </c>
      <c r="R395" s="599">
        <v>4</v>
      </c>
      <c r="S395" s="600">
        <v>0</v>
      </c>
      <c r="T395" s="601">
        <v>4</v>
      </c>
      <c r="U395" s="600">
        <v>2</v>
      </c>
      <c r="V395" s="600">
        <v>0</v>
      </c>
      <c r="W395" s="602">
        <v>0</v>
      </c>
      <c r="X395" s="603">
        <v>0</v>
      </c>
      <c r="Y395" s="4"/>
      <c r="Z395" s="4"/>
      <c r="AA395" s="4"/>
      <c r="AB395" s="4"/>
      <c r="AU395" s="4"/>
    </row>
    <row r="396" spans="1:47" ht="15" customHeight="1">
      <c r="A396" s="553"/>
      <c r="B396" s="554"/>
      <c r="C396" s="593"/>
      <c r="D396" s="594"/>
      <c r="E396" s="595"/>
      <c r="F396" s="596"/>
      <c r="G396" s="597"/>
      <c r="H396" s="597"/>
      <c r="I396" s="597"/>
      <c r="J396" s="598"/>
      <c r="K396" s="596"/>
      <c r="L396" s="597"/>
      <c r="M396" s="597"/>
      <c r="N396" s="597"/>
      <c r="O396" s="598"/>
      <c r="P396" s="596"/>
      <c r="Q396" s="598"/>
      <c r="R396" s="599"/>
      <c r="S396" s="600"/>
      <c r="T396" s="601"/>
      <c r="U396" s="600"/>
      <c r="V396" s="600"/>
      <c r="W396" s="602"/>
      <c r="X396" s="603"/>
      <c r="Y396" s="4"/>
      <c r="Z396" s="4"/>
      <c r="AA396" s="4"/>
      <c r="AB396" s="4"/>
      <c r="AU396" s="4"/>
    </row>
    <row r="397" spans="1:47" ht="15" customHeight="1">
      <c r="A397" s="553"/>
      <c r="B397" s="554"/>
      <c r="C397" s="593"/>
      <c r="D397" s="594"/>
      <c r="E397" s="595"/>
      <c r="F397" s="596"/>
      <c r="G397" s="597"/>
      <c r="H397" s="597"/>
      <c r="I397" s="597"/>
      <c r="J397" s="598"/>
      <c r="K397" s="596"/>
      <c r="L397" s="597"/>
      <c r="M397" s="597"/>
      <c r="N397" s="597"/>
      <c r="O397" s="598"/>
      <c r="P397" s="596"/>
      <c r="Q397" s="598"/>
      <c r="R397" s="599"/>
      <c r="S397" s="600"/>
      <c r="T397" s="601"/>
      <c r="U397" s="600"/>
      <c r="V397" s="600"/>
      <c r="W397" s="602"/>
      <c r="X397" s="603"/>
      <c r="Y397" s="4"/>
      <c r="Z397" s="4"/>
      <c r="AA397" s="4"/>
      <c r="AB397" s="4"/>
      <c r="AU397" s="4"/>
    </row>
    <row r="398" spans="1:47" ht="15" customHeight="1">
      <c r="A398" s="553"/>
      <c r="B398" s="554"/>
      <c r="C398" s="593"/>
      <c r="D398" s="594"/>
      <c r="E398" s="595"/>
      <c r="F398" s="596"/>
      <c r="G398" s="597"/>
      <c r="H398" s="597"/>
      <c r="I398" s="597"/>
      <c r="J398" s="598"/>
      <c r="K398" s="596"/>
      <c r="L398" s="597"/>
      <c r="M398" s="597"/>
      <c r="N398" s="597"/>
      <c r="O398" s="598"/>
      <c r="P398" s="596"/>
      <c r="Q398" s="598"/>
      <c r="R398" s="599"/>
      <c r="S398" s="600"/>
      <c r="T398" s="601"/>
      <c r="U398" s="600"/>
      <c r="V398" s="600"/>
      <c r="W398" s="602"/>
      <c r="X398" s="603"/>
      <c r="Y398" s="4"/>
      <c r="Z398" s="4"/>
      <c r="AA398" s="4"/>
      <c r="AB398" s="4"/>
      <c r="AU398" s="4"/>
    </row>
    <row r="399" spans="1:47" ht="15" customHeight="1">
      <c r="A399" s="553"/>
      <c r="B399" s="554"/>
      <c r="C399" s="593"/>
      <c r="D399" s="594"/>
      <c r="E399" s="595"/>
      <c r="F399" s="596"/>
      <c r="G399" s="597"/>
      <c r="H399" s="597"/>
      <c r="I399" s="597"/>
      <c r="J399" s="598"/>
      <c r="K399" s="596"/>
      <c r="L399" s="597"/>
      <c r="M399" s="597"/>
      <c r="N399" s="597"/>
      <c r="O399" s="598"/>
      <c r="P399" s="596"/>
      <c r="Q399" s="598"/>
      <c r="R399" s="599"/>
      <c r="S399" s="600"/>
      <c r="T399" s="601"/>
      <c r="U399" s="600"/>
      <c r="V399" s="600"/>
      <c r="W399" s="602"/>
      <c r="X399" s="603"/>
      <c r="Y399" s="4"/>
      <c r="Z399" s="4"/>
      <c r="AA399" s="4"/>
      <c r="AB399" s="4"/>
      <c r="AU399" s="4"/>
    </row>
    <row r="400" spans="1:47" ht="15" customHeight="1">
      <c r="A400" s="553"/>
      <c r="B400" s="554"/>
      <c r="C400" s="593"/>
      <c r="D400" s="594"/>
      <c r="E400" s="595"/>
      <c r="F400" s="596"/>
      <c r="G400" s="597"/>
      <c r="H400" s="597"/>
      <c r="I400" s="597"/>
      <c r="J400" s="598"/>
      <c r="K400" s="596"/>
      <c r="L400" s="597"/>
      <c r="M400" s="597"/>
      <c r="N400" s="597"/>
      <c r="O400" s="598"/>
      <c r="P400" s="596"/>
      <c r="Q400" s="598"/>
      <c r="R400" s="599"/>
      <c r="S400" s="600"/>
      <c r="T400" s="601"/>
      <c r="U400" s="600"/>
      <c r="V400" s="600"/>
      <c r="W400" s="602"/>
      <c r="X400" s="603"/>
      <c r="Y400" s="4"/>
      <c r="Z400" s="4"/>
      <c r="AA400" s="4"/>
      <c r="AB400" s="4"/>
      <c r="AU400" s="4"/>
    </row>
    <row r="401" spans="1:47" ht="15" customHeight="1">
      <c r="A401" s="553"/>
      <c r="B401" s="554"/>
      <c r="C401" s="593"/>
      <c r="D401" s="594"/>
      <c r="E401" s="595"/>
      <c r="F401" s="596"/>
      <c r="G401" s="597"/>
      <c r="H401" s="597"/>
      <c r="I401" s="597"/>
      <c r="J401" s="598"/>
      <c r="K401" s="596"/>
      <c r="L401" s="597"/>
      <c r="M401" s="597"/>
      <c r="N401" s="597"/>
      <c r="O401" s="598"/>
      <c r="P401" s="596"/>
      <c r="Q401" s="598"/>
      <c r="R401" s="599"/>
      <c r="S401" s="600"/>
      <c r="T401" s="601"/>
      <c r="U401" s="600"/>
      <c r="V401" s="600"/>
      <c r="W401" s="602"/>
      <c r="X401" s="603"/>
      <c r="Y401" s="4"/>
      <c r="Z401" s="4"/>
      <c r="AA401" s="4"/>
      <c r="AB401" s="4"/>
      <c r="AU401" s="4"/>
    </row>
    <row r="402" spans="1:47" ht="15" customHeight="1">
      <c r="A402" s="553"/>
      <c r="B402" s="554"/>
      <c r="C402" s="593"/>
      <c r="D402" s="594"/>
      <c r="E402" s="595"/>
      <c r="F402" s="596"/>
      <c r="G402" s="597"/>
      <c r="H402" s="597"/>
      <c r="I402" s="597"/>
      <c r="J402" s="598"/>
      <c r="K402" s="596"/>
      <c r="L402" s="597"/>
      <c r="M402" s="597"/>
      <c r="N402" s="597"/>
      <c r="O402" s="598"/>
      <c r="P402" s="596"/>
      <c r="Q402" s="598"/>
      <c r="R402" s="599"/>
      <c r="S402" s="600"/>
      <c r="T402" s="601"/>
      <c r="U402" s="600"/>
      <c r="V402" s="600"/>
      <c r="W402" s="602"/>
      <c r="X402" s="603"/>
      <c r="Y402" s="4"/>
      <c r="Z402" s="4"/>
      <c r="AA402" s="4"/>
      <c r="AB402" s="4"/>
      <c r="AU402" s="4"/>
    </row>
    <row r="403" spans="1:47" ht="15" customHeight="1">
      <c r="A403" s="553"/>
      <c r="B403" s="554"/>
      <c r="C403" s="593"/>
      <c r="D403" s="594"/>
      <c r="E403" s="595"/>
      <c r="F403" s="596"/>
      <c r="G403" s="597"/>
      <c r="H403" s="597"/>
      <c r="I403" s="597"/>
      <c r="J403" s="598"/>
      <c r="K403" s="596"/>
      <c r="L403" s="597"/>
      <c r="M403" s="597"/>
      <c r="N403" s="597"/>
      <c r="O403" s="598"/>
      <c r="P403" s="596"/>
      <c r="Q403" s="598"/>
      <c r="R403" s="599"/>
      <c r="S403" s="600"/>
      <c r="T403" s="601"/>
      <c r="U403" s="600"/>
      <c r="V403" s="600"/>
      <c r="W403" s="602"/>
      <c r="X403" s="603"/>
      <c r="Y403" s="4"/>
      <c r="Z403" s="4"/>
      <c r="AA403" s="4"/>
      <c r="AB403" s="4"/>
      <c r="AU403" s="4"/>
    </row>
    <row r="404" spans="1:47" ht="15" customHeight="1">
      <c r="A404" s="553"/>
      <c r="B404" s="554"/>
      <c r="C404" s="593"/>
      <c r="D404" s="594"/>
      <c r="E404" s="595"/>
      <c r="F404" s="596"/>
      <c r="G404" s="597"/>
      <c r="H404" s="597"/>
      <c r="I404" s="597"/>
      <c r="J404" s="598"/>
      <c r="K404" s="596"/>
      <c r="L404" s="597"/>
      <c r="M404" s="597"/>
      <c r="N404" s="597"/>
      <c r="O404" s="598"/>
      <c r="P404" s="596"/>
      <c r="Q404" s="598"/>
      <c r="R404" s="599"/>
      <c r="S404" s="600"/>
      <c r="T404" s="601"/>
      <c r="U404" s="600"/>
      <c r="V404" s="600"/>
      <c r="W404" s="602"/>
      <c r="X404" s="603"/>
      <c r="Y404" s="4"/>
      <c r="Z404" s="4"/>
      <c r="AA404" s="4"/>
      <c r="AB404" s="4"/>
      <c r="AU404" s="4"/>
    </row>
    <row r="405" spans="1:47" ht="15" customHeight="1">
      <c r="A405" s="553"/>
      <c r="B405" s="554"/>
      <c r="C405" s="593"/>
      <c r="D405" s="594"/>
      <c r="E405" s="595"/>
      <c r="F405" s="596"/>
      <c r="G405" s="597"/>
      <c r="H405" s="597"/>
      <c r="I405" s="597"/>
      <c r="J405" s="598"/>
      <c r="K405" s="596"/>
      <c r="L405" s="597"/>
      <c r="M405" s="597"/>
      <c r="N405" s="597"/>
      <c r="O405" s="598"/>
      <c r="P405" s="596"/>
      <c r="Q405" s="598"/>
      <c r="R405" s="599"/>
      <c r="S405" s="600"/>
      <c r="T405" s="601"/>
      <c r="U405" s="600"/>
      <c r="V405" s="600"/>
      <c r="W405" s="602"/>
      <c r="X405" s="603"/>
      <c r="Y405" s="4"/>
      <c r="Z405" s="4"/>
      <c r="AA405" s="4"/>
      <c r="AB405" s="4"/>
      <c r="AU405" s="4"/>
    </row>
    <row r="406" spans="1:47" ht="15" customHeight="1">
      <c r="A406" s="553"/>
      <c r="B406" s="554"/>
      <c r="C406" s="593"/>
      <c r="D406" s="594"/>
      <c r="E406" s="595"/>
      <c r="F406" s="596"/>
      <c r="G406" s="597"/>
      <c r="H406" s="597"/>
      <c r="I406" s="597"/>
      <c r="J406" s="598"/>
      <c r="K406" s="596"/>
      <c r="L406" s="597"/>
      <c r="M406" s="597"/>
      <c r="N406" s="597"/>
      <c r="O406" s="598"/>
      <c r="P406" s="596"/>
      <c r="Q406" s="598"/>
      <c r="R406" s="599"/>
      <c r="S406" s="600"/>
      <c r="T406" s="601"/>
      <c r="U406" s="600"/>
      <c r="V406" s="600"/>
      <c r="W406" s="602"/>
      <c r="X406" s="603"/>
      <c r="Y406" s="4"/>
      <c r="Z406" s="4"/>
      <c r="AA406" s="4"/>
      <c r="AB406" s="4"/>
      <c r="AU406" s="4"/>
    </row>
    <row r="407" spans="1:47" ht="15" customHeight="1">
      <c r="A407" s="553"/>
      <c r="B407" s="554"/>
      <c r="C407" s="593"/>
      <c r="D407" s="594"/>
      <c r="E407" s="595"/>
      <c r="F407" s="596"/>
      <c r="G407" s="597"/>
      <c r="H407" s="597"/>
      <c r="I407" s="597"/>
      <c r="J407" s="598"/>
      <c r="K407" s="596"/>
      <c r="L407" s="597"/>
      <c r="M407" s="597"/>
      <c r="N407" s="597"/>
      <c r="O407" s="598"/>
      <c r="P407" s="596"/>
      <c r="Q407" s="598"/>
      <c r="R407" s="599"/>
      <c r="S407" s="600"/>
      <c r="T407" s="601"/>
      <c r="U407" s="600"/>
      <c r="V407" s="600"/>
      <c r="W407" s="602"/>
      <c r="X407" s="603"/>
      <c r="Y407" s="4"/>
      <c r="Z407" s="4"/>
      <c r="AA407" s="4"/>
      <c r="AB407" s="4"/>
      <c r="AU407" s="4"/>
    </row>
    <row r="408" spans="1:47" ht="15" customHeight="1">
      <c r="A408" s="553"/>
      <c r="B408" s="554"/>
      <c r="C408" s="593"/>
      <c r="D408" s="594"/>
      <c r="E408" s="595"/>
      <c r="F408" s="596"/>
      <c r="G408" s="597"/>
      <c r="H408" s="597"/>
      <c r="I408" s="597"/>
      <c r="J408" s="598"/>
      <c r="K408" s="596"/>
      <c r="L408" s="597"/>
      <c r="M408" s="597"/>
      <c r="N408" s="597"/>
      <c r="O408" s="598"/>
      <c r="P408" s="596"/>
      <c r="Q408" s="598"/>
      <c r="R408" s="599"/>
      <c r="S408" s="600"/>
      <c r="T408" s="601"/>
      <c r="U408" s="600"/>
      <c r="V408" s="600"/>
      <c r="W408" s="602"/>
      <c r="X408" s="603"/>
      <c r="Y408" s="4"/>
      <c r="Z408" s="4"/>
      <c r="AA408" s="4"/>
      <c r="AB408" s="4"/>
      <c r="AU408" s="4"/>
    </row>
    <row r="409" spans="1:47" ht="15" customHeight="1">
      <c r="A409" s="553"/>
      <c r="B409" s="554"/>
      <c r="C409" s="593"/>
      <c r="D409" s="594"/>
      <c r="E409" s="595"/>
      <c r="F409" s="596"/>
      <c r="G409" s="597"/>
      <c r="H409" s="597"/>
      <c r="I409" s="597"/>
      <c r="J409" s="598"/>
      <c r="K409" s="596"/>
      <c r="L409" s="597"/>
      <c r="M409" s="597"/>
      <c r="N409" s="597"/>
      <c r="O409" s="598"/>
      <c r="P409" s="596"/>
      <c r="Q409" s="598"/>
      <c r="R409" s="599"/>
      <c r="S409" s="600"/>
      <c r="T409" s="601"/>
      <c r="U409" s="600"/>
      <c r="V409" s="600"/>
      <c r="W409" s="602"/>
      <c r="X409" s="603"/>
      <c r="Y409" s="4"/>
      <c r="Z409" s="4"/>
      <c r="AA409" s="4"/>
      <c r="AB409" s="4"/>
      <c r="AU409" s="4"/>
    </row>
    <row r="410" spans="1:47" ht="15" customHeight="1">
      <c r="A410" s="553"/>
      <c r="B410" s="554"/>
      <c r="C410" s="593"/>
      <c r="D410" s="594"/>
      <c r="E410" s="595"/>
      <c r="F410" s="596"/>
      <c r="G410" s="597"/>
      <c r="H410" s="597"/>
      <c r="I410" s="597"/>
      <c r="J410" s="598"/>
      <c r="K410" s="596"/>
      <c r="L410" s="597"/>
      <c r="M410" s="597"/>
      <c r="N410" s="597"/>
      <c r="O410" s="598"/>
      <c r="P410" s="596"/>
      <c r="Q410" s="598"/>
      <c r="R410" s="599"/>
      <c r="S410" s="600"/>
      <c r="T410" s="601"/>
      <c r="U410" s="600"/>
      <c r="V410" s="600"/>
      <c r="W410" s="602"/>
      <c r="X410" s="603"/>
      <c r="Y410" s="4"/>
      <c r="Z410" s="4"/>
      <c r="AA410" s="4"/>
      <c r="AB410" s="4"/>
      <c r="AU410" s="4"/>
    </row>
    <row r="411" spans="1:47" ht="15" customHeight="1">
      <c r="A411" s="553"/>
      <c r="B411" s="554"/>
      <c r="C411" s="593"/>
      <c r="D411" s="594"/>
      <c r="E411" s="595"/>
      <c r="F411" s="596"/>
      <c r="G411" s="597"/>
      <c r="H411" s="597"/>
      <c r="I411" s="597"/>
      <c r="J411" s="598"/>
      <c r="K411" s="596"/>
      <c r="L411" s="597"/>
      <c r="M411" s="597"/>
      <c r="N411" s="597"/>
      <c r="O411" s="598"/>
      <c r="P411" s="596"/>
      <c r="Q411" s="598"/>
      <c r="R411" s="599"/>
      <c r="S411" s="600"/>
      <c r="T411" s="601"/>
      <c r="U411" s="600"/>
      <c r="V411" s="600"/>
      <c r="W411" s="602"/>
      <c r="X411" s="603"/>
      <c r="Y411" s="4"/>
      <c r="Z411" s="4"/>
      <c r="AA411" s="4"/>
      <c r="AB411" s="4"/>
      <c r="AU411" s="4"/>
    </row>
    <row r="412" spans="1:47" ht="15" customHeight="1">
      <c r="A412" s="553"/>
      <c r="B412" s="554"/>
      <c r="C412" s="593"/>
      <c r="D412" s="594"/>
      <c r="E412" s="595"/>
      <c r="F412" s="596"/>
      <c r="G412" s="597"/>
      <c r="H412" s="597"/>
      <c r="I412" s="597"/>
      <c r="J412" s="598"/>
      <c r="K412" s="596"/>
      <c r="L412" s="597"/>
      <c r="M412" s="597"/>
      <c r="N412" s="597"/>
      <c r="O412" s="598"/>
      <c r="P412" s="596"/>
      <c r="Q412" s="598"/>
      <c r="R412" s="599"/>
      <c r="S412" s="600"/>
      <c r="T412" s="601"/>
      <c r="U412" s="600"/>
      <c r="V412" s="600"/>
      <c r="W412" s="602"/>
      <c r="X412" s="603"/>
      <c r="Y412" s="4"/>
      <c r="Z412" s="4"/>
      <c r="AA412" s="4"/>
      <c r="AB412" s="4"/>
      <c r="AU412" s="4"/>
    </row>
    <row r="413" spans="1:47" ht="15" customHeight="1">
      <c r="A413" s="553"/>
      <c r="B413" s="554"/>
      <c r="C413" s="593"/>
      <c r="D413" s="594"/>
      <c r="E413" s="595"/>
      <c r="F413" s="596"/>
      <c r="G413" s="597"/>
      <c r="H413" s="597"/>
      <c r="I413" s="597"/>
      <c r="J413" s="598"/>
      <c r="K413" s="596"/>
      <c r="L413" s="597"/>
      <c r="M413" s="597"/>
      <c r="N413" s="597"/>
      <c r="O413" s="598"/>
      <c r="P413" s="596"/>
      <c r="Q413" s="598"/>
      <c r="R413" s="599"/>
      <c r="S413" s="600"/>
      <c r="T413" s="601"/>
      <c r="U413" s="600"/>
      <c r="V413" s="600"/>
      <c r="W413" s="602"/>
      <c r="X413" s="603"/>
      <c r="Y413" s="4"/>
      <c r="Z413" s="4"/>
      <c r="AA413" s="4"/>
      <c r="AB413" s="4"/>
      <c r="AU413" s="4"/>
    </row>
    <row r="414" spans="1:47" ht="15" customHeight="1">
      <c r="A414" s="553"/>
      <c r="B414" s="554"/>
      <c r="C414" s="593"/>
      <c r="D414" s="594"/>
      <c r="E414" s="595"/>
      <c r="F414" s="596"/>
      <c r="G414" s="597"/>
      <c r="H414" s="597"/>
      <c r="I414" s="597"/>
      <c r="J414" s="598"/>
      <c r="K414" s="596"/>
      <c r="L414" s="597"/>
      <c r="M414" s="597"/>
      <c r="N414" s="597"/>
      <c r="O414" s="598"/>
      <c r="P414" s="596"/>
      <c r="Q414" s="598"/>
      <c r="R414" s="599"/>
      <c r="S414" s="600"/>
      <c r="T414" s="601"/>
      <c r="U414" s="600"/>
      <c r="V414" s="600"/>
      <c r="W414" s="602"/>
      <c r="X414" s="603"/>
      <c r="Y414" s="4"/>
      <c r="Z414" s="4"/>
      <c r="AA414" s="4"/>
      <c r="AB414" s="4"/>
      <c r="AU414" s="4"/>
    </row>
    <row r="415" spans="1:47" ht="15" customHeight="1">
      <c r="A415" s="553"/>
      <c r="B415" s="554"/>
      <c r="C415" s="593"/>
      <c r="D415" s="594"/>
      <c r="E415" s="595"/>
      <c r="F415" s="596"/>
      <c r="G415" s="597"/>
      <c r="H415" s="597"/>
      <c r="I415" s="597"/>
      <c r="J415" s="598"/>
      <c r="K415" s="596"/>
      <c r="L415" s="597"/>
      <c r="M415" s="597"/>
      <c r="N415" s="597"/>
      <c r="O415" s="598"/>
      <c r="P415" s="596"/>
      <c r="Q415" s="598"/>
      <c r="R415" s="599"/>
      <c r="S415" s="600"/>
      <c r="T415" s="601"/>
      <c r="U415" s="600"/>
      <c r="V415" s="600"/>
      <c r="W415" s="602"/>
      <c r="X415" s="603"/>
      <c r="Y415" s="4"/>
      <c r="Z415" s="4"/>
      <c r="AA415" s="4"/>
      <c r="AB415" s="4"/>
      <c r="AU415" s="4"/>
    </row>
    <row r="416" spans="1:47" ht="15" customHeight="1">
      <c r="A416" s="553"/>
      <c r="B416" s="554"/>
      <c r="C416" s="593"/>
      <c r="D416" s="594"/>
      <c r="E416" s="595"/>
      <c r="F416" s="596"/>
      <c r="G416" s="597"/>
      <c r="H416" s="597"/>
      <c r="I416" s="597"/>
      <c r="J416" s="598"/>
      <c r="K416" s="596"/>
      <c r="L416" s="597"/>
      <c r="M416" s="597"/>
      <c r="N416" s="597"/>
      <c r="O416" s="598"/>
      <c r="P416" s="596"/>
      <c r="Q416" s="598"/>
      <c r="R416" s="599"/>
      <c r="S416" s="600"/>
      <c r="T416" s="601"/>
      <c r="U416" s="600"/>
      <c r="V416" s="600"/>
      <c r="W416" s="602"/>
      <c r="X416" s="603"/>
      <c r="Y416" s="4"/>
      <c r="Z416" s="4"/>
      <c r="AA416" s="4"/>
      <c r="AB416" s="4"/>
      <c r="AU416" s="4"/>
    </row>
    <row r="417" spans="1:47" ht="15" customHeight="1">
      <c r="A417" s="553"/>
      <c r="B417" s="554"/>
      <c r="C417" s="593"/>
      <c r="D417" s="594"/>
      <c r="E417" s="595"/>
      <c r="F417" s="596"/>
      <c r="G417" s="597"/>
      <c r="H417" s="597"/>
      <c r="I417" s="597"/>
      <c r="J417" s="598"/>
      <c r="K417" s="596"/>
      <c r="L417" s="597"/>
      <c r="M417" s="597"/>
      <c r="N417" s="597"/>
      <c r="O417" s="598"/>
      <c r="P417" s="596"/>
      <c r="Q417" s="598"/>
      <c r="R417" s="599"/>
      <c r="S417" s="600"/>
      <c r="T417" s="601"/>
      <c r="U417" s="600"/>
      <c r="V417" s="600"/>
      <c r="W417" s="602"/>
      <c r="X417" s="603"/>
      <c r="Y417" s="4"/>
      <c r="Z417" s="4"/>
      <c r="AA417" s="4"/>
      <c r="AB417" s="4"/>
      <c r="AU417" s="4"/>
    </row>
    <row r="418" spans="1:47" ht="15" customHeight="1">
      <c r="A418" s="553"/>
      <c r="B418" s="554"/>
      <c r="C418" s="593"/>
      <c r="D418" s="594"/>
      <c r="E418" s="595"/>
      <c r="F418" s="596"/>
      <c r="G418" s="597"/>
      <c r="H418" s="597"/>
      <c r="I418" s="597"/>
      <c r="J418" s="598"/>
      <c r="K418" s="596"/>
      <c r="L418" s="597"/>
      <c r="M418" s="597"/>
      <c r="N418" s="597"/>
      <c r="O418" s="598"/>
      <c r="P418" s="596"/>
      <c r="Q418" s="598"/>
      <c r="R418" s="599"/>
      <c r="S418" s="600"/>
      <c r="T418" s="601"/>
      <c r="U418" s="600"/>
      <c r="V418" s="600"/>
      <c r="W418" s="602"/>
      <c r="X418" s="603"/>
      <c r="Y418" s="4"/>
      <c r="Z418" s="4"/>
      <c r="AA418" s="4"/>
      <c r="AB418" s="4"/>
      <c r="AU418" s="4"/>
    </row>
    <row r="419" spans="1:47" ht="15" customHeight="1">
      <c r="A419" s="553"/>
      <c r="B419" s="554"/>
      <c r="C419" s="593"/>
      <c r="D419" s="594"/>
      <c r="E419" s="595"/>
      <c r="F419" s="596"/>
      <c r="G419" s="597"/>
      <c r="H419" s="597"/>
      <c r="I419" s="597"/>
      <c r="J419" s="598"/>
      <c r="K419" s="596"/>
      <c r="L419" s="597"/>
      <c r="M419" s="597"/>
      <c r="N419" s="597"/>
      <c r="O419" s="598"/>
      <c r="P419" s="596"/>
      <c r="Q419" s="598"/>
      <c r="R419" s="599"/>
      <c r="S419" s="600"/>
      <c r="T419" s="601"/>
      <c r="U419" s="600"/>
      <c r="V419" s="600"/>
      <c r="W419" s="602"/>
      <c r="X419" s="603"/>
      <c r="Y419" s="4"/>
      <c r="Z419" s="4"/>
      <c r="AA419" s="4"/>
      <c r="AB419" s="4"/>
      <c r="AU419" s="4"/>
    </row>
    <row r="420" spans="1:47" ht="15" customHeight="1">
      <c r="A420" s="553"/>
      <c r="B420" s="554"/>
      <c r="C420" s="593"/>
      <c r="D420" s="594"/>
      <c r="E420" s="595"/>
      <c r="F420" s="596"/>
      <c r="G420" s="597"/>
      <c r="H420" s="597"/>
      <c r="I420" s="597"/>
      <c r="J420" s="598"/>
      <c r="K420" s="596"/>
      <c r="L420" s="597"/>
      <c r="M420" s="597"/>
      <c r="N420" s="597"/>
      <c r="O420" s="598"/>
      <c r="P420" s="596"/>
      <c r="Q420" s="598"/>
      <c r="R420" s="599"/>
      <c r="S420" s="600"/>
      <c r="T420" s="601"/>
      <c r="U420" s="600"/>
      <c r="V420" s="600"/>
      <c r="W420" s="602"/>
      <c r="X420" s="603"/>
      <c r="Y420" s="4"/>
      <c r="Z420" s="4"/>
      <c r="AA420" s="4"/>
      <c r="AB420" s="4"/>
      <c r="AU420" s="4"/>
    </row>
    <row r="421" spans="1:47" ht="15" customHeight="1">
      <c r="A421" s="553"/>
      <c r="B421" s="554"/>
      <c r="C421" s="593"/>
      <c r="D421" s="594"/>
      <c r="E421" s="595"/>
      <c r="F421" s="596"/>
      <c r="G421" s="597"/>
      <c r="H421" s="597"/>
      <c r="I421" s="597"/>
      <c r="J421" s="598"/>
      <c r="K421" s="596"/>
      <c r="L421" s="597"/>
      <c r="M421" s="597"/>
      <c r="N421" s="597"/>
      <c r="O421" s="598"/>
      <c r="P421" s="596"/>
      <c r="Q421" s="598"/>
      <c r="R421" s="599"/>
      <c r="S421" s="600"/>
      <c r="T421" s="601"/>
      <c r="U421" s="600"/>
      <c r="V421" s="600"/>
      <c r="W421" s="602"/>
      <c r="X421" s="603"/>
      <c r="Y421" s="4"/>
      <c r="Z421" s="4"/>
      <c r="AA421" s="4"/>
      <c r="AB421" s="4"/>
      <c r="AU421" s="4"/>
    </row>
    <row r="422" spans="1:47" ht="15" customHeight="1">
      <c r="A422" s="553"/>
      <c r="B422" s="554"/>
      <c r="C422" s="593"/>
      <c r="D422" s="594"/>
      <c r="E422" s="595"/>
      <c r="F422" s="596"/>
      <c r="G422" s="597"/>
      <c r="H422" s="597"/>
      <c r="I422" s="597"/>
      <c r="J422" s="598"/>
      <c r="K422" s="596"/>
      <c r="L422" s="597"/>
      <c r="M422" s="597"/>
      <c r="N422" s="597"/>
      <c r="O422" s="598"/>
      <c r="P422" s="596"/>
      <c r="Q422" s="598"/>
      <c r="R422" s="599"/>
      <c r="S422" s="600"/>
      <c r="T422" s="601"/>
      <c r="U422" s="600"/>
      <c r="V422" s="600"/>
      <c r="W422" s="602"/>
      <c r="X422" s="603"/>
      <c r="Y422" s="4"/>
      <c r="Z422" s="4"/>
      <c r="AA422" s="4"/>
      <c r="AB422" s="4"/>
      <c r="AU422" s="4"/>
    </row>
    <row r="423" spans="1:47" ht="15" customHeight="1">
      <c r="A423" s="553"/>
      <c r="B423" s="554"/>
      <c r="C423" s="593"/>
      <c r="D423" s="594"/>
      <c r="E423" s="595"/>
      <c r="F423" s="596"/>
      <c r="G423" s="597"/>
      <c r="H423" s="597"/>
      <c r="I423" s="597"/>
      <c r="J423" s="598"/>
      <c r="K423" s="596"/>
      <c r="L423" s="597"/>
      <c r="M423" s="597"/>
      <c r="N423" s="597"/>
      <c r="O423" s="598"/>
      <c r="P423" s="596"/>
      <c r="Q423" s="598"/>
      <c r="R423" s="599"/>
      <c r="S423" s="600"/>
      <c r="T423" s="601"/>
      <c r="U423" s="600"/>
      <c r="V423" s="600"/>
      <c r="W423" s="602"/>
      <c r="X423" s="603"/>
      <c r="Y423" s="4"/>
      <c r="Z423" s="4"/>
      <c r="AA423" s="4"/>
      <c r="AB423" s="4"/>
      <c r="AU423" s="4"/>
    </row>
    <row r="424" spans="1:47" ht="15" customHeight="1">
      <c r="A424" s="553"/>
      <c r="B424" s="554"/>
      <c r="C424" s="593"/>
      <c r="D424" s="594"/>
      <c r="E424" s="595"/>
      <c r="F424" s="596"/>
      <c r="G424" s="597"/>
      <c r="H424" s="597"/>
      <c r="I424" s="597"/>
      <c r="J424" s="598"/>
      <c r="K424" s="596"/>
      <c r="L424" s="597"/>
      <c r="M424" s="597"/>
      <c r="N424" s="597"/>
      <c r="O424" s="598"/>
      <c r="P424" s="596"/>
      <c r="Q424" s="598"/>
      <c r="R424" s="599"/>
      <c r="S424" s="600"/>
      <c r="T424" s="601"/>
      <c r="U424" s="600"/>
      <c r="V424" s="600"/>
      <c r="W424" s="602"/>
      <c r="X424" s="603"/>
      <c r="Y424" s="4"/>
      <c r="Z424" s="4"/>
      <c r="AA424" s="4"/>
      <c r="AB424" s="4"/>
      <c r="AU424" s="4"/>
    </row>
    <row r="425" spans="1:47" ht="15" customHeight="1">
      <c r="A425" s="553"/>
      <c r="B425" s="554"/>
      <c r="C425" s="593"/>
      <c r="D425" s="594"/>
      <c r="E425" s="595"/>
      <c r="F425" s="596"/>
      <c r="G425" s="597"/>
      <c r="H425" s="597"/>
      <c r="I425" s="597"/>
      <c r="J425" s="598"/>
      <c r="K425" s="596"/>
      <c r="L425" s="597"/>
      <c r="M425" s="597"/>
      <c r="N425" s="597"/>
      <c r="O425" s="598"/>
      <c r="P425" s="596"/>
      <c r="Q425" s="598"/>
      <c r="R425" s="599"/>
      <c r="S425" s="600"/>
      <c r="T425" s="601"/>
      <c r="U425" s="600"/>
      <c r="V425" s="600"/>
      <c r="W425" s="602"/>
      <c r="X425" s="603"/>
      <c r="Y425" s="4"/>
      <c r="Z425" s="4"/>
      <c r="AA425" s="4"/>
      <c r="AB425" s="4"/>
      <c r="AU425" s="4"/>
    </row>
    <row r="426" spans="1:47" ht="15" customHeight="1">
      <c r="A426" s="553"/>
      <c r="B426" s="554"/>
      <c r="C426" s="593"/>
      <c r="D426" s="594"/>
      <c r="E426" s="595"/>
      <c r="F426" s="596"/>
      <c r="G426" s="597"/>
      <c r="H426" s="597"/>
      <c r="I426" s="597"/>
      <c r="J426" s="598"/>
      <c r="K426" s="596"/>
      <c r="L426" s="597"/>
      <c r="M426" s="597"/>
      <c r="N426" s="597"/>
      <c r="O426" s="598"/>
      <c r="P426" s="596"/>
      <c r="Q426" s="598"/>
      <c r="R426" s="599"/>
      <c r="S426" s="600"/>
      <c r="T426" s="601"/>
      <c r="U426" s="600"/>
      <c r="V426" s="600"/>
      <c r="W426" s="602"/>
      <c r="X426" s="603"/>
      <c r="Y426" s="4"/>
      <c r="Z426" s="4"/>
      <c r="AA426" s="4"/>
      <c r="AB426" s="4"/>
      <c r="AU426" s="4"/>
    </row>
    <row r="427" spans="1:47" ht="15" customHeight="1">
      <c r="A427" s="553"/>
      <c r="B427" s="554"/>
      <c r="C427" s="593"/>
      <c r="D427" s="594"/>
      <c r="E427" s="595"/>
      <c r="F427" s="596"/>
      <c r="G427" s="597"/>
      <c r="H427" s="597"/>
      <c r="I427" s="597"/>
      <c r="J427" s="598"/>
      <c r="K427" s="596"/>
      <c r="L427" s="597"/>
      <c r="M427" s="597"/>
      <c r="N427" s="597"/>
      <c r="O427" s="598"/>
      <c r="P427" s="596"/>
      <c r="Q427" s="598"/>
      <c r="R427" s="599"/>
      <c r="S427" s="600"/>
      <c r="T427" s="601"/>
      <c r="U427" s="600"/>
      <c r="V427" s="600"/>
      <c r="W427" s="602"/>
      <c r="X427" s="603"/>
      <c r="Y427" s="4"/>
      <c r="Z427" s="4"/>
      <c r="AA427" s="4"/>
      <c r="AB427" s="4"/>
      <c r="AU427" s="4"/>
    </row>
    <row r="428" spans="1:47" ht="15" customHeight="1">
      <c r="A428" s="553"/>
      <c r="B428" s="554"/>
      <c r="C428" s="593"/>
      <c r="D428" s="594"/>
      <c r="E428" s="595"/>
      <c r="F428" s="596"/>
      <c r="G428" s="597"/>
      <c r="H428" s="597"/>
      <c r="I428" s="597"/>
      <c r="J428" s="598"/>
      <c r="K428" s="596"/>
      <c r="L428" s="597"/>
      <c r="M428" s="597"/>
      <c r="N428" s="597"/>
      <c r="O428" s="598"/>
      <c r="P428" s="596"/>
      <c r="Q428" s="598"/>
      <c r="R428" s="599"/>
      <c r="S428" s="600"/>
      <c r="T428" s="601"/>
      <c r="U428" s="600"/>
      <c r="V428" s="600"/>
      <c r="W428" s="602"/>
      <c r="X428" s="603"/>
      <c r="Y428" s="4"/>
      <c r="Z428" s="4"/>
      <c r="AA428" s="4"/>
      <c r="AB428" s="4"/>
      <c r="AU428" s="4"/>
    </row>
    <row r="429" spans="1:47" ht="15" customHeight="1">
      <c r="A429" s="553"/>
      <c r="B429" s="554"/>
      <c r="C429" s="593"/>
      <c r="D429" s="594"/>
      <c r="E429" s="595"/>
      <c r="F429" s="596"/>
      <c r="G429" s="597"/>
      <c r="H429" s="597"/>
      <c r="I429" s="597"/>
      <c r="J429" s="598"/>
      <c r="K429" s="596"/>
      <c r="L429" s="597"/>
      <c r="M429" s="597"/>
      <c r="N429" s="597"/>
      <c r="O429" s="598"/>
      <c r="P429" s="596"/>
      <c r="Q429" s="598"/>
      <c r="R429" s="599"/>
      <c r="S429" s="600"/>
      <c r="T429" s="601"/>
      <c r="U429" s="600"/>
      <c r="V429" s="600"/>
      <c r="W429" s="602"/>
      <c r="X429" s="603"/>
      <c r="Y429" s="4"/>
      <c r="Z429" s="4"/>
      <c r="AA429" s="4"/>
      <c r="AB429" s="4"/>
      <c r="AU429" s="4"/>
    </row>
    <row r="430" spans="1:47" ht="15" customHeight="1">
      <c r="A430" s="553"/>
      <c r="B430" s="554"/>
      <c r="C430" s="593"/>
      <c r="D430" s="594"/>
      <c r="E430" s="595"/>
      <c r="F430" s="596"/>
      <c r="G430" s="597"/>
      <c r="H430" s="597"/>
      <c r="I430" s="597"/>
      <c r="J430" s="598"/>
      <c r="K430" s="596"/>
      <c r="L430" s="597"/>
      <c r="M430" s="597"/>
      <c r="N430" s="597"/>
      <c r="O430" s="598"/>
      <c r="P430" s="596"/>
      <c r="Q430" s="598"/>
      <c r="R430" s="599"/>
      <c r="S430" s="600"/>
      <c r="T430" s="601"/>
      <c r="U430" s="600"/>
      <c r="V430" s="600"/>
      <c r="W430" s="602"/>
      <c r="X430" s="603"/>
      <c r="Y430" s="4"/>
      <c r="Z430" s="4"/>
      <c r="AA430" s="4"/>
      <c r="AB430" s="4"/>
      <c r="AU430" s="4"/>
    </row>
    <row r="431" spans="1:47" ht="15" customHeight="1">
      <c r="A431" s="553"/>
      <c r="B431" s="554"/>
      <c r="C431" s="593"/>
      <c r="D431" s="594"/>
      <c r="E431" s="595"/>
      <c r="F431" s="596"/>
      <c r="G431" s="597"/>
      <c r="H431" s="597"/>
      <c r="I431" s="597"/>
      <c r="J431" s="598"/>
      <c r="K431" s="596"/>
      <c r="L431" s="597"/>
      <c r="M431" s="597"/>
      <c r="N431" s="597"/>
      <c r="O431" s="598"/>
      <c r="P431" s="596"/>
      <c r="Q431" s="598"/>
      <c r="R431" s="599"/>
      <c r="S431" s="600"/>
      <c r="T431" s="601"/>
      <c r="U431" s="600"/>
      <c r="V431" s="600"/>
      <c r="W431" s="602"/>
      <c r="X431" s="603"/>
      <c r="Y431" s="4"/>
      <c r="Z431" s="4"/>
      <c r="AA431" s="4"/>
      <c r="AB431" s="4"/>
      <c r="AU431" s="4"/>
    </row>
    <row r="432" spans="1:47" ht="15" customHeight="1">
      <c r="A432" s="553"/>
      <c r="B432" s="554"/>
      <c r="C432" s="593"/>
      <c r="D432" s="594"/>
      <c r="E432" s="595"/>
      <c r="F432" s="596"/>
      <c r="G432" s="597"/>
      <c r="H432" s="597"/>
      <c r="I432" s="597"/>
      <c r="J432" s="598"/>
      <c r="K432" s="596"/>
      <c r="L432" s="597"/>
      <c r="M432" s="597"/>
      <c r="N432" s="597"/>
      <c r="O432" s="598"/>
      <c r="P432" s="596"/>
      <c r="Q432" s="598"/>
      <c r="R432" s="599"/>
      <c r="S432" s="600"/>
      <c r="T432" s="601"/>
      <c r="U432" s="600"/>
      <c r="V432" s="600"/>
      <c r="W432" s="602"/>
      <c r="X432" s="603"/>
      <c r="Y432" s="4"/>
      <c r="Z432" s="4"/>
      <c r="AA432" s="4"/>
      <c r="AB432" s="4"/>
      <c r="AU432" s="4"/>
    </row>
    <row r="433" spans="1:47" ht="15" customHeight="1">
      <c r="A433" s="553"/>
      <c r="B433" s="554"/>
      <c r="C433" s="593"/>
      <c r="D433" s="594"/>
      <c r="E433" s="595"/>
      <c r="F433" s="596"/>
      <c r="G433" s="597"/>
      <c r="H433" s="597"/>
      <c r="I433" s="597"/>
      <c r="J433" s="598"/>
      <c r="K433" s="596"/>
      <c r="L433" s="597"/>
      <c r="M433" s="597"/>
      <c r="N433" s="597"/>
      <c r="O433" s="598"/>
      <c r="P433" s="596"/>
      <c r="Q433" s="598"/>
      <c r="R433" s="599"/>
      <c r="S433" s="600"/>
      <c r="T433" s="601"/>
      <c r="U433" s="600"/>
      <c r="V433" s="600"/>
      <c r="W433" s="602"/>
      <c r="X433" s="603"/>
      <c r="Y433" s="4"/>
      <c r="Z433" s="4"/>
      <c r="AA433" s="4"/>
      <c r="AB433" s="4"/>
      <c r="AU433" s="4"/>
    </row>
    <row r="434" spans="1:47" ht="15" customHeight="1">
      <c r="A434" s="553"/>
      <c r="B434" s="554"/>
      <c r="C434" s="593"/>
      <c r="D434" s="594"/>
      <c r="E434" s="595"/>
      <c r="F434" s="596"/>
      <c r="G434" s="597"/>
      <c r="H434" s="597"/>
      <c r="I434" s="597"/>
      <c r="J434" s="598"/>
      <c r="K434" s="596"/>
      <c r="L434" s="597"/>
      <c r="M434" s="597"/>
      <c r="N434" s="597"/>
      <c r="O434" s="598"/>
      <c r="P434" s="596"/>
      <c r="Q434" s="598"/>
      <c r="R434" s="599"/>
      <c r="S434" s="600"/>
      <c r="T434" s="601"/>
      <c r="U434" s="600"/>
      <c r="V434" s="600"/>
      <c r="W434" s="602"/>
      <c r="X434" s="603"/>
      <c r="Y434" s="4"/>
      <c r="Z434" s="4"/>
      <c r="AA434" s="4"/>
      <c r="AB434" s="4"/>
      <c r="AU434" s="4"/>
    </row>
    <row r="435" spans="1:47" ht="15" customHeight="1">
      <c r="A435" s="553"/>
      <c r="B435" s="554"/>
      <c r="C435" s="593"/>
      <c r="D435" s="594"/>
      <c r="E435" s="595"/>
      <c r="F435" s="596"/>
      <c r="G435" s="597"/>
      <c r="H435" s="597"/>
      <c r="I435" s="597"/>
      <c r="J435" s="598"/>
      <c r="K435" s="596"/>
      <c r="L435" s="597"/>
      <c r="M435" s="597"/>
      <c r="N435" s="597"/>
      <c r="O435" s="598"/>
      <c r="P435" s="596"/>
      <c r="Q435" s="598"/>
      <c r="R435" s="599"/>
      <c r="S435" s="600"/>
      <c r="T435" s="601"/>
      <c r="U435" s="600"/>
      <c r="V435" s="600"/>
      <c r="W435" s="602"/>
      <c r="X435" s="603"/>
      <c r="Y435" s="4"/>
      <c r="Z435" s="4"/>
      <c r="AA435" s="4"/>
      <c r="AB435" s="4"/>
      <c r="AU435" s="4"/>
    </row>
    <row r="436" spans="1:47" ht="15" customHeight="1">
      <c r="A436" s="553"/>
      <c r="B436" s="554"/>
      <c r="C436" s="593"/>
      <c r="D436" s="594"/>
      <c r="E436" s="595"/>
      <c r="F436" s="596"/>
      <c r="G436" s="597"/>
      <c r="H436" s="597"/>
      <c r="I436" s="597"/>
      <c r="J436" s="598"/>
      <c r="K436" s="596"/>
      <c r="L436" s="597"/>
      <c r="M436" s="597"/>
      <c r="N436" s="597"/>
      <c r="O436" s="598"/>
      <c r="P436" s="596"/>
      <c r="Q436" s="598"/>
      <c r="R436" s="599"/>
      <c r="S436" s="600"/>
      <c r="T436" s="601"/>
      <c r="U436" s="600"/>
      <c r="V436" s="600"/>
      <c r="W436" s="602"/>
      <c r="X436" s="603"/>
      <c r="Y436" s="4"/>
      <c r="Z436" s="4"/>
      <c r="AA436" s="4"/>
      <c r="AB436" s="4"/>
      <c r="AU436" s="4"/>
    </row>
    <row r="437" spans="1:47" ht="15" customHeight="1">
      <c r="A437" s="553"/>
      <c r="B437" s="554"/>
      <c r="C437" s="593"/>
      <c r="D437" s="594"/>
      <c r="E437" s="595"/>
      <c r="F437" s="596"/>
      <c r="G437" s="597"/>
      <c r="H437" s="597"/>
      <c r="I437" s="597"/>
      <c r="J437" s="598"/>
      <c r="K437" s="596"/>
      <c r="L437" s="597"/>
      <c r="M437" s="597"/>
      <c r="N437" s="597"/>
      <c r="O437" s="598"/>
      <c r="P437" s="596"/>
      <c r="Q437" s="598"/>
      <c r="R437" s="599"/>
      <c r="S437" s="600"/>
      <c r="T437" s="601"/>
      <c r="U437" s="600"/>
      <c r="V437" s="600"/>
      <c r="W437" s="602"/>
      <c r="X437" s="603"/>
      <c r="Y437" s="4"/>
      <c r="Z437" s="4"/>
      <c r="AA437" s="4"/>
      <c r="AB437" s="4"/>
      <c r="AU437" s="4"/>
    </row>
    <row r="438" spans="1:47" ht="15" customHeight="1">
      <c r="A438" s="553"/>
      <c r="B438" s="554"/>
      <c r="C438" s="593"/>
      <c r="D438" s="594"/>
      <c r="E438" s="595"/>
      <c r="F438" s="596"/>
      <c r="G438" s="597"/>
      <c r="H438" s="597"/>
      <c r="I438" s="597"/>
      <c r="J438" s="598"/>
      <c r="K438" s="596"/>
      <c r="L438" s="597"/>
      <c r="M438" s="597"/>
      <c r="N438" s="597"/>
      <c r="O438" s="598"/>
      <c r="P438" s="596"/>
      <c r="Q438" s="598"/>
      <c r="R438" s="599"/>
      <c r="S438" s="600"/>
      <c r="T438" s="601"/>
      <c r="U438" s="600"/>
      <c r="V438" s="600"/>
      <c r="W438" s="602"/>
      <c r="X438" s="603"/>
      <c r="Y438" s="4"/>
      <c r="Z438" s="4"/>
      <c r="AA438" s="4"/>
      <c r="AB438" s="4"/>
      <c r="AU438" s="4"/>
    </row>
    <row r="439" spans="1:47" ht="15" customHeight="1">
      <c r="A439" s="553"/>
      <c r="B439" s="554"/>
      <c r="C439" s="593"/>
      <c r="D439" s="594"/>
      <c r="E439" s="595"/>
      <c r="F439" s="596"/>
      <c r="G439" s="597"/>
      <c r="H439" s="597"/>
      <c r="I439" s="597"/>
      <c r="J439" s="598"/>
      <c r="K439" s="596"/>
      <c r="L439" s="597"/>
      <c r="M439" s="597"/>
      <c r="N439" s="597"/>
      <c r="O439" s="598"/>
      <c r="P439" s="596"/>
      <c r="Q439" s="598"/>
      <c r="R439" s="599"/>
      <c r="S439" s="600"/>
      <c r="T439" s="601"/>
      <c r="U439" s="600"/>
      <c r="V439" s="600"/>
      <c r="W439" s="602"/>
      <c r="X439" s="603"/>
      <c r="Y439" s="4"/>
      <c r="Z439" s="4"/>
      <c r="AA439" s="4"/>
      <c r="AB439" s="4"/>
      <c r="AU439" s="4"/>
    </row>
    <row r="440" spans="1:47" ht="15" customHeight="1">
      <c r="A440" s="553"/>
      <c r="B440" s="554"/>
      <c r="C440" s="593"/>
      <c r="D440" s="594"/>
      <c r="E440" s="595"/>
      <c r="F440" s="596"/>
      <c r="G440" s="597"/>
      <c r="H440" s="597"/>
      <c r="I440" s="597"/>
      <c r="J440" s="598"/>
      <c r="K440" s="596"/>
      <c r="L440" s="597"/>
      <c r="M440" s="597"/>
      <c r="N440" s="597"/>
      <c r="O440" s="598"/>
      <c r="P440" s="596"/>
      <c r="Q440" s="598"/>
      <c r="R440" s="599"/>
      <c r="S440" s="600"/>
      <c r="T440" s="601"/>
      <c r="U440" s="600"/>
      <c r="V440" s="600"/>
      <c r="W440" s="602"/>
      <c r="X440" s="603"/>
      <c r="Y440" s="4"/>
      <c r="Z440" s="4"/>
      <c r="AA440" s="4"/>
      <c r="AB440" s="4"/>
      <c r="AU440" s="4"/>
    </row>
    <row r="441" spans="1:47" ht="15" customHeight="1">
      <c r="A441" s="553"/>
      <c r="B441" s="554"/>
      <c r="C441" s="593"/>
      <c r="D441" s="594"/>
      <c r="E441" s="595"/>
      <c r="F441" s="596"/>
      <c r="G441" s="597"/>
      <c r="H441" s="597"/>
      <c r="I441" s="597"/>
      <c r="J441" s="598"/>
      <c r="K441" s="596"/>
      <c r="L441" s="597"/>
      <c r="M441" s="597"/>
      <c r="N441" s="597"/>
      <c r="O441" s="598"/>
      <c r="P441" s="596"/>
      <c r="Q441" s="598"/>
      <c r="R441" s="599"/>
      <c r="S441" s="600"/>
      <c r="T441" s="601"/>
      <c r="U441" s="600"/>
      <c r="V441" s="600"/>
      <c r="W441" s="602"/>
      <c r="X441" s="603"/>
      <c r="Y441" s="4"/>
      <c r="Z441" s="4"/>
      <c r="AA441" s="4"/>
      <c r="AB441" s="4"/>
      <c r="AU441" s="4"/>
    </row>
    <row r="442" spans="1:47" ht="15" customHeight="1">
      <c r="A442" s="553"/>
      <c r="B442" s="566"/>
      <c r="C442" s="567"/>
      <c r="D442" s="578"/>
      <c r="E442" s="579"/>
      <c r="F442" s="573"/>
      <c r="G442" s="574"/>
      <c r="H442" s="574"/>
      <c r="I442" s="574"/>
      <c r="J442" s="577"/>
      <c r="K442" s="573"/>
      <c r="L442" s="574"/>
      <c r="M442" s="574"/>
      <c r="N442" s="574"/>
      <c r="O442" s="577"/>
      <c r="P442" s="573"/>
      <c r="Q442" s="577"/>
      <c r="R442" s="573"/>
      <c r="S442" s="574"/>
      <c r="T442" s="575"/>
      <c r="U442" s="574"/>
      <c r="V442" s="574"/>
      <c r="W442" s="576"/>
      <c r="X442" s="577"/>
      <c r="Y442" s="4"/>
      <c r="Z442" s="4"/>
      <c r="AA442" s="4"/>
      <c r="AB442" s="4"/>
      <c r="AC442" s="4"/>
      <c r="AD442" s="4"/>
      <c r="AS442" s="4"/>
    </row>
    <row r="443" spans="1:47" ht="15" customHeight="1">
      <c r="A443" s="553"/>
      <c r="B443" s="566"/>
      <c r="C443" s="567"/>
      <c r="D443" s="578"/>
      <c r="E443" s="579"/>
      <c r="F443" s="573"/>
      <c r="G443" s="574"/>
      <c r="H443" s="574"/>
      <c r="I443" s="574"/>
      <c r="J443" s="577"/>
      <c r="K443" s="573"/>
      <c r="L443" s="574"/>
      <c r="M443" s="574"/>
      <c r="N443" s="574"/>
      <c r="O443" s="577"/>
      <c r="P443" s="573"/>
      <c r="Q443" s="577"/>
      <c r="R443" s="573"/>
      <c r="S443" s="574"/>
      <c r="T443" s="575"/>
      <c r="U443" s="574"/>
      <c r="V443" s="574"/>
      <c r="W443" s="576"/>
      <c r="X443" s="577"/>
      <c r="Y443" s="4"/>
      <c r="Z443" s="4"/>
      <c r="AA443" s="4"/>
      <c r="AB443" s="4"/>
      <c r="AC443" s="4"/>
      <c r="AD443" s="4"/>
      <c r="AS443" s="4"/>
    </row>
    <row r="444" spans="1:47" ht="15" customHeight="1">
      <c r="A444" s="553"/>
      <c r="B444" s="566"/>
      <c r="C444" s="567"/>
      <c r="D444" s="578"/>
      <c r="E444" s="579"/>
      <c r="F444" s="573"/>
      <c r="G444" s="574"/>
      <c r="H444" s="574"/>
      <c r="I444" s="574"/>
      <c r="J444" s="577"/>
      <c r="K444" s="573"/>
      <c r="L444" s="574"/>
      <c r="M444" s="574"/>
      <c r="N444" s="574"/>
      <c r="O444" s="577"/>
      <c r="P444" s="573"/>
      <c r="Q444" s="577"/>
      <c r="R444" s="573"/>
      <c r="S444" s="574"/>
      <c r="T444" s="575"/>
      <c r="U444" s="574"/>
      <c r="V444" s="574"/>
      <c r="W444" s="576"/>
      <c r="X444" s="577"/>
      <c r="Y444" s="4"/>
      <c r="Z444" s="4"/>
      <c r="AA444" s="4"/>
      <c r="AB444" s="4"/>
      <c r="AC444" s="4"/>
      <c r="AD444" s="4"/>
      <c r="AS444" s="4"/>
    </row>
    <row r="445" spans="1:47" ht="15" customHeight="1">
      <c r="A445" s="553"/>
      <c r="B445" s="566"/>
      <c r="C445" s="567"/>
      <c r="D445" s="578"/>
      <c r="E445" s="579"/>
      <c r="F445" s="573"/>
      <c r="G445" s="574"/>
      <c r="H445" s="574"/>
      <c r="I445" s="574"/>
      <c r="J445" s="577"/>
      <c r="K445" s="573"/>
      <c r="L445" s="574"/>
      <c r="M445" s="574"/>
      <c r="N445" s="574"/>
      <c r="O445" s="577"/>
      <c r="P445" s="573"/>
      <c r="Q445" s="577"/>
      <c r="R445" s="573"/>
      <c r="S445" s="574"/>
      <c r="T445" s="575"/>
      <c r="U445" s="574"/>
      <c r="V445" s="574"/>
      <c r="W445" s="576"/>
      <c r="X445" s="577"/>
      <c r="Y445" s="4"/>
      <c r="Z445" s="4"/>
      <c r="AA445" s="4"/>
      <c r="AB445" s="4"/>
      <c r="AC445" s="4"/>
      <c r="AD445" s="4"/>
      <c r="AS445" s="4"/>
    </row>
    <row r="446" spans="1:47" ht="15" customHeight="1">
      <c r="A446" s="553"/>
      <c r="B446" s="566"/>
      <c r="C446" s="567"/>
      <c r="D446" s="578"/>
      <c r="E446" s="579"/>
      <c r="F446" s="573"/>
      <c r="G446" s="574"/>
      <c r="H446" s="574"/>
      <c r="I446" s="574"/>
      <c r="J446" s="577"/>
      <c r="K446" s="573"/>
      <c r="L446" s="574"/>
      <c r="M446" s="574"/>
      <c r="N446" s="574"/>
      <c r="O446" s="577"/>
      <c r="P446" s="573"/>
      <c r="Q446" s="577"/>
      <c r="R446" s="573"/>
      <c r="S446" s="574"/>
      <c r="T446" s="575"/>
      <c r="U446" s="574"/>
      <c r="V446" s="574"/>
      <c r="W446" s="576"/>
      <c r="X446" s="577"/>
      <c r="Y446" s="4"/>
      <c r="Z446" s="4"/>
      <c r="AA446" s="4"/>
      <c r="AB446" s="4"/>
      <c r="AC446" s="4"/>
      <c r="AD446" s="4"/>
      <c r="AS446" s="4"/>
    </row>
    <row r="447" spans="1:47" ht="15" customHeight="1">
      <c r="A447" s="553"/>
      <c r="B447" s="566"/>
      <c r="C447" s="567"/>
      <c r="D447" s="578"/>
      <c r="E447" s="579"/>
      <c r="F447" s="573"/>
      <c r="G447" s="574"/>
      <c r="H447" s="574"/>
      <c r="I447" s="574"/>
      <c r="J447" s="577"/>
      <c r="K447" s="573"/>
      <c r="L447" s="574"/>
      <c r="M447" s="574"/>
      <c r="N447" s="574"/>
      <c r="O447" s="577"/>
      <c r="P447" s="573"/>
      <c r="Q447" s="577"/>
      <c r="R447" s="573"/>
      <c r="S447" s="574"/>
      <c r="T447" s="575"/>
      <c r="U447" s="574"/>
      <c r="V447" s="574"/>
      <c r="W447" s="576"/>
      <c r="X447" s="577"/>
      <c r="Y447" s="4"/>
      <c r="Z447" s="4"/>
      <c r="AA447" s="4"/>
      <c r="AB447" s="4"/>
      <c r="AC447" s="4"/>
      <c r="AD447" s="4"/>
      <c r="AS447" s="4"/>
    </row>
    <row r="448" spans="1:47" ht="15" customHeight="1">
      <c r="A448" s="553"/>
      <c r="B448" s="566"/>
      <c r="C448" s="567"/>
      <c r="D448" s="578"/>
      <c r="E448" s="579"/>
      <c r="F448" s="573"/>
      <c r="G448" s="574"/>
      <c r="H448" s="574"/>
      <c r="I448" s="574"/>
      <c r="J448" s="577"/>
      <c r="K448" s="573"/>
      <c r="L448" s="574"/>
      <c r="M448" s="574"/>
      <c r="N448" s="574"/>
      <c r="O448" s="577"/>
      <c r="P448" s="573"/>
      <c r="Q448" s="577"/>
      <c r="R448" s="573"/>
      <c r="S448" s="574"/>
      <c r="T448" s="575"/>
      <c r="U448" s="574"/>
      <c r="V448" s="574"/>
      <c r="W448" s="576"/>
      <c r="X448" s="577"/>
      <c r="Y448" s="4"/>
      <c r="Z448" s="4"/>
      <c r="AA448" s="4"/>
      <c r="AB448" s="4"/>
      <c r="AC448" s="4"/>
      <c r="AD448" s="4"/>
      <c r="AS448" s="4"/>
    </row>
    <row r="449" spans="1:45" ht="15" customHeight="1">
      <c r="A449" s="553"/>
      <c r="B449" s="566"/>
      <c r="C449" s="567"/>
      <c r="D449" s="578"/>
      <c r="E449" s="579"/>
      <c r="F449" s="573"/>
      <c r="G449" s="574"/>
      <c r="H449" s="574"/>
      <c r="I449" s="574"/>
      <c r="J449" s="577"/>
      <c r="K449" s="573"/>
      <c r="L449" s="574"/>
      <c r="M449" s="574"/>
      <c r="N449" s="574"/>
      <c r="O449" s="577"/>
      <c r="P449" s="573"/>
      <c r="Q449" s="577"/>
      <c r="R449" s="573"/>
      <c r="S449" s="574"/>
      <c r="T449" s="575"/>
      <c r="U449" s="574"/>
      <c r="V449" s="574"/>
      <c r="W449" s="576"/>
      <c r="X449" s="577"/>
      <c r="Y449" s="4"/>
      <c r="Z449" s="4"/>
      <c r="AA449" s="4"/>
      <c r="AB449" s="4"/>
      <c r="AC449" s="4"/>
      <c r="AD449" s="4"/>
      <c r="AS449" s="4"/>
    </row>
    <row r="450" spans="1:45" ht="15" customHeight="1">
      <c r="A450" s="553"/>
      <c r="B450" s="566"/>
      <c r="C450" s="567"/>
      <c r="D450" s="578"/>
      <c r="E450" s="579"/>
      <c r="F450" s="573"/>
      <c r="G450" s="574"/>
      <c r="H450" s="574"/>
      <c r="I450" s="574"/>
      <c r="J450" s="577"/>
      <c r="K450" s="573"/>
      <c r="L450" s="574"/>
      <c r="M450" s="574"/>
      <c r="N450" s="574"/>
      <c r="O450" s="577"/>
      <c r="P450" s="573"/>
      <c r="Q450" s="577"/>
      <c r="R450" s="573"/>
      <c r="S450" s="574"/>
      <c r="T450" s="575"/>
      <c r="U450" s="574"/>
      <c r="V450" s="574"/>
      <c r="W450" s="576"/>
      <c r="X450" s="577"/>
      <c r="Y450" s="4"/>
      <c r="Z450" s="4"/>
      <c r="AA450" s="4"/>
      <c r="AB450" s="4"/>
      <c r="AC450" s="4"/>
      <c r="AD450" s="4"/>
      <c r="AS450" s="4"/>
    </row>
    <row r="451" spans="1:45" ht="15" customHeight="1">
      <c r="A451" s="553"/>
      <c r="B451" s="566"/>
      <c r="C451" s="567"/>
      <c r="D451" s="578"/>
      <c r="E451" s="579"/>
      <c r="F451" s="573"/>
      <c r="G451" s="574"/>
      <c r="H451" s="574"/>
      <c r="I451" s="574"/>
      <c r="J451" s="577"/>
      <c r="K451" s="573"/>
      <c r="L451" s="574"/>
      <c r="M451" s="574"/>
      <c r="N451" s="574"/>
      <c r="O451" s="577"/>
      <c r="P451" s="573"/>
      <c r="Q451" s="577"/>
      <c r="R451" s="573"/>
      <c r="S451" s="574"/>
      <c r="T451" s="575"/>
      <c r="U451" s="574"/>
      <c r="V451" s="574"/>
      <c r="W451" s="576"/>
      <c r="X451" s="577"/>
      <c r="Y451" s="4"/>
      <c r="Z451" s="4"/>
      <c r="AA451" s="4"/>
      <c r="AB451" s="4"/>
      <c r="AC451" s="4"/>
      <c r="AD451" s="4"/>
      <c r="AS451" s="4"/>
    </row>
    <row r="452" spans="1:45" ht="15" customHeight="1">
      <c r="A452" s="553"/>
      <c r="B452" s="566"/>
      <c r="C452" s="567"/>
      <c r="D452" s="578"/>
      <c r="E452" s="579"/>
      <c r="F452" s="573"/>
      <c r="G452" s="574"/>
      <c r="H452" s="574"/>
      <c r="I452" s="574"/>
      <c r="J452" s="577"/>
      <c r="K452" s="573"/>
      <c r="L452" s="574"/>
      <c r="M452" s="574"/>
      <c r="N452" s="574"/>
      <c r="O452" s="577"/>
      <c r="P452" s="573"/>
      <c r="Q452" s="577"/>
      <c r="R452" s="573"/>
      <c r="S452" s="574"/>
      <c r="T452" s="575"/>
      <c r="U452" s="574"/>
      <c r="V452" s="574"/>
      <c r="W452" s="576"/>
      <c r="X452" s="577"/>
      <c r="Y452" s="4"/>
      <c r="Z452" s="4"/>
      <c r="AA452" s="4"/>
      <c r="AB452" s="4"/>
      <c r="AC452" s="4"/>
      <c r="AD452" s="4"/>
      <c r="AS452" s="4"/>
    </row>
    <row r="453" spans="1:45" ht="15" customHeight="1">
      <c r="A453" s="553"/>
      <c r="B453" s="566"/>
      <c r="C453" s="567"/>
      <c r="D453" s="578"/>
      <c r="E453" s="579"/>
      <c r="F453" s="573"/>
      <c r="G453" s="574"/>
      <c r="H453" s="574"/>
      <c r="I453" s="574"/>
      <c r="J453" s="577"/>
      <c r="K453" s="573"/>
      <c r="L453" s="574"/>
      <c r="M453" s="574"/>
      <c r="N453" s="574"/>
      <c r="O453" s="577"/>
      <c r="P453" s="573"/>
      <c r="Q453" s="577"/>
      <c r="R453" s="573"/>
      <c r="S453" s="574"/>
      <c r="T453" s="575"/>
      <c r="U453" s="574"/>
      <c r="V453" s="574"/>
      <c r="W453" s="576"/>
      <c r="X453" s="577"/>
      <c r="Y453" s="4"/>
      <c r="Z453" s="4"/>
      <c r="AA453" s="4"/>
      <c r="AB453" s="4"/>
      <c r="AC453" s="4"/>
      <c r="AD453" s="4"/>
      <c r="AS453" s="4"/>
    </row>
    <row r="454" spans="1:45" ht="15" customHeight="1">
      <c r="A454" s="553"/>
      <c r="B454" s="566"/>
      <c r="C454" s="567"/>
      <c r="D454" s="578"/>
      <c r="E454" s="579"/>
      <c r="F454" s="573"/>
      <c r="G454" s="574"/>
      <c r="H454" s="574"/>
      <c r="I454" s="574"/>
      <c r="J454" s="577"/>
      <c r="K454" s="573"/>
      <c r="L454" s="574"/>
      <c r="M454" s="574"/>
      <c r="N454" s="574"/>
      <c r="O454" s="577"/>
      <c r="P454" s="573"/>
      <c r="Q454" s="577"/>
      <c r="R454" s="573"/>
      <c r="S454" s="574"/>
      <c r="T454" s="575"/>
      <c r="U454" s="574"/>
      <c r="V454" s="574"/>
      <c r="W454" s="576"/>
      <c r="X454" s="577"/>
      <c r="Y454" s="4"/>
      <c r="Z454" s="4"/>
      <c r="AA454" s="4"/>
      <c r="AB454" s="4"/>
      <c r="AC454" s="4"/>
      <c r="AD454" s="4"/>
      <c r="AS454" s="4"/>
    </row>
    <row r="455" spans="1:45" ht="15" customHeight="1">
      <c r="A455" s="553"/>
      <c r="B455" s="580"/>
      <c r="C455" s="581"/>
      <c r="D455" s="578"/>
      <c r="E455" s="579"/>
      <c r="F455" s="573"/>
      <c r="G455" s="574"/>
      <c r="H455" s="574"/>
      <c r="I455" s="574"/>
      <c r="J455" s="577"/>
      <c r="K455" s="573"/>
      <c r="L455" s="574"/>
      <c r="M455" s="574"/>
      <c r="N455" s="574"/>
      <c r="O455" s="577"/>
      <c r="P455" s="573"/>
      <c r="Q455" s="577"/>
      <c r="R455" s="573"/>
      <c r="S455" s="574"/>
      <c r="T455" s="575"/>
      <c r="U455" s="574"/>
      <c r="V455" s="574"/>
      <c r="W455" s="576"/>
      <c r="X455" s="577"/>
      <c r="Y455" s="4"/>
      <c r="Z455" s="4"/>
      <c r="AA455" s="4"/>
      <c r="AB455" s="4"/>
      <c r="AC455" s="4"/>
      <c r="AD455" s="4"/>
      <c r="AL455" s="76"/>
      <c r="AS455" s="4"/>
    </row>
    <row r="456" spans="1:45" ht="15" customHeight="1">
      <c r="A456" s="553"/>
      <c r="B456" s="580"/>
      <c r="C456" s="581"/>
      <c r="D456" s="578"/>
      <c r="E456" s="579"/>
      <c r="F456" s="573"/>
      <c r="G456" s="574"/>
      <c r="H456" s="582"/>
      <c r="I456" s="574"/>
      <c r="J456" s="577"/>
      <c r="K456" s="573"/>
      <c r="L456" s="574"/>
      <c r="M456" s="574"/>
      <c r="N456" s="574"/>
      <c r="O456" s="577"/>
      <c r="P456" s="573"/>
      <c r="Q456" s="577"/>
      <c r="R456" s="573"/>
      <c r="S456" s="574"/>
      <c r="T456" s="575"/>
      <c r="U456" s="574"/>
      <c r="V456" s="574"/>
      <c r="W456" s="576"/>
      <c r="X456" s="577"/>
      <c r="Y456" s="4"/>
      <c r="Z456" s="4"/>
      <c r="AA456" s="4"/>
      <c r="AB456" s="4"/>
      <c r="AC456" s="4"/>
      <c r="AD456" s="4"/>
      <c r="AS456" s="4"/>
    </row>
    <row r="457" spans="1:45" ht="15" customHeight="1">
      <c r="A457" s="553"/>
      <c r="B457" s="580"/>
      <c r="C457" s="581"/>
      <c r="D457" s="578"/>
      <c r="E457" s="579"/>
      <c r="F457" s="573"/>
      <c r="G457" s="574"/>
      <c r="H457" s="574"/>
      <c r="I457" s="574"/>
      <c r="J457" s="577"/>
      <c r="K457" s="573"/>
      <c r="L457" s="574"/>
      <c r="M457" s="574"/>
      <c r="N457" s="574"/>
      <c r="O457" s="577"/>
      <c r="P457" s="573"/>
      <c r="Q457" s="577"/>
      <c r="R457" s="573"/>
      <c r="S457" s="574"/>
      <c r="T457" s="575"/>
      <c r="U457" s="574"/>
      <c r="V457" s="574"/>
      <c r="W457" s="576"/>
      <c r="X457" s="577"/>
      <c r="Y457" s="4"/>
      <c r="Z457" s="4"/>
      <c r="AA457" s="4"/>
      <c r="AB457" s="4"/>
      <c r="AC457" s="4"/>
      <c r="AD457" s="4"/>
      <c r="AS457" s="4"/>
    </row>
    <row r="458" spans="1:45" ht="15" customHeight="1">
      <c r="A458" s="553"/>
      <c r="B458" s="580"/>
      <c r="C458" s="581"/>
      <c r="D458" s="578"/>
      <c r="E458" s="579"/>
      <c r="F458" s="573"/>
      <c r="G458" s="574"/>
      <c r="H458" s="574"/>
      <c r="I458" s="574"/>
      <c r="J458" s="577"/>
      <c r="K458" s="573"/>
      <c r="L458" s="574"/>
      <c r="M458" s="574"/>
      <c r="N458" s="574"/>
      <c r="O458" s="577"/>
      <c r="P458" s="573"/>
      <c r="Q458" s="577"/>
      <c r="R458" s="573"/>
      <c r="S458" s="574"/>
      <c r="T458" s="575"/>
      <c r="U458" s="574"/>
      <c r="V458" s="574"/>
      <c r="W458" s="576"/>
      <c r="X458" s="577"/>
      <c r="Y458" s="4"/>
      <c r="Z458" s="4"/>
      <c r="AA458" s="4"/>
      <c r="AB458" s="4"/>
      <c r="AC458" s="4"/>
      <c r="AD458" s="4"/>
      <c r="AS458" s="4"/>
    </row>
    <row r="459" spans="1:45" ht="15" customHeight="1">
      <c r="A459" s="553"/>
      <c r="B459" s="580"/>
      <c r="C459" s="581"/>
      <c r="D459" s="578"/>
      <c r="E459" s="579"/>
      <c r="F459" s="573"/>
      <c r="G459" s="574"/>
      <c r="H459" s="574"/>
      <c r="I459" s="574"/>
      <c r="J459" s="577"/>
      <c r="K459" s="573"/>
      <c r="L459" s="574"/>
      <c r="M459" s="574"/>
      <c r="N459" s="574"/>
      <c r="O459" s="577"/>
      <c r="P459" s="573"/>
      <c r="Q459" s="577"/>
      <c r="R459" s="573"/>
      <c r="S459" s="574"/>
      <c r="T459" s="575"/>
      <c r="U459" s="574"/>
      <c r="V459" s="574"/>
      <c r="W459" s="576"/>
      <c r="X459" s="577"/>
      <c r="Y459" s="4"/>
      <c r="Z459" s="4"/>
      <c r="AA459" s="4"/>
      <c r="AB459" s="4"/>
      <c r="AC459" s="4"/>
      <c r="AD459" s="4"/>
      <c r="AS459" s="4"/>
    </row>
    <row r="460" spans="1:45" ht="15" customHeight="1">
      <c r="A460" s="553"/>
      <c r="B460" s="580"/>
      <c r="C460" s="581"/>
      <c r="D460" s="578"/>
      <c r="E460" s="579"/>
      <c r="F460" s="573"/>
      <c r="G460" s="574"/>
      <c r="H460" s="574"/>
      <c r="I460" s="574"/>
      <c r="J460" s="577"/>
      <c r="K460" s="573"/>
      <c r="L460" s="574"/>
      <c r="M460" s="574"/>
      <c r="N460" s="574"/>
      <c r="O460" s="577"/>
      <c r="P460" s="573"/>
      <c r="Q460" s="577"/>
      <c r="R460" s="573"/>
      <c r="S460" s="574"/>
      <c r="T460" s="575"/>
      <c r="U460" s="574"/>
      <c r="V460" s="574"/>
      <c r="W460" s="576"/>
      <c r="X460" s="577"/>
      <c r="Y460" s="4"/>
      <c r="Z460" s="4"/>
      <c r="AA460" s="4"/>
      <c r="AB460" s="4"/>
      <c r="AC460" s="4"/>
      <c r="AD460" s="4"/>
      <c r="AS460" s="4"/>
    </row>
    <row r="461" spans="1:45" ht="15" customHeight="1">
      <c r="A461" s="553"/>
      <c r="B461" s="580"/>
      <c r="C461" s="581"/>
      <c r="D461" s="578"/>
      <c r="E461" s="579"/>
      <c r="F461" s="573"/>
      <c r="G461" s="574"/>
      <c r="H461" s="574"/>
      <c r="I461" s="574"/>
      <c r="J461" s="577"/>
      <c r="K461" s="573"/>
      <c r="L461" s="574"/>
      <c r="M461" s="574"/>
      <c r="N461" s="574"/>
      <c r="O461" s="577"/>
      <c r="P461" s="573"/>
      <c r="Q461" s="577"/>
      <c r="R461" s="573"/>
      <c r="S461" s="574"/>
      <c r="T461" s="575"/>
      <c r="U461" s="574"/>
      <c r="V461" s="574"/>
      <c r="W461" s="576"/>
      <c r="X461" s="577"/>
      <c r="Y461" s="4"/>
      <c r="Z461" s="4"/>
      <c r="AA461" s="4"/>
      <c r="AB461" s="4"/>
      <c r="AC461" s="4"/>
      <c r="AD461" s="4"/>
      <c r="AS461" s="4"/>
    </row>
    <row r="462" spans="1:45" ht="15" customHeight="1">
      <c r="A462" s="583"/>
      <c r="B462" s="580"/>
      <c r="C462" s="581"/>
      <c r="D462" s="578"/>
      <c r="E462" s="579"/>
      <c r="F462" s="573"/>
      <c r="G462" s="574"/>
      <c r="H462" s="574"/>
      <c r="I462" s="574"/>
      <c r="J462" s="577"/>
      <c r="K462" s="573"/>
      <c r="L462" s="574"/>
      <c r="M462" s="574"/>
      <c r="N462" s="574"/>
      <c r="O462" s="577"/>
      <c r="P462" s="573"/>
      <c r="Q462" s="577"/>
      <c r="R462" s="573"/>
      <c r="S462" s="574"/>
      <c r="T462" s="575"/>
      <c r="U462" s="574"/>
      <c r="V462" s="574"/>
      <c r="W462" s="576"/>
      <c r="X462" s="577"/>
      <c r="Y462" s="4"/>
      <c r="Z462" s="4"/>
      <c r="AA462" s="4"/>
      <c r="AB462" s="4"/>
      <c r="AC462" s="4"/>
      <c r="AD462" s="4"/>
      <c r="AS462" s="4"/>
    </row>
    <row r="463" spans="1:45" ht="15" customHeight="1">
      <c r="A463" s="583"/>
      <c r="B463" s="580"/>
      <c r="C463" s="581"/>
      <c r="D463" s="578"/>
      <c r="E463" s="579"/>
      <c r="F463" s="573"/>
      <c r="G463" s="574"/>
      <c r="H463" s="574"/>
      <c r="I463" s="574"/>
      <c r="J463" s="577"/>
      <c r="K463" s="573"/>
      <c r="L463" s="574"/>
      <c r="M463" s="574"/>
      <c r="N463" s="574"/>
      <c r="O463" s="577"/>
      <c r="P463" s="573"/>
      <c r="Q463" s="577"/>
      <c r="R463" s="573"/>
      <c r="S463" s="574"/>
      <c r="T463" s="575"/>
      <c r="U463" s="574"/>
      <c r="V463" s="574"/>
      <c r="W463" s="576"/>
      <c r="X463" s="577"/>
      <c r="Y463" s="4"/>
      <c r="Z463" s="4"/>
      <c r="AA463" s="4"/>
      <c r="AB463" s="4"/>
      <c r="AC463" s="4"/>
      <c r="AD463" s="4"/>
      <c r="AS463" s="4"/>
    </row>
    <row r="464" spans="1:45" ht="15" customHeight="1">
      <c r="A464" s="583"/>
      <c r="B464" s="580"/>
      <c r="C464" s="581"/>
      <c r="D464" s="578"/>
      <c r="E464" s="579"/>
      <c r="F464" s="573"/>
      <c r="G464" s="574"/>
      <c r="H464" s="574"/>
      <c r="I464" s="574"/>
      <c r="J464" s="577"/>
      <c r="K464" s="573"/>
      <c r="L464" s="574"/>
      <c r="M464" s="574"/>
      <c r="N464" s="574"/>
      <c r="O464" s="577"/>
      <c r="P464" s="573"/>
      <c r="Q464" s="577"/>
      <c r="R464" s="573"/>
      <c r="S464" s="574"/>
      <c r="T464" s="575"/>
      <c r="U464" s="574"/>
      <c r="V464" s="574"/>
      <c r="W464" s="576"/>
      <c r="X464" s="577"/>
      <c r="Y464" s="4"/>
      <c r="Z464" s="4"/>
      <c r="AA464" s="4"/>
      <c r="AB464" s="4"/>
      <c r="AC464" s="4"/>
      <c r="AD464" s="4"/>
      <c r="AS464" s="4"/>
    </row>
    <row r="465" spans="1:45" ht="15" customHeight="1">
      <c r="A465" s="583"/>
      <c r="B465" s="580"/>
      <c r="C465" s="581"/>
      <c r="D465" s="578"/>
      <c r="E465" s="579"/>
      <c r="F465" s="573"/>
      <c r="G465" s="574"/>
      <c r="H465" s="574"/>
      <c r="I465" s="574"/>
      <c r="J465" s="577"/>
      <c r="K465" s="573"/>
      <c r="L465" s="574"/>
      <c r="M465" s="574"/>
      <c r="N465" s="574"/>
      <c r="O465" s="577"/>
      <c r="P465" s="573"/>
      <c r="Q465" s="577"/>
      <c r="R465" s="573"/>
      <c r="S465" s="574"/>
      <c r="T465" s="575"/>
      <c r="U465" s="574"/>
      <c r="V465" s="574"/>
      <c r="W465" s="576"/>
      <c r="X465" s="577"/>
      <c r="Y465" s="4"/>
      <c r="Z465" s="4"/>
      <c r="AA465" s="4"/>
      <c r="AB465" s="4"/>
      <c r="AC465" s="4"/>
      <c r="AD465" s="4"/>
      <c r="AS465" s="4"/>
    </row>
    <row r="466" spans="1:45" ht="15" customHeight="1">
      <c r="A466" s="583"/>
      <c r="B466" s="580"/>
      <c r="C466" s="581"/>
      <c r="D466" s="578"/>
      <c r="E466" s="579"/>
      <c r="F466" s="573"/>
      <c r="G466" s="574"/>
      <c r="H466" s="574"/>
      <c r="I466" s="574"/>
      <c r="J466" s="577"/>
      <c r="K466" s="573"/>
      <c r="L466" s="574"/>
      <c r="M466" s="574"/>
      <c r="N466" s="574"/>
      <c r="O466" s="577"/>
      <c r="P466" s="573"/>
      <c r="Q466" s="577"/>
      <c r="R466" s="573"/>
      <c r="S466" s="574"/>
      <c r="T466" s="575"/>
      <c r="U466" s="574"/>
      <c r="V466" s="574"/>
      <c r="W466" s="576"/>
      <c r="X466" s="577"/>
      <c r="Y466" s="4"/>
      <c r="Z466" s="4"/>
      <c r="AA466" s="4"/>
      <c r="AB466" s="4"/>
      <c r="AC466" s="4"/>
      <c r="AD466" s="4"/>
      <c r="AS466" s="4"/>
    </row>
    <row r="467" spans="1:45" ht="15" customHeight="1">
      <c r="A467" s="583"/>
      <c r="B467" s="580"/>
      <c r="C467" s="581"/>
      <c r="D467" s="578"/>
      <c r="E467" s="579"/>
      <c r="F467" s="573"/>
      <c r="G467" s="574"/>
      <c r="H467" s="574"/>
      <c r="I467" s="574"/>
      <c r="J467" s="577"/>
      <c r="K467" s="573"/>
      <c r="L467" s="574"/>
      <c r="M467" s="574"/>
      <c r="N467" s="574"/>
      <c r="O467" s="577"/>
      <c r="P467" s="573"/>
      <c r="Q467" s="577"/>
      <c r="R467" s="573"/>
      <c r="S467" s="574"/>
      <c r="T467" s="575"/>
      <c r="U467" s="574"/>
      <c r="V467" s="574"/>
      <c r="W467" s="576"/>
      <c r="X467" s="577"/>
      <c r="Y467" s="4"/>
      <c r="Z467" s="4"/>
      <c r="AA467" s="4"/>
      <c r="AB467" s="4"/>
      <c r="AC467" s="4"/>
      <c r="AD467" s="4"/>
      <c r="AS467" s="4"/>
    </row>
    <row r="468" spans="1:45" ht="14.25" customHeight="1" thickBot="1">
      <c r="A468" s="583"/>
      <c r="B468" s="584"/>
      <c r="C468" s="225"/>
      <c r="D468" s="227"/>
      <c r="E468" s="585"/>
      <c r="F468" s="149"/>
      <c r="G468" s="193"/>
      <c r="H468" s="193"/>
      <c r="I468" s="193"/>
      <c r="J468" s="194"/>
      <c r="K468" s="149"/>
      <c r="L468" s="193"/>
      <c r="M468" s="193"/>
      <c r="N468" s="193"/>
      <c r="O468" s="194"/>
      <c r="P468" s="149"/>
      <c r="Q468" s="194"/>
      <c r="R468" s="149"/>
      <c r="S468" s="193"/>
      <c r="T468" s="207"/>
      <c r="U468" s="193"/>
      <c r="V468" s="193"/>
      <c r="W468" s="208"/>
      <c r="X468" s="194"/>
      <c r="Y468" s="4"/>
      <c r="Z468" s="4"/>
      <c r="AA468" s="4"/>
      <c r="AB468" s="4"/>
      <c r="AC468" s="4"/>
      <c r="AD468" s="4"/>
      <c r="AS468" s="4"/>
    </row>
    <row r="469" spans="1:45">
      <c r="A469" s="89"/>
      <c r="B469" s="89"/>
      <c r="C469" s="89"/>
      <c r="D469" s="89"/>
      <c r="E469" s="8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AK469" s="4"/>
    </row>
    <row r="470" spans="1:45" ht="19.5" customHeight="1">
      <c r="A470" s="89"/>
      <c r="B470" s="89"/>
      <c r="C470" s="89"/>
      <c r="E470" s="586" t="s">
        <v>67</v>
      </c>
      <c r="F470" s="39">
        <f>SUM(F309:F468)</f>
        <v>0</v>
      </c>
      <c r="G470" s="39">
        <f t="shared" ref="G470:W470" si="33">SUM(G309:G468)</f>
        <v>0</v>
      </c>
      <c r="H470" s="39">
        <f t="shared" si="33"/>
        <v>0</v>
      </c>
      <c r="I470" s="39">
        <f t="shared" si="33"/>
        <v>0</v>
      </c>
      <c r="J470" s="39">
        <f t="shared" si="33"/>
        <v>0</v>
      </c>
      <c r="K470" s="39">
        <f t="shared" si="33"/>
        <v>292</v>
      </c>
      <c r="L470" s="39">
        <f t="shared" si="33"/>
        <v>2874</v>
      </c>
      <c r="M470" s="39">
        <f t="shared" si="33"/>
        <v>2551</v>
      </c>
      <c r="N470" s="39">
        <f t="shared" si="33"/>
        <v>229</v>
      </c>
      <c r="O470" s="39">
        <f t="shared" si="33"/>
        <v>78</v>
      </c>
      <c r="P470" s="39">
        <f t="shared" si="33"/>
        <v>508</v>
      </c>
      <c r="Q470" s="39">
        <f t="shared" si="33"/>
        <v>2366</v>
      </c>
      <c r="R470" s="39">
        <f t="shared" si="33"/>
        <v>218</v>
      </c>
      <c r="S470" s="39">
        <f t="shared" si="33"/>
        <v>313</v>
      </c>
      <c r="T470" s="39">
        <f t="shared" si="33"/>
        <v>545</v>
      </c>
      <c r="U470" s="39">
        <f t="shared" si="33"/>
        <v>596</v>
      </c>
      <c r="V470" s="39">
        <f t="shared" si="33"/>
        <v>555</v>
      </c>
      <c r="W470" s="39">
        <f t="shared" si="33"/>
        <v>362</v>
      </c>
      <c r="X470" s="39">
        <f>SUM(X309:X468)</f>
        <v>285</v>
      </c>
      <c r="AK470" s="4"/>
    </row>
    <row r="471" spans="1:45"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AK471" s="4"/>
    </row>
    <row r="472" spans="1:45" ht="28.5">
      <c r="E472" s="1053" t="s">
        <v>80</v>
      </c>
      <c r="F472" s="587" t="s">
        <v>81</v>
      </c>
      <c r="G472" s="587" t="s">
        <v>65</v>
      </c>
      <c r="H472" s="587" t="s">
        <v>82</v>
      </c>
      <c r="I472" s="587" t="s">
        <v>63</v>
      </c>
      <c r="J472" s="587" t="s">
        <v>64</v>
      </c>
      <c r="K472" s="588" t="s">
        <v>83</v>
      </c>
      <c r="L472" s="587" t="s">
        <v>84</v>
      </c>
      <c r="M472" s="589" t="s">
        <v>152</v>
      </c>
      <c r="N472" s="589" t="s">
        <v>153</v>
      </c>
      <c r="O472" s="589" t="s">
        <v>154</v>
      </c>
      <c r="P472" s="589" t="s">
        <v>155</v>
      </c>
      <c r="Q472" s="589" t="s">
        <v>156</v>
      </c>
      <c r="R472" s="590" t="s">
        <v>157</v>
      </c>
      <c r="S472" s="590" t="s">
        <v>158</v>
      </c>
      <c r="T472" s="4"/>
      <c r="U472" s="4"/>
      <c r="V472" s="4"/>
      <c r="W472" s="4"/>
      <c r="AJ472" s="4"/>
    </row>
    <row r="473" spans="1:45" ht="22.5" customHeight="1">
      <c r="E473" s="964"/>
      <c r="F473" s="638">
        <f>SUM(F304+F470+K470)</f>
        <v>292</v>
      </c>
      <c r="G473" s="591">
        <f>SUM(G304+K304+G470+L470+X304)</f>
        <v>2874</v>
      </c>
      <c r="H473" s="591">
        <f>SUM(H304+L304+H470+M470+Y304)</f>
        <v>2551</v>
      </c>
      <c r="I473" s="638">
        <f>SUM(I304+M304+I470+N470+Z304)</f>
        <v>229</v>
      </c>
      <c r="J473" s="591">
        <f>SUM(J304+N304+J470+O470+AA304)</f>
        <v>78</v>
      </c>
      <c r="K473" s="591">
        <f t="shared" ref="K473:S473" si="34">SUM(O304+P470+AB304)</f>
        <v>508</v>
      </c>
      <c r="L473" s="591">
        <f t="shared" si="34"/>
        <v>2366</v>
      </c>
      <c r="M473" s="591">
        <f t="shared" si="34"/>
        <v>218</v>
      </c>
      <c r="N473" s="591">
        <f t="shared" si="34"/>
        <v>313</v>
      </c>
      <c r="O473" s="591">
        <f t="shared" si="34"/>
        <v>545</v>
      </c>
      <c r="P473" s="591">
        <f t="shared" si="34"/>
        <v>596</v>
      </c>
      <c r="Q473" s="591">
        <f t="shared" si="34"/>
        <v>555</v>
      </c>
      <c r="R473" s="591">
        <f t="shared" si="34"/>
        <v>362</v>
      </c>
      <c r="S473" s="591">
        <f t="shared" si="34"/>
        <v>285</v>
      </c>
      <c r="T473" s="4"/>
      <c r="U473" s="4"/>
      <c r="V473" s="4"/>
      <c r="W473" s="4"/>
      <c r="X473" s="4"/>
      <c r="Y473" s="4"/>
      <c r="AN473" s="4"/>
    </row>
    <row r="474" spans="1:45">
      <c r="AK474" s="4"/>
    </row>
    <row r="475" spans="1:45">
      <c r="AK475" s="4"/>
    </row>
    <row r="476" spans="1:45">
      <c r="A476" s="1" t="s">
        <v>1562</v>
      </c>
      <c r="AK476" s="4"/>
    </row>
    <row r="478" spans="1:45">
      <c r="A478" s="1" t="s">
        <v>86</v>
      </c>
    </row>
    <row r="479" spans="1:45" ht="15.75">
      <c r="AG479" s="76"/>
    </row>
    <row r="521" spans="27:27">
      <c r="AA521" s="4"/>
    </row>
    <row r="522" spans="27:27">
      <c r="AA522" s="4"/>
    </row>
    <row r="523" spans="27:27">
      <c r="AA523" s="4"/>
    </row>
    <row r="524" spans="27:27">
      <c r="AA524" s="4"/>
    </row>
    <row r="525" spans="27:27">
      <c r="AA525" s="4"/>
    </row>
    <row r="526" spans="27:27">
      <c r="AA526" s="4"/>
    </row>
    <row r="527" spans="27:27">
      <c r="AA527" s="4"/>
    </row>
    <row r="528" spans="27:27">
      <c r="AA528" s="4"/>
    </row>
    <row r="529" spans="27:27">
      <c r="AA529" s="4"/>
    </row>
    <row r="530" spans="27:27">
      <c r="AA530" s="4"/>
    </row>
    <row r="531" spans="27:27">
      <c r="AA531" s="4"/>
    </row>
    <row r="532" spans="27:27">
      <c r="AA532" s="4"/>
    </row>
    <row r="533" spans="27:27">
      <c r="AA533" s="4"/>
    </row>
    <row r="534" spans="27:27">
      <c r="AA534" s="4"/>
    </row>
    <row r="535" spans="27:27">
      <c r="AA535" s="4"/>
    </row>
    <row r="536" spans="27:27">
      <c r="AA536" s="4"/>
    </row>
    <row r="537" spans="27:27">
      <c r="AA537" s="4"/>
    </row>
    <row r="538" spans="27:27">
      <c r="AA538" s="4"/>
    </row>
    <row r="539" spans="27:27">
      <c r="AA539" s="4"/>
    </row>
    <row r="540" spans="27:27">
      <c r="AA540" s="4"/>
    </row>
    <row r="541" spans="27:27">
      <c r="AA541" s="4"/>
    </row>
    <row r="542" spans="27:27">
      <c r="AA542" s="4"/>
    </row>
    <row r="543" spans="27:27">
      <c r="AA543" s="4"/>
    </row>
    <row r="544" spans="27:27">
      <c r="AA544" s="4"/>
    </row>
    <row r="545" spans="1:35">
      <c r="AA545" s="4"/>
    </row>
    <row r="546" spans="1:35">
      <c r="AA546" s="4"/>
    </row>
    <row r="547" spans="1:35">
      <c r="AA547" s="4"/>
    </row>
    <row r="548" spans="1:35" ht="15" customHeight="1">
      <c r="A548" s="217"/>
      <c r="B548" s="221"/>
      <c r="C548" s="222"/>
      <c r="D548" s="220"/>
      <c r="E548" s="579"/>
      <c r="F548" s="190"/>
      <c r="G548" s="191"/>
      <c r="H548" s="191"/>
      <c r="I548" s="191"/>
      <c r="J548" s="192"/>
      <c r="K548" s="211"/>
      <c r="L548" s="191"/>
      <c r="M548" s="191"/>
      <c r="N548" s="210"/>
      <c r="O548" s="192"/>
      <c r="P548" s="4"/>
      <c r="Q548" s="4"/>
      <c r="R548" s="4"/>
      <c r="S548" s="4"/>
      <c r="T548" s="4"/>
      <c r="U548" s="4"/>
      <c r="AI548" s="4"/>
    </row>
    <row r="549" spans="1:35" ht="15" customHeight="1">
      <c r="A549" s="217"/>
      <c r="B549" s="221"/>
      <c r="C549" s="222"/>
      <c r="D549" s="220"/>
      <c r="E549" s="579"/>
      <c r="F549" s="190"/>
      <c r="G549" s="191"/>
      <c r="H549" s="191"/>
      <c r="I549" s="191"/>
      <c r="J549" s="192"/>
      <c r="K549" s="211"/>
      <c r="L549" s="191"/>
      <c r="M549" s="191"/>
      <c r="N549" s="210"/>
      <c r="O549" s="192"/>
      <c r="P549" s="4"/>
      <c r="Q549" s="4"/>
      <c r="R549" s="4"/>
      <c r="S549" s="4"/>
      <c r="T549" s="4"/>
      <c r="U549" s="4"/>
      <c r="AI549" s="4"/>
    </row>
    <row r="550" spans="1:35" ht="15" customHeight="1">
      <c r="A550" s="217"/>
      <c r="B550" s="221"/>
      <c r="C550" s="222"/>
      <c r="D550" s="220"/>
      <c r="E550" s="579"/>
      <c r="F550" s="190"/>
      <c r="G550" s="191"/>
      <c r="H550" s="191"/>
      <c r="I550" s="191"/>
      <c r="J550" s="192"/>
      <c r="K550" s="211"/>
      <c r="L550" s="191"/>
      <c r="M550" s="191"/>
      <c r="N550" s="210"/>
      <c r="O550" s="192"/>
      <c r="P550" s="4"/>
      <c r="Q550" s="4"/>
      <c r="R550" s="4"/>
      <c r="S550" s="4"/>
      <c r="T550" s="4"/>
      <c r="U550" s="4"/>
      <c r="AI550" s="4"/>
    </row>
    <row r="551" spans="1:35" ht="15" customHeight="1">
      <c r="A551" s="224"/>
      <c r="B551" s="221"/>
      <c r="C551" s="222"/>
      <c r="D551" s="220"/>
      <c r="E551" s="579"/>
      <c r="F551" s="190"/>
      <c r="G551" s="191"/>
      <c r="H551" s="191"/>
      <c r="I551" s="191"/>
      <c r="J551" s="192"/>
      <c r="K551" s="211"/>
      <c r="L551" s="191"/>
      <c r="M551" s="191"/>
      <c r="N551" s="210"/>
      <c r="O551" s="192"/>
      <c r="P551" s="4"/>
      <c r="Q551" s="4"/>
      <c r="R551" s="4"/>
      <c r="S551" s="4"/>
      <c r="T551" s="4"/>
      <c r="U551" s="4"/>
      <c r="AI551" s="4"/>
    </row>
    <row r="552" spans="1:35" ht="15" customHeight="1">
      <c r="A552" s="224"/>
      <c r="B552" s="221"/>
      <c r="C552" s="222"/>
      <c r="D552" s="220"/>
      <c r="E552" s="579"/>
      <c r="F552" s="190"/>
      <c r="G552" s="191"/>
      <c r="H552" s="191"/>
      <c r="I552" s="191"/>
      <c r="J552" s="192"/>
      <c r="K552" s="211"/>
      <c r="L552" s="191"/>
      <c r="M552" s="191"/>
      <c r="N552" s="210"/>
      <c r="O552" s="192"/>
      <c r="P552" s="4"/>
      <c r="Q552" s="4"/>
      <c r="R552" s="4"/>
      <c r="S552" s="4"/>
      <c r="T552" s="4"/>
      <c r="U552" s="4"/>
      <c r="AI552" s="4"/>
    </row>
    <row r="553" spans="1:35" ht="15" customHeight="1">
      <c r="A553" s="224"/>
      <c r="B553" s="221"/>
      <c r="C553" s="222"/>
      <c r="D553" s="220"/>
      <c r="E553" s="579"/>
      <c r="F553" s="190"/>
      <c r="G553" s="191"/>
      <c r="H553" s="191"/>
      <c r="I553" s="191"/>
      <c r="J553" s="192"/>
      <c r="K553" s="211"/>
      <c r="L553" s="191"/>
      <c r="M553" s="191"/>
      <c r="N553" s="210"/>
      <c r="O553" s="192"/>
      <c r="P553" s="4"/>
      <c r="Q553" s="4"/>
      <c r="R553" s="4"/>
      <c r="S553" s="4"/>
      <c r="T553" s="4"/>
      <c r="U553" s="4"/>
      <c r="AI553" s="4"/>
    </row>
    <row r="554" spans="1:35" ht="15" customHeight="1">
      <c r="A554" s="224"/>
      <c r="B554" s="221"/>
      <c r="C554" s="222"/>
      <c r="D554" s="220"/>
      <c r="E554" s="579"/>
      <c r="F554" s="190"/>
      <c r="G554" s="191"/>
      <c r="H554" s="191"/>
      <c r="I554" s="191"/>
      <c r="J554" s="192"/>
      <c r="K554" s="211"/>
      <c r="L554" s="191"/>
      <c r="M554" s="191"/>
      <c r="N554" s="210"/>
      <c r="O554" s="192"/>
      <c r="P554" s="4"/>
      <c r="Q554" s="4"/>
      <c r="R554" s="4"/>
      <c r="S554" s="4"/>
      <c r="T554" s="4"/>
      <c r="U554" s="4"/>
      <c r="AI554" s="4"/>
    </row>
    <row r="555" spans="1:35" ht="15" customHeight="1">
      <c r="A555" s="224"/>
      <c r="B555" s="221"/>
      <c r="C555" s="222"/>
      <c r="D555" s="220"/>
      <c r="E555" s="579"/>
      <c r="F555" s="190"/>
      <c r="G555" s="191"/>
      <c r="H555" s="191"/>
      <c r="I555" s="191"/>
      <c r="J555" s="192"/>
      <c r="K555" s="211"/>
      <c r="L555" s="191"/>
      <c r="M555" s="191"/>
      <c r="N555" s="210"/>
      <c r="O555" s="192"/>
      <c r="P555" s="4"/>
      <c r="Q555" s="4"/>
      <c r="R555" s="4"/>
      <c r="S555" s="4"/>
      <c r="T555" s="4"/>
      <c r="U555" s="4"/>
      <c r="AI555" s="4"/>
    </row>
    <row r="556" spans="1:35" ht="15" customHeight="1">
      <c r="A556" s="224"/>
      <c r="B556" s="221"/>
      <c r="C556" s="222"/>
      <c r="D556" s="220"/>
      <c r="E556" s="579"/>
      <c r="F556" s="190"/>
      <c r="G556" s="191"/>
      <c r="H556" s="191"/>
      <c r="I556" s="191"/>
      <c r="J556" s="192"/>
      <c r="K556" s="211"/>
      <c r="L556" s="191"/>
      <c r="M556" s="191"/>
      <c r="N556" s="210"/>
      <c r="O556" s="192"/>
      <c r="P556" s="4"/>
      <c r="Q556" s="4"/>
      <c r="R556" s="4"/>
      <c r="S556" s="4"/>
      <c r="T556" s="4"/>
      <c r="U556" s="4"/>
      <c r="AI556" s="4"/>
    </row>
    <row r="557" spans="1:35" ht="14.25" customHeight="1" thickBot="1">
      <c r="A557" s="224"/>
      <c r="B557" s="225"/>
      <c r="C557" s="226"/>
      <c r="D557" s="227"/>
      <c r="E557" s="585"/>
      <c r="F557" s="149"/>
      <c r="G557" s="193"/>
      <c r="H557" s="193"/>
      <c r="I557" s="193"/>
      <c r="J557" s="194"/>
      <c r="K557" s="207"/>
      <c r="L557" s="193"/>
      <c r="M557" s="193"/>
      <c r="N557" s="208"/>
      <c r="O557" s="194"/>
      <c r="P557" s="4"/>
      <c r="Q557" s="4"/>
      <c r="R557" s="4"/>
      <c r="S557" s="4"/>
      <c r="T557" s="4"/>
      <c r="U557" s="4"/>
      <c r="AI557" s="4"/>
    </row>
    <row r="558" spans="1:35">
      <c r="A558" s="89"/>
      <c r="B558" s="139"/>
      <c r="C558" s="139"/>
      <c r="D558" s="89"/>
      <c r="E558" s="8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AE558" s="4"/>
    </row>
    <row r="559" spans="1:35" ht="19.5" customHeight="1">
      <c r="A559" s="89"/>
      <c r="B559" s="139"/>
      <c r="C559" s="139"/>
      <c r="D559" s="22" t="s">
        <v>67</v>
      </c>
      <c r="E559" s="22"/>
      <c r="F559" s="39">
        <f>SUM(F309:F557)</f>
        <v>292</v>
      </c>
      <c r="G559" s="39">
        <f t="shared" ref="G559:J559" si="35">SUM(G309:G557)</f>
        <v>2874</v>
      </c>
      <c r="H559" s="39">
        <f t="shared" si="35"/>
        <v>2551</v>
      </c>
      <c r="I559" s="39">
        <f t="shared" si="35"/>
        <v>229</v>
      </c>
      <c r="J559" s="39">
        <f t="shared" si="35"/>
        <v>78</v>
      </c>
      <c r="K559" s="39">
        <f t="shared" ref="K559:O559" si="36">SUM(K309:K557)</f>
        <v>1092</v>
      </c>
      <c r="L559" s="39">
        <f t="shared" si="36"/>
        <v>8114</v>
      </c>
      <c r="M559" s="39">
        <f t="shared" si="36"/>
        <v>5320</v>
      </c>
      <c r="N559" s="39">
        <f t="shared" si="36"/>
        <v>771</v>
      </c>
      <c r="O559" s="39">
        <f t="shared" si="36"/>
        <v>701</v>
      </c>
      <c r="P559" s="4"/>
      <c r="Q559" s="4"/>
      <c r="AE559" s="4"/>
    </row>
    <row r="560" spans="1:35">
      <c r="B560" s="140"/>
      <c r="C560" s="140"/>
      <c r="F560" s="4"/>
      <c r="G560" s="4"/>
      <c r="H560" s="4"/>
      <c r="I560" s="4"/>
      <c r="J560" s="4"/>
      <c r="K560" s="4"/>
      <c r="L560" s="4"/>
      <c r="M560" s="4"/>
      <c r="N560" s="4"/>
      <c r="AA560" s="4"/>
    </row>
    <row r="561" spans="1:30" ht="29.25" customHeight="1">
      <c r="B561" s="140"/>
      <c r="C561" s="140"/>
      <c r="D561" s="958" t="s">
        <v>80</v>
      </c>
      <c r="E561" s="604"/>
      <c r="F561" s="212" t="s">
        <v>81</v>
      </c>
      <c r="G561" s="212" t="s">
        <v>65</v>
      </c>
      <c r="H561" s="212" t="s">
        <v>82</v>
      </c>
      <c r="I561" s="212" t="s">
        <v>63</v>
      </c>
      <c r="J561" s="212" t="s">
        <v>64</v>
      </c>
      <c r="K561" s="4"/>
      <c r="L561" s="4"/>
      <c r="M561" s="4"/>
      <c r="N561" s="4"/>
      <c r="O561" s="4"/>
      <c r="P561" s="4"/>
      <c r="AD561" s="4"/>
    </row>
    <row r="562" spans="1:30" ht="22.5" customHeight="1">
      <c r="B562" s="140"/>
      <c r="C562" s="140"/>
      <c r="D562" s="959"/>
      <c r="E562" s="267"/>
      <c r="F562" s="213" t="e">
        <f>SUM(F559,#REF!,F304,#REF!,)</f>
        <v>#REF!</v>
      </c>
      <c r="G562" s="213" t="e">
        <f>SUM(G559,#REF!,G304,#REF!,#REF!,K304,X304)</f>
        <v>#REF!</v>
      </c>
      <c r="H562" s="213" t="e">
        <f>SUM(H559,#REF!,H304,#REF!,#REF!,L304,Y304)</f>
        <v>#REF!</v>
      </c>
      <c r="I562" s="213" t="e">
        <f>SUM(I559,#REF!,I304,#REF!,#REF!,M304,Z304)</f>
        <v>#REF!</v>
      </c>
      <c r="J562" s="213" t="e">
        <f>SUM(J559,#REF!,J304,#REF!,#REF!,N304,AA304)</f>
        <v>#REF!</v>
      </c>
      <c r="K562" s="4"/>
      <c r="L562" s="4"/>
      <c r="M562" s="4"/>
      <c r="N562" s="4"/>
      <c r="O562" s="4"/>
      <c r="P562" s="4"/>
      <c r="AD562" s="4"/>
    </row>
    <row r="563" spans="1:30" ht="30" customHeight="1">
      <c r="B563" s="140"/>
      <c r="C563" s="140"/>
      <c r="F563" s="4"/>
      <c r="G563" s="4"/>
      <c r="H563" s="4"/>
      <c r="I563" s="4"/>
      <c r="J563" s="4"/>
      <c r="K563" s="4"/>
      <c r="L563" s="4"/>
      <c r="M563" s="4"/>
      <c r="N563" s="4"/>
      <c r="AA563" s="4"/>
    </row>
    <row r="564" spans="1:30">
      <c r="B564" s="140"/>
      <c r="C564" s="140"/>
      <c r="F564" s="4"/>
      <c r="G564" s="4"/>
      <c r="H564" s="4"/>
      <c r="I564" s="4"/>
      <c r="J564" s="4"/>
      <c r="K564" s="4"/>
      <c r="L564" s="4"/>
      <c r="M564" s="4"/>
      <c r="N564" s="4"/>
      <c r="AA564" s="4"/>
    </row>
    <row r="565" spans="1:30">
      <c r="A565" s="1" t="s">
        <v>85</v>
      </c>
      <c r="B565" s="140"/>
      <c r="C565" s="140"/>
      <c r="F565" s="4"/>
      <c r="G565" s="4"/>
      <c r="H565" s="4"/>
      <c r="I565" s="4"/>
      <c r="J565" s="4"/>
      <c r="K565" s="4"/>
      <c r="L565" s="4"/>
      <c r="M565" s="4"/>
      <c r="N565" s="4"/>
      <c r="AA565" s="4"/>
    </row>
    <row r="566" spans="1:30">
      <c r="B566" s="140"/>
      <c r="C566" s="140"/>
      <c r="F566" s="4"/>
      <c r="G566" s="4"/>
      <c r="H566" s="4"/>
      <c r="I566" s="4"/>
      <c r="J566" s="4"/>
      <c r="K566" s="4"/>
      <c r="L566" s="4"/>
      <c r="M566" s="4"/>
      <c r="N566" s="4"/>
      <c r="AA566" s="4"/>
    </row>
    <row r="567" spans="1:30">
      <c r="A567" s="1" t="s">
        <v>86</v>
      </c>
      <c r="B567" s="140"/>
      <c r="C567" s="140"/>
      <c r="F567" s="4"/>
      <c r="G567" s="4"/>
      <c r="H567" s="4"/>
      <c r="I567" s="4"/>
      <c r="J567" s="4"/>
      <c r="K567" s="4"/>
      <c r="L567" s="4"/>
      <c r="M567" s="4"/>
      <c r="N567" s="4"/>
      <c r="AA567" s="4"/>
    </row>
    <row r="568" spans="1:30">
      <c r="B568" s="140"/>
      <c r="C568" s="140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AA568" s="4"/>
    </row>
    <row r="569" spans="1:30">
      <c r="B569" s="140"/>
      <c r="C569" s="140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AA569" s="4"/>
    </row>
    <row r="570" spans="1:30">
      <c r="B570" s="140"/>
      <c r="C570" s="140"/>
      <c r="F570" s="4"/>
      <c r="G570" s="4"/>
      <c r="H570" s="4"/>
      <c r="I570" s="4"/>
      <c r="J570" s="4"/>
      <c r="K570" s="4"/>
      <c r="L570" s="4"/>
      <c r="M570" s="4"/>
      <c r="N570" s="4"/>
      <c r="AA570" s="4"/>
    </row>
    <row r="571" spans="1:30">
      <c r="B571" s="140"/>
      <c r="C571" s="140"/>
      <c r="AA571" s="4"/>
    </row>
    <row r="572" spans="1:30">
      <c r="B572" s="140"/>
      <c r="C572" s="140"/>
      <c r="AA572" s="4"/>
    </row>
    <row r="573" spans="1:30">
      <c r="B573" s="140"/>
      <c r="C573" s="140"/>
      <c r="AA573" s="4"/>
    </row>
    <row r="574" spans="1:30">
      <c r="B574" s="140"/>
      <c r="C574" s="140"/>
      <c r="AA574" s="4"/>
    </row>
    <row r="575" spans="1:30">
      <c r="B575" s="140"/>
      <c r="C575" s="140"/>
      <c r="AA575" s="4"/>
    </row>
    <row r="576" spans="1:30">
      <c r="B576" s="140"/>
      <c r="C576" s="140"/>
      <c r="AA576" s="4"/>
    </row>
    <row r="577" spans="2:27">
      <c r="B577" s="140"/>
      <c r="C577" s="140"/>
      <c r="AA577" s="4"/>
    </row>
    <row r="578" spans="2:27">
      <c r="B578" s="140"/>
      <c r="C578" s="140"/>
      <c r="AA578" s="4"/>
    </row>
    <row r="579" spans="2:27">
      <c r="B579" s="140"/>
      <c r="C579" s="140"/>
      <c r="AA579" s="4"/>
    </row>
    <row r="580" spans="2:27">
      <c r="AA580" s="4"/>
    </row>
    <row r="581" spans="2:27">
      <c r="AA581" s="4"/>
    </row>
    <row r="582" spans="2:27">
      <c r="AA582" s="4"/>
    </row>
    <row r="583" spans="2:27">
      <c r="AA583" s="4"/>
    </row>
    <row r="584" spans="2:27">
      <c r="AA584" s="4"/>
    </row>
    <row r="585" spans="2:27">
      <c r="AA585" s="4"/>
    </row>
    <row r="586" spans="2:27">
      <c r="AA586" s="4"/>
    </row>
    <row r="587" spans="2:27">
      <c r="AA587" s="4"/>
    </row>
    <row r="588" spans="2:27">
      <c r="AA588" s="4"/>
    </row>
    <row r="589" spans="2:27">
      <c r="AA589" s="4"/>
    </row>
  </sheetData>
  <sheetProtection algorithmName="SHA-512" hashValue="PawjXkGqCi2GG7ycg9wY+D5ru7vu8wGZ2GdLgmh14KNrBeweTRNz5700nOLIA4HMSkUQfeDNBtKzC/bHDYihGg==" saltValue="tumRnwWoVd9Gi8AHqQuN3Q==" spinCount="100000" sheet="1" objects="1" scenarios="1" selectLockedCells="1"/>
  <mergeCells count="300">
    <mergeCell ref="AB286:AB301"/>
    <mergeCell ref="E306:E308"/>
    <mergeCell ref="F306:X306"/>
    <mergeCell ref="P307:Q307"/>
    <mergeCell ref="R307:X307"/>
    <mergeCell ref="E472:E473"/>
    <mergeCell ref="AC286:AC301"/>
    <mergeCell ref="AD286:AD301"/>
    <mergeCell ref="AE286:AE301"/>
    <mergeCell ref="A302:D302"/>
    <mergeCell ref="A284:D284"/>
    <mergeCell ref="A286:A301"/>
    <mergeCell ref="B286:B301"/>
    <mergeCell ref="C286:C301"/>
    <mergeCell ref="X286:X301"/>
    <mergeCell ref="Y286:Y301"/>
    <mergeCell ref="Z286:Z301"/>
    <mergeCell ref="AA286:AA301"/>
    <mergeCell ref="AD260:AD283"/>
    <mergeCell ref="AE260:AE283"/>
    <mergeCell ref="AF260:AF283"/>
    <mergeCell ref="AG260:AG283"/>
    <mergeCell ref="AH260:AH283"/>
    <mergeCell ref="AI260:AI283"/>
    <mergeCell ref="AJ260:AJ283"/>
    <mergeCell ref="AG286:AG301"/>
    <mergeCell ref="AH286:AH301"/>
    <mergeCell ref="AI286:AI301"/>
    <mergeCell ref="AJ286:AJ301"/>
    <mergeCell ref="AF286:AF301"/>
    <mergeCell ref="A260:A283"/>
    <mergeCell ref="B260:B283"/>
    <mergeCell ref="C260:C283"/>
    <mergeCell ref="X260:X283"/>
    <mergeCell ref="Y260:Y283"/>
    <mergeCell ref="Z260:Z283"/>
    <mergeCell ref="AA260:AA283"/>
    <mergeCell ref="AB260:AB283"/>
    <mergeCell ref="AC260:AC283"/>
    <mergeCell ref="AC236:AC257"/>
    <mergeCell ref="AD236:AD257"/>
    <mergeCell ref="AE236:AE257"/>
    <mergeCell ref="AF236:AF257"/>
    <mergeCell ref="AG236:AG257"/>
    <mergeCell ref="AH236:AH257"/>
    <mergeCell ref="AI236:AI257"/>
    <mergeCell ref="AJ236:AJ257"/>
    <mergeCell ref="A258:D258"/>
    <mergeCell ref="A234:D234"/>
    <mergeCell ref="A236:A257"/>
    <mergeCell ref="B236:B257"/>
    <mergeCell ref="C236:C257"/>
    <mergeCell ref="X236:X257"/>
    <mergeCell ref="Y236:Y257"/>
    <mergeCell ref="Z236:Z257"/>
    <mergeCell ref="AA236:AA257"/>
    <mergeCell ref="AB236:AB257"/>
    <mergeCell ref="AD198:AD217"/>
    <mergeCell ref="AE198:AE217"/>
    <mergeCell ref="AF198:AF217"/>
    <mergeCell ref="AG198:AG217"/>
    <mergeCell ref="AH198:AH217"/>
    <mergeCell ref="AI198:AI217"/>
    <mergeCell ref="AJ198:AJ217"/>
    <mergeCell ref="A218:D218"/>
    <mergeCell ref="A220:A233"/>
    <mergeCell ref="B220:B233"/>
    <mergeCell ref="C220:C233"/>
    <mergeCell ref="X220:X233"/>
    <mergeCell ref="Y220:Y233"/>
    <mergeCell ref="Z220:Z233"/>
    <mergeCell ref="AA220:AA233"/>
    <mergeCell ref="AB220:AB233"/>
    <mergeCell ref="AC220:AC233"/>
    <mergeCell ref="AD220:AD233"/>
    <mergeCell ref="AE220:AE233"/>
    <mergeCell ref="AF220:AF233"/>
    <mergeCell ref="AG220:AG233"/>
    <mergeCell ref="AH220:AH233"/>
    <mergeCell ref="AI220:AI233"/>
    <mergeCell ref="AJ220:AJ233"/>
    <mergeCell ref="A198:A217"/>
    <mergeCell ref="B198:B217"/>
    <mergeCell ref="C198:C217"/>
    <mergeCell ref="X198:X217"/>
    <mergeCell ref="Y198:Y217"/>
    <mergeCell ref="Z198:Z217"/>
    <mergeCell ref="AA198:AA217"/>
    <mergeCell ref="AB198:AB217"/>
    <mergeCell ref="AC198:AC217"/>
    <mergeCell ref="AC184:AC195"/>
    <mergeCell ref="AD184:AD195"/>
    <mergeCell ref="AE184:AE195"/>
    <mergeCell ref="AF184:AF195"/>
    <mergeCell ref="AG184:AG195"/>
    <mergeCell ref="AH184:AH195"/>
    <mergeCell ref="AI184:AI195"/>
    <mergeCell ref="AJ184:AJ195"/>
    <mergeCell ref="A196:D196"/>
    <mergeCell ref="A182:D182"/>
    <mergeCell ref="A184:A195"/>
    <mergeCell ref="B184:B195"/>
    <mergeCell ref="C184:C195"/>
    <mergeCell ref="X184:X195"/>
    <mergeCell ref="Y184:Y195"/>
    <mergeCell ref="Z184:Z195"/>
    <mergeCell ref="AA184:AA195"/>
    <mergeCell ref="AB184:AB195"/>
    <mergeCell ref="AD154:AD165"/>
    <mergeCell ref="AE154:AE165"/>
    <mergeCell ref="AF154:AF165"/>
    <mergeCell ref="AG154:AG165"/>
    <mergeCell ref="AH154:AH165"/>
    <mergeCell ref="AI154:AI165"/>
    <mergeCell ref="AJ154:AJ165"/>
    <mergeCell ref="A166:D166"/>
    <mergeCell ref="A168:A181"/>
    <mergeCell ref="B168:B181"/>
    <mergeCell ref="C168:C181"/>
    <mergeCell ref="X168:X181"/>
    <mergeCell ref="Y168:Y181"/>
    <mergeCell ref="Z168:Z181"/>
    <mergeCell ref="AA168:AA181"/>
    <mergeCell ref="AB168:AB181"/>
    <mergeCell ref="AC168:AC181"/>
    <mergeCell ref="AD168:AD181"/>
    <mergeCell ref="AE168:AE181"/>
    <mergeCell ref="AF168:AF181"/>
    <mergeCell ref="AG168:AG181"/>
    <mergeCell ref="AH168:AH181"/>
    <mergeCell ref="AI168:AI181"/>
    <mergeCell ref="AJ168:AJ181"/>
    <mergeCell ref="A154:A165"/>
    <mergeCell ref="B154:B165"/>
    <mergeCell ref="C154:C165"/>
    <mergeCell ref="X154:X165"/>
    <mergeCell ref="Y154:Y165"/>
    <mergeCell ref="Z154:Z165"/>
    <mergeCell ref="AA154:AA165"/>
    <mergeCell ref="AB154:AB165"/>
    <mergeCell ref="AC154:AC165"/>
    <mergeCell ref="AC138:AC151"/>
    <mergeCell ref="AD138:AD151"/>
    <mergeCell ref="AE138:AE151"/>
    <mergeCell ref="AF138:AF151"/>
    <mergeCell ref="AG138:AG151"/>
    <mergeCell ref="AH138:AH151"/>
    <mergeCell ref="AI138:AI151"/>
    <mergeCell ref="AJ138:AJ151"/>
    <mergeCell ref="A152:D152"/>
    <mergeCell ref="AB116:AB135"/>
    <mergeCell ref="A138:A151"/>
    <mergeCell ref="B138:B151"/>
    <mergeCell ref="C138:C151"/>
    <mergeCell ref="X138:X151"/>
    <mergeCell ref="Y138:Y151"/>
    <mergeCell ref="Z138:Z151"/>
    <mergeCell ref="AA138:AA151"/>
    <mergeCell ref="AB138:AB151"/>
    <mergeCell ref="A82:D82"/>
    <mergeCell ref="A84:A96"/>
    <mergeCell ref="B84:B96"/>
    <mergeCell ref="C84:C96"/>
    <mergeCell ref="X84:X96"/>
    <mergeCell ref="Y84:Y96"/>
    <mergeCell ref="Z84:Z96"/>
    <mergeCell ref="AA84:AA96"/>
    <mergeCell ref="AB84:AB96"/>
    <mergeCell ref="AG45:AG56"/>
    <mergeCell ref="AH45:AH56"/>
    <mergeCell ref="AI45:AI56"/>
    <mergeCell ref="AJ45:AJ56"/>
    <mergeCell ref="A57:D57"/>
    <mergeCell ref="A59:A81"/>
    <mergeCell ref="B59:B81"/>
    <mergeCell ref="C59:C81"/>
    <mergeCell ref="X59:X81"/>
    <mergeCell ref="Y59:Y81"/>
    <mergeCell ref="Z59:Z81"/>
    <mergeCell ref="AA59:AA81"/>
    <mergeCell ref="AB59:AB81"/>
    <mergeCell ref="AC59:AC81"/>
    <mergeCell ref="AD59:AD81"/>
    <mergeCell ref="AE59:AE81"/>
    <mergeCell ref="AF59:AF81"/>
    <mergeCell ref="AG59:AG81"/>
    <mergeCell ref="AH59:AH81"/>
    <mergeCell ref="AI59:AI81"/>
    <mergeCell ref="AJ59:AJ81"/>
    <mergeCell ref="X45:X56"/>
    <mergeCell ref="Y45:Y56"/>
    <mergeCell ref="Z45:Z56"/>
    <mergeCell ref="AA45:AA56"/>
    <mergeCell ref="AB45:AB56"/>
    <mergeCell ref="AC45:AC56"/>
    <mergeCell ref="AD45:AD56"/>
    <mergeCell ref="AE45:AE56"/>
    <mergeCell ref="AF45:AF56"/>
    <mergeCell ref="AB25:AB42"/>
    <mergeCell ref="AC25:AC42"/>
    <mergeCell ref="AD25:AD42"/>
    <mergeCell ref="AE25:AE42"/>
    <mergeCell ref="AF25:AF42"/>
    <mergeCell ref="AG25:AG42"/>
    <mergeCell ref="AH25:AH42"/>
    <mergeCell ref="AI25:AI42"/>
    <mergeCell ref="AJ25:AJ42"/>
    <mergeCell ref="E7:E9"/>
    <mergeCell ref="A11:A22"/>
    <mergeCell ref="B11:B22"/>
    <mergeCell ref="C11:C22"/>
    <mergeCell ref="X11:X22"/>
    <mergeCell ref="Y11:Y22"/>
    <mergeCell ref="Z11:Z22"/>
    <mergeCell ref="AA11:AA22"/>
    <mergeCell ref="AB11:AB22"/>
    <mergeCell ref="A25:A42"/>
    <mergeCell ref="B25:B42"/>
    <mergeCell ref="C25:C42"/>
    <mergeCell ref="X25:X42"/>
    <mergeCell ref="Y25:Y42"/>
    <mergeCell ref="Z25:Z42"/>
    <mergeCell ref="AA25:AA42"/>
    <mergeCell ref="AE84:AE96"/>
    <mergeCell ref="AF84:AF96"/>
    <mergeCell ref="AG84:AG96"/>
    <mergeCell ref="AH84:AH96"/>
    <mergeCell ref="AI84:AI96"/>
    <mergeCell ref="AJ84:AJ96"/>
    <mergeCell ref="C306:C308"/>
    <mergeCell ref="AC116:AC135"/>
    <mergeCell ref="A136:D136"/>
    <mergeCell ref="AD116:AD135"/>
    <mergeCell ref="AE116:AE135"/>
    <mergeCell ref="AF116:AF135"/>
    <mergeCell ref="AG116:AG135"/>
    <mergeCell ref="AH116:AH135"/>
    <mergeCell ref="AI116:AI135"/>
    <mergeCell ref="D306:D308"/>
    <mergeCell ref="A114:D114"/>
    <mergeCell ref="A116:A135"/>
    <mergeCell ref="B116:B135"/>
    <mergeCell ref="C116:C135"/>
    <mergeCell ref="X116:X135"/>
    <mergeCell ref="Y116:Y135"/>
    <mergeCell ref="Z116:Z135"/>
    <mergeCell ref="AA116:AA135"/>
    <mergeCell ref="AC84:AC96"/>
    <mergeCell ref="AD84:AD96"/>
    <mergeCell ref="A97:D97"/>
    <mergeCell ref="A99:A113"/>
    <mergeCell ref="B99:B113"/>
    <mergeCell ref="C99:C113"/>
    <mergeCell ref="X99:X113"/>
    <mergeCell ref="Y99:Y113"/>
    <mergeCell ref="Z99:Z113"/>
    <mergeCell ref="AA99:AA113"/>
    <mergeCell ref="AB99:AB113"/>
    <mergeCell ref="AC99:AC113"/>
    <mergeCell ref="AD99:AD113"/>
    <mergeCell ref="A1:AC1"/>
    <mergeCell ref="A2:AC2"/>
    <mergeCell ref="A3:AC3"/>
    <mergeCell ref="O8:P8"/>
    <mergeCell ref="X8:AA8"/>
    <mergeCell ref="AB8:AC8"/>
    <mergeCell ref="F7:W7"/>
    <mergeCell ref="X7:AJ7"/>
    <mergeCell ref="Q8:W8"/>
    <mergeCell ref="AD8:AJ8"/>
    <mergeCell ref="F8:J8"/>
    <mergeCell ref="K8:N8"/>
    <mergeCell ref="D7:D9"/>
    <mergeCell ref="A7:A9"/>
    <mergeCell ref="B7:B9"/>
    <mergeCell ref="C7:C9"/>
    <mergeCell ref="D561:D562"/>
    <mergeCell ref="A306:A308"/>
    <mergeCell ref="AD11:AD22"/>
    <mergeCell ref="AE11:AE22"/>
    <mergeCell ref="AF11:AF22"/>
    <mergeCell ref="AG11:AG22"/>
    <mergeCell ref="AH11:AH22"/>
    <mergeCell ref="AI11:AI22"/>
    <mergeCell ref="AJ11:AJ22"/>
    <mergeCell ref="AE99:AE113"/>
    <mergeCell ref="AF99:AF113"/>
    <mergeCell ref="AG99:AG113"/>
    <mergeCell ref="AH99:AH113"/>
    <mergeCell ref="AI99:AI113"/>
    <mergeCell ref="AJ99:AJ113"/>
    <mergeCell ref="A43:D43"/>
    <mergeCell ref="A45:A56"/>
    <mergeCell ref="B45:B56"/>
    <mergeCell ref="C45:C56"/>
    <mergeCell ref="AC11:AC22"/>
    <mergeCell ref="A23:D23"/>
    <mergeCell ref="K307:O307"/>
    <mergeCell ref="F307:J307"/>
    <mergeCell ref="AJ116:AJ135"/>
  </mergeCells>
  <phoneticPr fontId="3" type="noConversion"/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FF9900"/>
  </sheetPr>
  <dimension ref="A1:AU314"/>
  <sheetViews>
    <sheetView showGridLines="0" topLeftCell="A62" zoomScale="60" zoomScaleNormal="60" workbookViewId="0">
      <selection activeCell="K95" sqref="K95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58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1564</v>
      </c>
      <c r="C11" s="1025" t="s">
        <v>196</v>
      </c>
      <c r="D11" s="605" t="s">
        <v>252</v>
      </c>
      <c r="E11" s="606" t="s">
        <v>433</v>
      </c>
      <c r="F11" s="607"/>
      <c r="G11" s="608"/>
      <c r="H11" s="608"/>
      <c r="I11" s="608"/>
      <c r="J11" s="609"/>
      <c r="K11" s="607"/>
      <c r="L11" s="608"/>
      <c r="M11" s="608"/>
      <c r="N11" s="609"/>
      <c r="O11" s="607"/>
      <c r="P11" s="609"/>
      <c r="Q11" s="607"/>
      <c r="R11" s="608"/>
      <c r="S11" s="608"/>
      <c r="T11" s="608"/>
      <c r="U11" s="608"/>
      <c r="V11" s="608"/>
      <c r="W11" s="609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4" t="s">
        <v>1152</v>
      </c>
      <c r="E12" s="610" t="s">
        <v>1153</v>
      </c>
      <c r="F12" s="228"/>
      <c r="G12" s="611"/>
      <c r="H12" s="611"/>
      <c r="I12" s="611"/>
      <c r="J12" s="612"/>
      <c r="K12" s="228"/>
      <c r="L12" s="611"/>
      <c r="M12" s="611"/>
      <c r="N12" s="612"/>
      <c r="O12" s="228"/>
      <c r="P12" s="612"/>
      <c r="Q12" s="228"/>
      <c r="R12" s="611"/>
      <c r="S12" s="611"/>
      <c r="T12" s="611"/>
      <c r="U12" s="611"/>
      <c r="V12" s="611"/>
      <c r="W12" s="612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4" t="s">
        <v>1154</v>
      </c>
      <c r="E13" s="610" t="s">
        <v>1155</v>
      </c>
      <c r="F13" s="228"/>
      <c r="G13" s="611"/>
      <c r="H13" s="611"/>
      <c r="I13" s="611"/>
      <c r="J13" s="612"/>
      <c r="K13" s="228"/>
      <c r="L13" s="611"/>
      <c r="M13" s="611"/>
      <c r="N13" s="612"/>
      <c r="O13" s="228"/>
      <c r="P13" s="612"/>
      <c r="Q13" s="228"/>
      <c r="R13" s="611"/>
      <c r="S13" s="611"/>
      <c r="T13" s="611"/>
      <c r="U13" s="611"/>
      <c r="V13" s="611"/>
      <c r="W13" s="612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4" t="s">
        <v>1156</v>
      </c>
      <c r="E14" s="610" t="s">
        <v>1157</v>
      </c>
      <c r="F14" s="228"/>
      <c r="G14" s="611"/>
      <c r="H14" s="611"/>
      <c r="I14" s="611"/>
      <c r="J14" s="612"/>
      <c r="K14" s="228"/>
      <c r="L14" s="611"/>
      <c r="M14" s="611"/>
      <c r="N14" s="612"/>
      <c r="O14" s="228"/>
      <c r="P14" s="612"/>
      <c r="Q14" s="228"/>
      <c r="R14" s="611"/>
      <c r="S14" s="611"/>
      <c r="T14" s="611"/>
      <c r="U14" s="611"/>
      <c r="V14" s="611"/>
      <c r="W14" s="612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4" t="s">
        <v>254</v>
      </c>
      <c r="E15" s="610" t="s">
        <v>434</v>
      </c>
      <c r="F15" s="228"/>
      <c r="G15" s="611"/>
      <c r="H15" s="611"/>
      <c r="I15" s="611"/>
      <c r="J15" s="612"/>
      <c r="K15" s="228"/>
      <c r="L15" s="611"/>
      <c r="M15" s="611"/>
      <c r="N15" s="612"/>
      <c r="O15" s="228"/>
      <c r="P15" s="612"/>
      <c r="Q15" s="228"/>
      <c r="R15" s="611"/>
      <c r="S15" s="611"/>
      <c r="T15" s="611"/>
      <c r="U15" s="611"/>
      <c r="V15" s="611"/>
      <c r="W15" s="612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4" t="s">
        <v>256</v>
      </c>
      <c r="E16" s="610" t="s">
        <v>435</v>
      </c>
      <c r="F16" s="228"/>
      <c r="G16" s="611"/>
      <c r="H16" s="611"/>
      <c r="I16" s="611"/>
      <c r="J16" s="612"/>
      <c r="K16" s="228"/>
      <c r="L16" s="611"/>
      <c r="M16" s="611"/>
      <c r="N16" s="612"/>
      <c r="O16" s="228"/>
      <c r="P16" s="612"/>
      <c r="Q16" s="228"/>
      <c r="R16" s="611"/>
      <c r="S16" s="611"/>
      <c r="T16" s="611"/>
      <c r="U16" s="611"/>
      <c r="V16" s="611"/>
      <c r="W16" s="612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4" t="s">
        <v>258</v>
      </c>
      <c r="E17" s="610" t="s">
        <v>436</v>
      </c>
      <c r="F17" s="228"/>
      <c r="G17" s="611"/>
      <c r="H17" s="611"/>
      <c r="I17" s="611"/>
      <c r="J17" s="612"/>
      <c r="K17" s="228"/>
      <c r="L17" s="611"/>
      <c r="M17" s="611"/>
      <c r="N17" s="612"/>
      <c r="O17" s="228"/>
      <c r="P17" s="612"/>
      <c r="Q17" s="228"/>
      <c r="R17" s="611"/>
      <c r="S17" s="611"/>
      <c r="T17" s="611"/>
      <c r="U17" s="611"/>
      <c r="V17" s="611"/>
      <c r="W17" s="612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4" t="s">
        <v>1158</v>
      </c>
      <c r="E18" s="610" t="s">
        <v>1159</v>
      </c>
      <c r="F18" s="228"/>
      <c r="G18" s="611"/>
      <c r="H18" s="611"/>
      <c r="I18" s="611"/>
      <c r="J18" s="612"/>
      <c r="K18" s="228"/>
      <c r="L18" s="611"/>
      <c r="M18" s="611"/>
      <c r="N18" s="612"/>
      <c r="O18" s="228"/>
      <c r="P18" s="612"/>
      <c r="Q18" s="228"/>
      <c r="R18" s="611"/>
      <c r="S18" s="611"/>
      <c r="T18" s="611"/>
      <c r="U18" s="611"/>
      <c r="V18" s="611"/>
      <c r="W18" s="612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4" t="s">
        <v>1160</v>
      </c>
      <c r="E19" s="610" t="s">
        <v>1161</v>
      </c>
      <c r="F19" s="228"/>
      <c r="G19" s="611"/>
      <c r="H19" s="611"/>
      <c r="I19" s="611"/>
      <c r="J19" s="612"/>
      <c r="K19" s="228"/>
      <c r="L19" s="611"/>
      <c r="M19" s="611"/>
      <c r="N19" s="612"/>
      <c r="O19" s="228"/>
      <c r="P19" s="612"/>
      <c r="Q19" s="228"/>
      <c r="R19" s="611"/>
      <c r="S19" s="611"/>
      <c r="T19" s="611"/>
      <c r="U19" s="611"/>
      <c r="V19" s="611"/>
      <c r="W19" s="612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4" t="s">
        <v>176</v>
      </c>
      <c r="E20" s="610" t="s">
        <v>1162</v>
      </c>
      <c r="F20" s="228"/>
      <c r="G20" s="611"/>
      <c r="H20" s="611"/>
      <c r="I20" s="611"/>
      <c r="J20" s="612"/>
      <c r="K20" s="228"/>
      <c r="L20" s="611"/>
      <c r="M20" s="611"/>
      <c r="N20" s="612"/>
      <c r="O20" s="228"/>
      <c r="P20" s="612"/>
      <c r="Q20" s="228"/>
      <c r="R20" s="611"/>
      <c r="S20" s="611"/>
      <c r="T20" s="611"/>
      <c r="U20" s="611"/>
      <c r="V20" s="611"/>
      <c r="W20" s="612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4" t="s">
        <v>1163</v>
      </c>
      <c r="E21" s="610" t="s">
        <v>1164</v>
      </c>
      <c r="F21" s="228"/>
      <c r="G21" s="611"/>
      <c r="H21" s="611"/>
      <c r="I21" s="611"/>
      <c r="J21" s="612"/>
      <c r="K21" s="228"/>
      <c r="L21" s="611"/>
      <c r="M21" s="611"/>
      <c r="N21" s="612"/>
      <c r="O21" s="228"/>
      <c r="P21" s="612"/>
      <c r="Q21" s="228"/>
      <c r="R21" s="611"/>
      <c r="S21" s="611"/>
      <c r="T21" s="611"/>
      <c r="U21" s="611"/>
      <c r="V21" s="611"/>
      <c r="W21" s="612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4" t="s">
        <v>259</v>
      </c>
      <c r="E22" s="610" t="s">
        <v>437</v>
      </c>
      <c r="F22" s="228"/>
      <c r="G22" s="611"/>
      <c r="H22" s="611"/>
      <c r="I22" s="611"/>
      <c r="J22" s="612"/>
      <c r="K22" s="228"/>
      <c r="L22" s="611"/>
      <c r="M22" s="611"/>
      <c r="N22" s="612"/>
      <c r="O22" s="228"/>
      <c r="P22" s="612"/>
      <c r="Q22" s="228"/>
      <c r="R22" s="611"/>
      <c r="S22" s="611"/>
      <c r="T22" s="611"/>
      <c r="U22" s="611"/>
      <c r="V22" s="611"/>
      <c r="W22" s="612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4" t="s">
        <v>260</v>
      </c>
      <c r="E23" s="610" t="s">
        <v>438</v>
      </c>
      <c r="F23" s="228"/>
      <c r="G23" s="611"/>
      <c r="H23" s="611"/>
      <c r="I23" s="611"/>
      <c r="J23" s="612"/>
      <c r="K23" s="228"/>
      <c r="L23" s="611"/>
      <c r="M23" s="611"/>
      <c r="N23" s="612"/>
      <c r="O23" s="228"/>
      <c r="P23" s="612"/>
      <c r="Q23" s="228"/>
      <c r="R23" s="611"/>
      <c r="S23" s="611"/>
      <c r="T23" s="611"/>
      <c r="U23" s="611"/>
      <c r="V23" s="611"/>
      <c r="W23" s="612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4" t="s">
        <v>261</v>
      </c>
      <c r="E24" s="610" t="s">
        <v>439</v>
      </c>
      <c r="F24" s="228"/>
      <c r="G24" s="611"/>
      <c r="H24" s="611"/>
      <c r="I24" s="611"/>
      <c r="J24" s="612"/>
      <c r="K24" s="228"/>
      <c r="L24" s="611"/>
      <c r="M24" s="611"/>
      <c r="N24" s="612"/>
      <c r="O24" s="228"/>
      <c r="P24" s="612"/>
      <c r="Q24" s="228"/>
      <c r="R24" s="611"/>
      <c r="S24" s="611"/>
      <c r="T24" s="611"/>
      <c r="U24" s="611"/>
      <c r="V24" s="611"/>
      <c r="W24" s="612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4" t="s">
        <v>262</v>
      </c>
      <c r="E25" s="610" t="s">
        <v>440</v>
      </c>
      <c r="F25" s="228"/>
      <c r="G25" s="611"/>
      <c r="H25" s="611"/>
      <c r="I25" s="611"/>
      <c r="J25" s="612"/>
      <c r="K25" s="228"/>
      <c r="L25" s="611"/>
      <c r="M25" s="611"/>
      <c r="N25" s="612"/>
      <c r="O25" s="228"/>
      <c r="P25" s="612"/>
      <c r="Q25" s="228"/>
      <c r="R25" s="611"/>
      <c r="S25" s="611"/>
      <c r="T25" s="611"/>
      <c r="U25" s="611"/>
      <c r="V25" s="611"/>
      <c r="W25" s="612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4" t="s">
        <v>1165</v>
      </c>
      <c r="E26" s="610" t="s">
        <v>1166</v>
      </c>
      <c r="F26" s="228"/>
      <c r="G26" s="611"/>
      <c r="H26" s="611"/>
      <c r="I26" s="611"/>
      <c r="J26" s="612"/>
      <c r="K26" s="228"/>
      <c r="L26" s="611"/>
      <c r="M26" s="611"/>
      <c r="N26" s="612"/>
      <c r="O26" s="228"/>
      <c r="P26" s="612"/>
      <c r="Q26" s="228"/>
      <c r="R26" s="611"/>
      <c r="S26" s="611"/>
      <c r="T26" s="611"/>
      <c r="U26" s="611"/>
      <c r="V26" s="611"/>
      <c r="W26" s="612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4" t="s">
        <v>1167</v>
      </c>
      <c r="E27" s="610" t="s">
        <v>1168</v>
      </c>
      <c r="F27" s="228"/>
      <c r="G27" s="611"/>
      <c r="H27" s="611"/>
      <c r="I27" s="611"/>
      <c r="J27" s="612"/>
      <c r="K27" s="228"/>
      <c r="L27" s="611"/>
      <c r="M27" s="611"/>
      <c r="N27" s="612"/>
      <c r="O27" s="228"/>
      <c r="P27" s="612"/>
      <c r="Q27" s="228"/>
      <c r="R27" s="611"/>
      <c r="S27" s="611"/>
      <c r="T27" s="611"/>
      <c r="U27" s="611"/>
      <c r="V27" s="611"/>
      <c r="W27" s="612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4" t="s">
        <v>1169</v>
      </c>
      <c r="E28" s="610" t="s">
        <v>1170</v>
      </c>
      <c r="F28" s="228"/>
      <c r="G28" s="611"/>
      <c r="H28" s="611"/>
      <c r="I28" s="611"/>
      <c r="J28" s="612"/>
      <c r="K28" s="228"/>
      <c r="L28" s="611"/>
      <c r="M28" s="611"/>
      <c r="N28" s="612"/>
      <c r="O28" s="228"/>
      <c r="P28" s="612"/>
      <c r="Q28" s="228"/>
      <c r="R28" s="611"/>
      <c r="S28" s="611"/>
      <c r="T28" s="611"/>
      <c r="U28" s="611"/>
      <c r="V28" s="611"/>
      <c r="W28" s="612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4" t="s">
        <v>1171</v>
      </c>
      <c r="E29" s="610" t="s">
        <v>1172</v>
      </c>
      <c r="F29" s="228"/>
      <c r="G29" s="611"/>
      <c r="H29" s="611"/>
      <c r="I29" s="611"/>
      <c r="J29" s="612"/>
      <c r="K29" s="228"/>
      <c r="L29" s="611"/>
      <c r="M29" s="611"/>
      <c r="N29" s="612"/>
      <c r="O29" s="228"/>
      <c r="P29" s="612"/>
      <c r="Q29" s="228"/>
      <c r="R29" s="611"/>
      <c r="S29" s="611"/>
      <c r="T29" s="611"/>
      <c r="U29" s="611"/>
      <c r="V29" s="611"/>
      <c r="W29" s="612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5" t="s">
        <v>264</v>
      </c>
      <c r="E30" s="232" t="s">
        <v>445</v>
      </c>
      <c r="F30" s="613"/>
      <c r="G30" s="614"/>
      <c r="H30" s="614"/>
      <c r="I30" s="614"/>
      <c r="J30" s="615"/>
      <c r="K30" s="613"/>
      <c r="L30" s="614"/>
      <c r="M30" s="614"/>
      <c r="N30" s="615"/>
      <c r="O30" s="613"/>
      <c r="P30" s="615"/>
      <c r="Q30" s="613"/>
      <c r="R30" s="614"/>
      <c r="S30" s="614"/>
      <c r="T30" s="614"/>
      <c r="U30" s="614"/>
      <c r="V30" s="614"/>
      <c r="W30" s="615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6"/>
      <c r="E32" s="216"/>
    </row>
    <row r="33" spans="1:36" customFormat="1" ht="30">
      <c r="A33" s="1019" t="s">
        <v>177</v>
      </c>
      <c r="B33" s="1022" t="s">
        <v>1566</v>
      </c>
      <c r="C33" s="1025" t="s">
        <v>197</v>
      </c>
      <c r="D33" s="605" t="s">
        <v>252</v>
      </c>
      <c r="E33" s="606" t="s">
        <v>433</v>
      </c>
      <c r="F33" s="607"/>
      <c r="G33" s="608"/>
      <c r="H33" s="608"/>
      <c r="I33" s="608"/>
      <c r="J33" s="609"/>
      <c r="K33" s="607"/>
      <c r="L33" s="608"/>
      <c r="M33" s="608"/>
      <c r="N33" s="609"/>
      <c r="O33" s="607"/>
      <c r="P33" s="609"/>
      <c r="Q33" s="607"/>
      <c r="R33" s="608"/>
      <c r="S33" s="608"/>
      <c r="T33" s="608"/>
      <c r="U33" s="608"/>
      <c r="V33" s="608"/>
      <c r="W33" s="609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4" t="s">
        <v>1242</v>
      </c>
      <c r="E34" s="610" t="s">
        <v>1243</v>
      </c>
      <c r="F34" s="228"/>
      <c r="G34" s="611"/>
      <c r="H34" s="611"/>
      <c r="I34" s="611"/>
      <c r="J34" s="612"/>
      <c r="K34" s="228"/>
      <c r="L34" s="611"/>
      <c r="M34" s="611"/>
      <c r="N34" s="612"/>
      <c r="O34" s="228"/>
      <c r="P34" s="612"/>
      <c r="Q34" s="228"/>
      <c r="R34" s="611"/>
      <c r="S34" s="611"/>
      <c r="T34" s="611"/>
      <c r="U34" s="611"/>
      <c r="V34" s="611"/>
      <c r="W34" s="612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4" t="s">
        <v>1244</v>
      </c>
      <c r="E35" s="610" t="s">
        <v>1245</v>
      </c>
      <c r="F35" s="228"/>
      <c r="G35" s="611"/>
      <c r="H35" s="611"/>
      <c r="I35" s="611"/>
      <c r="J35" s="612"/>
      <c r="K35" s="228"/>
      <c r="L35" s="611"/>
      <c r="M35" s="611"/>
      <c r="N35" s="612"/>
      <c r="O35" s="228"/>
      <c r="P35" s="612"/>
      <c r="Q35" s="228"/>
      <c r="R35" s="611"/>
      <c r="S35" s="611"/>
      <c r="T35" s="611"/>
      <c r="U35" s="611"/>
      <c r="V35" s="611"/>
      <c r="W35" s="612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4" t="s">
        <v>254</v>
      </c>
      <c r="E36" s="610" t="s">
        <v>434</v>
      </c>
      <c r="F36" s="228"/>
      <c r="G36" s="611"/>
      <c r="H36" s="611"/>
      <c r="I36" s="611"/>
      <c r="J36" s="612"/>
      <c r="K36" s="228"/>
      <c r="L36" s="611"/>
      <c r="M36" s="611"/>
      <c r="N36" s="612"/>
      <c r="O36" s="228"/>
      <c r="P36" s="612"/>
      <c r="Q36" s="228"/>
      <c r="R36" s="611"/>
      <c r="S36" s="611"/>
      <c r="T36" s="611"/>
      <c r="U36" s="611"/>
      <c r="V36" s="611"/>
      <c r="W36" s="612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4" t="s">
        <v>256</v>
      </c>
      <c r="E37" s="610" t="s">
        <v>435</v>
      </c>
      <c r="F37" s="228"/>
      <c r="G37" s="611"/>
      <c r="H37" s="611"/>
      <c r="I37" s="611"/>
      <c r="J37" s="612"/>
      <c r="K37" s="228"/>
      <c r="L37" s="611"/>
      <c r="M37" s="611"/>
      <c r="N37" s="612"/>
      <c r="O37" s="228"/>
      <c r="P37" s="612"/>
      <c r="Q37" s="228"/>
      <c r="R37" s="611"/>
      <c r="S37" s="611"/>
      <c r="T37" s="611"/>
      <c r="U37" s="611"/>
      <c r="V37" s="611"/>
      <c r="W37" s="612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4" t="s">
        <v>258</v>
      </c>
      <c r="E38" s="610" t="s">
        <v>436</v>
      </c>
      <c r="F38" s="228"/>
      <c r="G38" s="611"/>
      <c r="H38" s="611"/>
      <c r="I38" s="611"/>
      <c r="J38" s="612"/>
      <c r="K38" s="228"/>
      <c r="L38" s="611"/>
      <c r="M38" s="611"/>
      <c r="N38" s="612"/>
      <c r="O38" s="228"/>
      <c r="P38" s="612"/>
      <c r="Q38" s="228"/>
      <c r="R38" s="611"/>
      <c r="S38" s="611"/>
      <c r="T38" s="611"/>
      <c r="U38" s="611"/>
      <c r="V38" s="611"/>
      <c r="W38" s="612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4" t="s">
        <v>1246</v>
      </c>
      <c r="E39" s="610" t="s">
        <v>1247</v>
      </c>
      <c r="F39" s="228"/>
      <c r="G39" s="611"/>
      <c r="H39" s="611"/>
      <c r="I39" s="611"/>
      <c r="J39" s="612"/>
      <c r="K39" s="228"/>
      <c r="L39" s="611"/>
      <c r="M39" s="611"/>
      <c r="N39" s="612"/>
      <c r="O39" s="228"/>
      <c r="P39" s="612"/>
      <c r="Q39" s="228"/>
      <c r="R39" s="611"/>
      <c r="S39" s="611"/>
      <c r="T39" s="611"/>
      <c r="U39" s="611"/>
      <c r="V39" s="611"/>
      <c r="W39" s="612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4" t="s">
        <v>1248</v>
      </c>
      <c r="E40" s="610" t="s">
        <v>1249</v>
      </c>
      <c r="F40" s="228"/>
      <c r="G40" s="611"/>
      <c r="H40" s="611"/>
      <c r="I40" s="611"/>
      <c r="J40" s="612"/>
      <c r="K40" s="228"/>
      <c r="L40" s="611"/>
      <c r="M40" s="611"/>
      <c r="N40" s="612"/>
      <c r="O40" s="228"/>
      <c r="P40" s="612"/>
      <c r="Q40" s="228"/>
      <c r="R40" s="611"/>
      <c r="S40" s="611"/>
      <c r="T40" s="611"/>
      <c r="U40" s="611"/>
      <c r="V40" s="611"/>
      <c r="W40" s="612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4" t="s">
        <v>259</v>
      </c>
      <c r="E41" s="610" t="s">
        <v>437</v>
      </c>
      <c r="F41" s="228"/>
      <c r="G41" s="611"/>
      <c r="H41" s="611"/>
      <c r="I41" s="611"/>
      <c r="J41" s="612"/>
      <c r="K41" s="228"/>
      <c r="L41" s="611"/>
      <c r="M41" s="611"/>
      <c r="N41" s="612"/>
      <c r="O41" s="228"/>
      <c r="P41" s="612"/>
      <c r="Q41" s="228"/>
      <c r="R41" s="611"/>
      <c r="S41" s="611"/>
      <c r="T41" s="611"/>
      <c r="U41" s="611"/>
      <c r="V41" s="611"/>
      <c r="W41" s="612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4" t="s">
        <v>260</v>
      </c>
      <c r="E42" s="610" t="s">
        <v>438</v>
      </c>
      <c r="F42" s="228"/>
      <c r="G42" s="611"/>
      <c r="H42" s="611"/>
      <c r="I42" s="611"/>
      <c r="J42" s="612"/>
      <c r="K42" s="228"/>
      <c r="L42" s="611"/>
      <c r="M42" s="611"/>
      <c r="N42" s="612"/>
      <c r="O42" s="228"/>
      <c r="P42" s="612"/>
      <c r="Q42" s="228"/>
      <c r="R42" s="611"/>
      <c r="S42" s="611"/>
      <c r="T42" s="611"/>
      <c r="U42" s="611"/>
      <c r="V42" s="611"/>
      <c r="W42" s="612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4" t="s">
        <v>261</v>
      </c>
      <c r="E43" s="610" t="s">
        <v>439</v>
      </c>
      <c r="F43" s="228"/>
      <c r="G43" s="611"/>
      <c r="H43" s="611"/>
      <c r="I43" s="611"/>
      <c r="J43" s="612"/>
      <c r="K43" s="228"/>
      <c r="L43" s="611"/>
      <c r="M43" s="611"/>
      <c r="N43" s="612"/>
      <c r="O43" s="228"/>
      <c r="P43" s="612"/>
      <c r="Q43" s="228"/>
      <c r="R43" s="611"/>
      <c r="S43" s="611"/>
      <c r="T43" s="611"/>
      <c r="U43" s="611"/>
      <c r="V43" s="611"/>
      <c r="W43" s="612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4" t="s">
        <v>262</v>
      </c>
      <c r="E44" s="610" t="s">
        <v>440</v>
      </c>
      <c r="F44" s="228"/>
      <c r="G44" s="611"/>
      <c r="H44" s="611"/>
      <c r="I44" s="611"/>
      <c r="J44" s="612"/>
      <c r="K44" s="228"/>
      <c r="L44" s="611"/>
      <c r="M44" s="611"/>
      <c r="N44" s="612"/>
      <c r="O44" s="228"/>
      <c r="P44" s="612"/>
      <c r="Q44" s="228"/>
      <c r="R44" s="611"/>
      <c r="S44" s="611"/>
      <c r="T44" s="611"/>
      <c r="U44" s="611"/>
      <c r="V44" s="611"/>
      <c r="W44" s="612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4" t="s">
        <v>1250</v>
      </c>
      <c r="E45" s="610" t="s">
        <v>1251</v>
      </c>
      <c r="F45" s="228"/>
      <c r="G45" s="611"/>
      <c r="H45" s="611"/>
      <c r="I45" s="611"/>
      <c r="J45" s="612"/>
      <c r="K45" s="228"/>
      <c r="L45" s="611"/>
      <c r="M45" s="611"/>
      <c r="N45" s="612"/>
      <c r="O45" s="228"/>
      <c r="P45" s="612"/>
      <c r="Q45" s="228"/>
      <c r="R45" s="611"/>
      <c r="S45" s="611"/>
      <c r="T45" s="611"/>
      <c r="U45" s="611"/>
      <c r="V45" s="611"/>
      <c r="W45" s="612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5" t="s">
        <v>264</v>
      </c>
      <c r="E46" s="232" t="s">
        <v>445</v>
      </c>
      <c r="F46" s="613"/>
      <c r="G46" s="614"/>
      <c r="H46" s="614"/>
      <c r="I46" s="614"/>
      <c r="J46" s="615"/>
      <c r="K46" s="613"/>
      <c r="L46" s="614"/>
      <c r="M46" s="614"/>
      <c r="N46" s="615"/>
      <c r="O46" s="613"/>
      <c r="P46" s="615"/>
      <c r="Q46" s="613"/>
      <c r="R46" s="614"/>
      <c r="S46" s="614"/>
      <c r="T46" s="614"/>
      <c r="U46" s="614"/>
      <c r="V46" s="614"/>
      <c r="W46" s="615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6"/>
      <c r="E48" s="216"/>
    </row>
    <row r="49" spans="1:36" customFormat="1" ht="30">
      <c r="A49" s="1019" t="s">
        <v>46</v>
      </c>
      <c r="B49" s="1022" t="s">
        <v>1565</v>
      </c>
      <c r="C49" s="1025" t="s">
        <v>198</v>
      </c>
      <c r="D49" s="605" t="s">
        <v>252</v>
      </c>
      <c r="E49" s="606" t="s">
        <v>433</v>
      </c>
      <c r="F49" s="607"/>
      <c r="G49" s="608"/>
      <c r="H49" s="608"/>
      <c r="I49" s="608"/>
      <c r="J49" s="609"/>
      <c r="K49" s="607"/>
      <c r="L49" s="608"/>
      <c r="M49" s="608"/>
      <c r="N49" s="609"/>
      <c r="O49" s="607"/>
      <c r="P49" s="609"/>
      <c r="Q49" s="607"/>
      <c r="R49" s="608"/>
      <c r="S49" s="608"/>
      <c r="T49" s="608"/>
      <c r="U49" s="608"/>
      <c r="V49" s="608"/>
      <c r="W49" s="609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4" t="s">
        <v>254</v>
      </c>
      <c r="E50" s="610" t="s">
        <v>434</v>
      </c>
      <c r="F50" s="228"/>
      <c r="G50" s="611"/>
      <c r="H50" s="611"/>
      <c r="I50" s="611"/>
      <c r="J50" s="612"/>
      <c r="K50" s="228"/>
      <c r="L50" s="611"/>
      <c r="M50" s="611"/>
      <c r="N50" s="612"/>
      <c r="O50" s="228"/>
      <c r="P50" s="612"/>
      <c r="Q50" s="228"/>
      <c r="R50" s="611"/>
      <c r="S50" s="611"/>
      <c r="T50" s="611"/>
      <c r="U50" s="611"/>
      <c r="V50" s="611"/>
      <c r="W50" s="612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4" t="s">
        <v>256</v>
      </c>
      <c r="E51" s="610" t="s">
        <v>435</v>
      </c>
      <c r="F51" s="228"/>
      <c r="G51" s="611"/>
      <c r="H51" s="611"/>
      <c r="I51" s="611"/>
      <c r="J51" s="612"/>
      <c r="K51" s="228"/>
      <c r="L51" s="611"/>
      <c r="M51" s="611"/>
      <c r="N51" s="612"/>
      <c r="O51" s="228"/>
      <c r="P51" s="612"/>
      <c r="Q51" s="228"/>
      <c r="R51" s="611"/>
      <c r="S51" s="611"/>
      <c r="T51" s="611"/>
      <c r="U51" s="611"/>
      <c r="V51" s="611"/>
      <c r="W51" s="612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4" t="s">
        <v>258</v>
      </c>
      <c r="E52" s="610" t="s">
        <v>436</v>
      </c>
      <c r="F52" s="228"/>
      <c r="G52" s="611"/>
      <c r="H52" s="611"/>
      <c r="I52" s="611"/>
      <c r="J52" s="612"/>
      <c r="K52" s="228"/>
      <c r="L52" s="611"/>
      <c r="M52" s="611"/>
      <c r="N52" s="612"/>
      <c r="O52" s="228"/>
      <c r="P52" s="612"/>
      <c r="Q52" s="228"/>
      <c r="R52" s="611"/>
      <c r="S52" s="611"/>
      <c r="T52" s="611"/>
      <c r="U52" s="611"/>
      <c r="V52" s="611"/>
      <c r="W52" s="612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4" t="s">
        <v>1285</v>
      </c>
      <c r="E53" s="610" t="s">
        <v>1286</v>
      </c>
      <c r="F53" s="228"/>
      <c r="G53" s="611"/>
      <c r="H53" s="611"/>
      <c r="I53" s="611"/>
      <c r="J53" s="612"/>
      <c r="K53" s="228"/>
      <c r="L53" s="611"/>
      <c r="M53" s="611"/>
      <c r="N53" s="612"/>
      <c r="O53" s="228"/>
      <c r="P53" s="612"/>
      <c r="Q53" s="228"/>
      <c r="R53" s="611"/>
      <c r="S53" s="611"/>
      <c r="T53" s="611"/>
      <c r="U53" s="611"/>
      <c r="V53" s="611"/>
      <c r="W53" s="612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4" t="s">
        <v>1287</v>
      </c>
      <c r="E54" s="610" t="s">
        <v>1288</v>
      </c>
      <c r="F54" s="228"/>
      <c r="G54" s="611"/>
      <c r="H54" s="611"/>
      <c r="I54" s="611"/>
      <c r="J54" s="612"/>
      <c r="K54" s="228"/>
      <c r="L54" s="611"/>
      <c r="M54" s="611"/>
      <c r="N54" s="612"/>
      <c r="O54" s="228"/>
      <c r="P54" s="612"/>
      <c r="Q54" s="228"/>
      <c r="R54" s="611"/>
      <c r="S54" s="611"/>
      <c r="T54" s="611"/>
      <c r="U54" s="611"/>
      <c r="V54" s="611"/>
      <c r="W54" s="612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4" t="s">
        <v>1289</v>
      </c>
      <c r="E55" s="610" t="s">
        <v>1290</v>
      </c>
      <c r="F55" s="228"/>
      <c r="G55" s="611"/>
      <c r="H55" s="611"/>
      <c r="I55" s="611"/>
      <c r="J55" s="612"/>
      <c r="K55" s="228"/>
      <c r="L55" s="611"/>
      <c r="M55" s="611"/>
      <c r="N55" s="612"/>
      <c r="O55" s="228"/>
      <c r="P55" s="612"/>
      <c r="Q55" s="228"/>
      <c r="R55" s="611"/>
      <c r="S55" s="611"/>
      <c r="T55" s="611"/>
      <c r="U55" s="611"/>
      <c r="V55" s="611"/>
      <c r="W55" s="612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4" t="s">
        <v>1291</v>
      </c>
      <c r="E56" s="610" t="s">
        <v>1292</v>
      </c>
      <c r="F56" s="228"/>
      <c r="G56" s="611"/>
      <c r="H56" s="611"/>
      <c r="I56" s="611"/>
      <c r="J56" s="612"/>
      <c r="K56" s="228"/>
      <c r="L56" s="611"/>
      <c r="M56" s="611"/>
      <c r="N56" s="612"/>
      <c r="O56" s="228"/>
      <c r="P56" s="612"/>
      <c r="Q56" s="228"/>
      <c r="R56" s="611"/>
      <c r="S56" s="611"/>
      <c r="T56" s="611"/>
      <c r="U56" s="611"/>
      <c r="V56" s="611"/>
      <c r="W56" s="612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4" t="s">
        <v>1293</v>
      </c>
      <c r="E57" s="610" t="s">
        <v>1294</v>
      </c>
      <c r="F57" s="228"/>
      <c r="G57" s="611"/>
      <c r="H57" s="611"/>
      <c r="I57" s="611"/>
      <c r="J57" s="612"/>
      <c r="K57" s="228"/>
      <c r="L57" s="611"/>
      <c r="M57" s="611"/>
      <c r="N57" s="612"/>
      <c r="O57" s="228"/>
      <c r="P57" s="612"/>
      <c r="Q57" s="228"/>
      <c r="R57" s="611"/>
      <c r="S57" s="611"/>
      <c r="T57" s="611"/>
      <c r="U57" s="611"/>
      <c r="V57" s="611"/>
      <c r="W57" s="612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4" t="s">
        <v>259</v>
      </c>
      <c r="E58" s="610" t="s">
        <v>437</v>
      </c>
      <c r="F58" s="228"/>
      <c r="G58" s="611"/>
      <c r="H58" s="611"/>
      <c r="I58" s="611"/>
      <c r="J58" s="612"/>
      <c r="K58" s="228"/>
      <c r="L58" s="611"/>
      <c r="M58" s="611"/>
      <c r="N58" s="612"/>
      <c r="O58" s="228"/>
      <c r="P58" s="612"/>
      <c r="Q58" s="228"/>
      <c r="R58" s="611"/>
      <c r="S58" s="611"/>
      <c r="T58" s="611"/>
      <c r="U58" s="611"/>
      <c r="V58" s="611"/>
      <c r="W58" s="612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4" t="s">
        <v>260</v>
      </c>
      <c r="E59" s="610" t="s">
        <v>438</v>
      </c>
      <c r="F59" s="228"/>
      <c r="G59" s="611"/>
      <c r="H59" s="611"/>
      <c r="I59" s="611"/>
      <c r="J59" s="612"/>
      <c r="K59" s="228"/>
      <c r="L59" s="611"/>
      <c r="M59" s="611"/>
      <c r="N59" s="612"/>
      <c r="O59" s="228"/>
      <c r="P59" s="612"/>
      <c r="Q59" s="228"/>
      <c r="R59" s="611"/>
      <c r="S59" s="611"/>
      <c r="T59" s="611"/>
      <c r="U59" s="611"/>
      <c r="V59" s="611"/>
      <c r="W59" s="612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4" t="s">
        <v>261</v>
      </c>
      <c r="E60" s="610" t="s">
        <v>439</v>
      </c>
      <c r="F60" s="228"/>
      <c r="G60" s="611"/>
      <c r="H60" s="611"/>
      <c r="I60" s="611"/>
      <c r="J60" s="612"/>
      <c r="K60" s="228"/>
      <c r="L60" s="611"/>
      <c r="M60" s="611"/>
      <c r="N60" s="612"/>
      <c r="O60" s="228"/>
      <c r="P60" s="612"/>
      <c r="Q60" s="228"/>
      <c r="R60" s="611"/>
      <c r="S60" s="611"/>
      <c r="T60" s="611"/>
      <c r="U60" s="611"/>
      <c r="V60" s="611"/>
      <c r="W60" s="612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4" t="s">
        <v>262</v>
      </c>
      <c r="E61" s="610" t="s">
        <v>440</v>
      </c>
      <c r="F61" s="228"/>
      <c r="G61" s="611"/>
      <c r="H61" s="611"/>
      <c r="I61" s="611"/>
      <c r="J61" s="612"/>
      <c r="K61" s="228"/>
      <c r="L61" s="611"/>
      <c r="M61" s="611"/>
      <c r="N61" s="612"/>
      <c r="O61" s="228"/>
      <c r="P61" s="612"/>
      <c r="Q61" s="228"/>
      <c r="R61" s="611"/>
      <c r="S61" s="611"/>
      <c r="T61" s="611"/>
      <c r="U61" s="611"/>
      <c r="V61" s="611"/>
      <c r="W61" s="612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5" t="s">
        <v>264</v>
      </c>
      <c r="E62" s="232" t="s">
        <v>445</v>
      </c>
      <c r="F62" s="613"/>
      <c r="G62" s="614"/>
      <c r="H62" s="614"/>
      <c r="I62" s="614"/>
      <c r="J62" s="615"/>
      <c r="K62" s="613"/>
      <c r="L62" s="614"/>
      <c r="M62" s="614"/>
      <c r="N62" s="615"/>
      <c r="O62" s="613"/>
      <c r="P62" s="615"/>
      <c r="Q62" s="613"/>
      <c r="R62" s="614"/>
      <c r="S62" s="614"/>
      <c r="T62" s="614"/>
      <c r="U62" s="614"/>
      <c r="V62" s="614"/>
      <c r="W62" s="615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6"/>
      <c r="E64" s="216"/>
    </row>
    <row r="65" spans="1:47" ht="19.5" customHeight="1">
      <c r="E65" s="21" t="s">
        <v>66</v>
      </c>
      <c r="F65" s="5">
        <f>SUM(F31,F47,F63)</f>
        <v>0</v>
      </c>
      <c r="G65" s="5">
        <f t="shared" ref="G65:AJ65" si="6">SUM(G31,G47,G63)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2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2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2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3"/>
      <c r="B70" s="554"/>
      <c r="C70" s="555" t="s">
        <v>1588</v>
      </c>
      <c r="D70" s="642" t="s">
        <v>1628</v>
      </c>
      <c r="E70" s="557">
        <v>93</v>
      </c>
      <c r="F70" s="558"/>
      <c r="G70" s="559"/>
      <c r="H70" s="559"/>
      <c r="I70" s="559"/>
      <c r="J70" s="560"/>
      <c r="K70" s="558">
        <v>1</v>
      </c>
      <c r="L70" s="559">
        <v>10</v>
      </c>
      <c r="M70" s="559"/>
      <c r="N70" s="559"/>
      <c r="O70" s="560"/>
      <c r="P70" s="558">
        <v>0</v>
      </c>
      <c r="Q70" s="560">
        <v>10</v>
      </c>
      <c r="R70" s="561">
        <v>1</v>
      </c>
      <c r="S70" s="562">
        <v>3</v>
      </c>
      <c r="T70" s="563">
        <v>6</v>
      </c>
      <c r="U70" s="562">
        <v>0</v>
      </c>
      <c r="V70" s="562">
        <v>0</v>
      </c>
      <c r="W70" s="564">
        <v>0</v>
      </c>
      <c r="X70" s="565">
        <v>0</v>
      </c>
      <c r="Y70" s="4"/>
      <c r="Z70" s="4"/>
      <c r="AA70" s="4"/>
      <c r="AB70" s="4"/>
      <c r="AU70" s="4"/>
    </row>
    <row r="71" spans="1:47" ht="15" customHeight="1">
      <c r="A71" s="553"/>
      <c r="B71" s="566"/>
      <c r="C71" s="567" t="s">
        <v>1595</v>
      </c>
      <c r="D71" s="642" t="s">
        <v>1679</v>
      </c>
      <c r="E71" s="569">
        <v>93</v>
      </c>
      <c r="F71" s="570"/>
      <c r="G71" s="571"/>
      <c r="H71" s="571"/>
      <c r="I71" s="571"/>
      <c r="J71" s="572"/>
      <c r="K71" s="570">
        <v>4</v>
      </c>
      <c r="L71" s="571">
        <v>41</v>
      </c>
      <c r="M71" s="571">
        <v>33</v>
      </c>
      <c r="N71" s="571">
        <v>0</v>
      </c>
      <c r="O71" s="572">
        <v>8</v>
      </c>
      <c r="P71" s="570">
        <v>10</v>
      </c>
      <c r="Q71" s="572">
        <v>31</v>
      </c>
      <c r="R71" s="573">
        <v>0</v>
      </c>
      <c r="S71" s="574">
        <v>7</v>
      </c>
      <c r="T71" s="575">
        <v>13</v>
      </c>
      <c r="U71" s="574">
        <v>11</v>
      </c>
      <c r="V71" s="574">
        <v>3</v>
      </c>
      <c r="W71" s="576">
        <v>3</v>
      </c>
      <c r="X71" s="577">
        <v>4</v>
      </c>
      <c r="Y71" s="4"/>
      <c r="Z71" s="4"/>
      <c r="AA71" s="4"/>
      <c r="AB71" s="4"/>
      <c r="AU71" s="4"/>
    </row>
    <row r="72" spans="1:47" ht="15" customHeight="1">
      <c r="A72" s="553"/>
      <c r="B72" s="566"/>
      <c r="C72" s="567" t="s">
        <v>1595</v>
      </c>
      <c r="D72" s="642" t="s">
        <v>1680</v>
      </c>
      <c r="E72" s="569">
        <v>162</v>
      </c>
      <c r="F72" s="570"/>
      <c r="G72" s="571"/>
      <c r="H72" s="571"/>
      <c r="I72" s="571"/>
      <c r="J72" s="572"/>
      <c r="K72" s="570">
        <v>7</v>
      </c>
      <c r="L72" s="571">
        <v>84</v>
      </c>
      <c r="M72" s="571">
        <v>72</v>
      </c>
      <c r="N72" s="571">
        <v>0</v>
      </c>
      <c r="O72" s="572">
        <v>12</v>
      </c>
      <c r="P72" s="570">
        <v>26</v>
      </c>
      <c r="Q72" s="572">
        <v>58</v>
      </c>
      <c r="R72" s="573">
        <v>0</v>
      </c>
      <c r="S72" s="574">
        <v>8</v>
      </c>
      <c r="T72" s="575">
        <v>23</v>
      </c>
      <c r="U72" s="574">
        <v>24</v>
      </c>
      <c r="V72" s="574">
        <v>11</v>
      </c>
      <c r="W72" s="576">
        <v>9</v>
      </c>
      <c r="X72" s="577">
        <v>9</v>
      </c>
      <c r="Y72" s="4"/>
      <c r="Z72" s="4"/>
      <c r="AA72" s="4"/>
      <c r="AB72" s="4"/>
      <c r="AU72" s="4"/>
    </row>
    <row r="73" spans="1:47" ht="15" customHeight="1">
      <c r="A73" s="553"/>
      <c r="B73" s="566"/>
      <c r="C73" s="567" t="s">
        <v>1595</v>
      </c>
      <c r="D73" s="642" t="s">
        <v>1596</v>
      </c>
      <c r="E73" s="569">
        <v>75</v>
      </c>
      <c r="F73" s="570"/>
      <c r="G73" s="571"/>
      <c r="H73" s="571"/>
      <c r="I73" s="571"/>
      <c r="J73" s="572"/>
      <c r="K73" s="570">
        <v>4</v>
      </c>
      <c r="L73" s="571">
        <v>41</v>
      </c>
      <c r="M73" s="571">
        <v>36</v>
      </c>
      <c r="N73" s="571">
        <v>0</v>
      </c>
      <c r="O73" s="572">
        <v>5</v>
      </c>
      <c r="P73" s="570">
        <v>3</v>
      </c>
      <c r="Q73" s="572">
        <v>38</v>
      </c>
      <c r="R73" s="573">
        <v>0</v>
      </c>
      <c r="S73" s="574">
        <v>5</v>
      </c>
      <c r="T73" s="575">
        <v>14</v>
      </c>
      <c r="U73" s="574">
        <v>10</v>
      </c>
      <c r="V73" s="574">
        <v>6</v>
      </c>
      <c r="W73" s="576">
        <v>3</v>
      </c>
      <c r="X73" s="577">
        <v>3</v>
      </c>
      <c r="Y73" s="4"/>
      <c r="Z73" s="4"/>
      <c r="AA73" s="4"/>
      <c r="AB73" s="4"/>
      <c r="AU73" s="4"/>
    </row>
    <row r="74" spans="1:47" ht="15" customHeight="1">
      <c r="A74" s="553"/>
      <c r="B74" s="554"/>
      <c r="C74" s="593" t="s">
        <v>1599</v>
      </c>
      <c r="D74" s="642" t="s">
        <v>1681</v>
      </c>
      <c r="E74" s="595">
        <v>348</v>
      </c>
      <c r="F74" s="596"/>
      <c r="G74" s="597"/>
      <c r="H74" s="597"/>
      <c r="I74" s="597"/>
      <c r="J74" s="598"/>
      <c r="K74" s="596">
        <v>15</v>
      </c>
      <c r="L74" s="597">
        <v>152</v>
      </c>
      <c r="M74" s="597">
        <v>151</v>
      </c>
      <c r="N74" s="597">
        <v>1</v>
      </c>
      <c r="O74" s="598">
        <v>0</v>
      </c>
      <c r="P74" s="596">
        <v>6</v>
      </c>
      <c r="Q74" s="598">
        <v>146</v>
      </c>
      <c r="R74" s="599">
        <v>3</v>
      </c>
      <c r="S74" s="600">
        <v>3</v>
      </c>
      <c r="T74" s="601">
        <v>28</v>
      </c>
      <c r="U74" s="600">
        <v>30</v>
      </c>
      <c r="V74" s="600">
        <v>30</v>
      </c>
      <c r="W74" s="602">
        <v>23</v>
      </c>
      <c r="X74" s="603">
        <v>35</v>
      </c>
      <c r="Y74" s="4"/>
      <c r="Z74" s="4"/>
      <c r="AA74" s="4"/>
      <c r="AB74" s="4"/>
      <c r="AU74" s="4"/>
    </row>
    <row r="75" spans="1:47" ht="15" customHeight="1">
      <c r="A75" s="553"/>
      <c r="B75" s="554"/>
      <c r="C75" s="593" t="s">
        <v>1599</v>
      </c>
      <c r="D75" s="642" t="s">
        <v>1682</v>
      </c>
      <c r="E75" s="595">
        <v>123</v>
      </c>
      <c r="F75" s="596"/>
      <c r="G75" s="597"/>
      <c r="H75" s="597"/>
      <c r="I75" s="597"/>
      <c r="J75" s="598"/>
      <c r="K75" s="596">
        <v>6</v>
      </c>
      <c r="L75" s="597">
        <v>70</v>
      </c>
      <c r="M75" s="597">
        <v>54</v>
      </c>
      <c r="N75" s="597">
        <v>16</v>
      </c>
      <c r="O75" s="598">
        <v>0</v>
      </c>
      <c r="P75" s="596">
        <v>8</v>
      </c>
      <c r="Q75" s="598">
        <v>62</v>
      </c>
      <c r="R75" s="599">
        <v>0</v>
      </c>
      <c r="S75" s="600">
        <v>8</v>
      </c>
      <c r="T75" s="601">
        <v>25</v>
      </c>
      <c r="U75" s="600">
        <v>12</v>
      </c>
      <c r="V75" s="600">
        <v>11</v>
      </c>
      <c r="W75" s="602">
        <v>9</v>
      </c>
      <c r="X75" s="603">
        <v>5</v>
      </c>
      <c r="Y75" s="4"/>
      <c r="Z75" s="4"/>
      <c r="AA75" s="4"/>
      <c r="AB75" s="4"/>
      <c r="AU75" s="4"/>
    </row>
    <row r="76" spans="1:47" ht="15" customHeight="1">
      <c r="A76" s="553"/>
      <c r="B76" s="554"/>
      <c r="C76" s="593" t="s">
        <v>1599</v>
      </c>
      <c r="D76" s="642" t="s">
        <v>1683</v>
      </c>
      <c r="E76" s="595">
        <v>204</v>
      </c>
      <c r="F76" s="596"/>
      <c r="G76" s="597"/>
      <c r="H76" s="597"/>
      <c r="I76" s="597"/>
      <c r="J76" s="598"/>
      <c r="K76" s="596">
        <v>9</v>
      </c>
      <c r="L76" s="597">
        <v>101</v>
      </c>
      <c r="M76" s="597">
        <v>93</v>
      </c>
      <c r="N76" s="597">
        <v>1</v>
      </c>
      <c r="O76" s="598">
        <v>7</v>
      </c>
      <c r="P76" s="596">
        <v>0</v>
      </c>
      <c r="Q76" s="598">
        <v>101</v>
      </c>
      <c r="R76" s="599">
        <v>11</v>
      </c>
      <c r="S76" s="600">
        <v>6</v>
      </c>
      <c r="T76" s="601">
        <v>35</v>
      </c>
      <c r="U76" s="600">
        <v>30</v>
      </c>
      <c r="V76" s="600">
        <v>9</v>
      </c>
      <c r="W76" s="602">
        <v>6</v>
      </c>
      <c r="X76" s="603">
        <v>4</v>
      </c>
      <c r="Y76" s="4"/>
      <c r="Z76" s="4"/>
      <c r="AA76" s="4"/>
      <c r="AB76" s="4"/>
      <c r="AU76" s="4"/>
    </row>
    <row r="77" spans="1:47" ht="15" customHeight="1">
      <c r="A77" s="553"/>
      <c r="B77" s="554"/>
      <c r="C77" s="593" t="s">
        <v>1588</v>
      </c>
      <c r="D77" s="642" t="s">
        <v>1622</v>
      </c>
      <c r="E77" s="595">
        <v>21</v>
      </c>
      <c r="F77" s="596"/>
      <c r="G77" s="597"/>
      <c r="H77" s="597"/>
      <c r="I77" s="597"/>
      <c r="J77" s="598"/>
      <c r="K77" s="596">
        <v>1</v>
      </c>
      <c r="L77" s="597">
        <v>10</v>
      </c>
      <c r="M77" s="597">
        <v>4</v>
      </c>
      <c r="N77" s="597">
        <v>6</v>
      </c>
      <c r="O77" s="598">
        <v>0</v>
      </c>
      <c r="P77" s="596">
        <v>0</v>
      </c>
      <c r="Q77" s="598">
        <v>10</v>
      </c>
      <c r="R77" s="599">
        <v>1</v>
      </c>
      <c r="S77" s="600">
        <v>2</v>
      </c>
      <c r="T77" s="601">
        <v>4</v>
      </c>
      <c r="U77" s="600">
        <v>1</v>
      </c>
      <c r="V77" s="600">
        <v>0</v>
      </c>
      <c r="W77" s="602">
        <v>2</v>
      </c>
      <c r="X77" s="603">
        <v>0</v>
      </c>
      <c r="Y77" s="4"/>
      <c r="Z77" s="4"/>
      <c r="AA77" s="4"/>
      <c r="AB77" s="4"/>
      <c r="AU77" s="4"/>
    </row>
    <row r="78" spans="1:47" ht="15" customHeight="1">
      <c r="A78" s="553"/>
      <c r="B78" s="554"/>
      <c r="C78" s="593" t="s">
        <v>1588</v>
      </c>
      <c r="D78" s="642" t="s">
        <v>1664</v>
      </c>
      <c r="E78" s="595">
        <v>60</v>
      </c>
      <c r="F78" s="596"/>
      <c r="G78" s="597"/>
      <c r="H78" s="597"/>
      <c r="I78" s="597"/>
      <c r="J78" s="598"/>
      <c r="K78" s="596">
        <v>3</v>
      </c>
      <c r="L78" s="597">
        <v>31</v>
      </c>
      <c r="M78" s="597">
        <v>19</v>
      </c>
      <c r="N78" s="597">
        <v>12</v>
      </c>
      <c r="O78" s="598">
        <v>0</v>
      </c>
      <c r="P78" s="596">
        <v>0</v>
      </c>
      <c r="Q78" s="598">
        <v>31</v>
      </c>
      <c r="R78" s="599">
        <v>0</v>
      </c>
      <c r="S78" s="600">
        <v>10</v>
      </c>
      <c r="T78" s="601">
        <v>7</v>
      </c>
      <c r="U78" s="600">
        <v>11</v>
      </c>
      <c r="V78" s="600">
        <v>3</v>
      </c>
      <c r="W78" s="602">
        <v>0</v>
      </c>
      <c r="X78" s="603">
        <v>0</v>
      </c>
      <c r="Y78" s="4"/>
      <c r="Z78" s="4"/>
      <c r="AA78" s="4"/>
      <c r="AB78" s="4"/>
      <c r="AU78" s="4"/>
    </row>
    <row r="79" spans="1:47" ht="15" customHeight="1">
      <c r="A79" s="553"/>
      <c r="B79" s="554"/>
      <c r="C79" s="593" t="s">
        <v>1588</v>
      </c>
      <c r="D79" s="642" t="s">
        <v>1625</v>
      </c>
      <c r="E79" s="595">
        <v>24</v>
      </c>
      <c r="F79" s="596"/>
      <c r="G79" s="597"/>
      <c r="H79" s="597"/>
      <c r="I79" s="597"/>
      <c r="J79" s="598"/>
      <c r="K79" s="596">
        <v>1</v>
      </c>
      <c r="L79" s="597">
        <v>10</v>
      </c>
      <c r="M79" s="597">
        <v>6</v>
      </c>
      <c r="N79" s="597">
        <v>4</v>
      </c>
      <c r="O79" s="598">
        <v>0</v>
      </c>
      <c r="P79" s="596">
        <v>0</v>
      </c>
      <c r="Q79" s="598">
        <v>10</v>
      </c>
      <c r="R79" s="599">
        <v>1</v>
      </c>
      <c r="S79" s="600">
        <v>2</v>
      </c>
      <c r="T79" s="601">
        <v>5</v>
      </c>
      <c r="U79" s="600">
        <v>0</v>
      </c>
      <c r="V79" s="600">
        <v>1</v>
      </c>
      <c r="W79" s="602">
        <v>1</v>
      </c>
      <c r="X79" s="603">
        <v>0</v>
      </c>
      <c r="Y79" s="4"/>
      <c r="Z79" s="4"/>
      <c r="AA79" s="4"/>
      <c r="AB79" s="4"/>
      <c r="AU79" s="4"/>
    </row>
    <row r="80" spans="1:47" ht="15" customHeight="1">
      <c r="A80" s="553"/>
      <c r="B80" s="554"/>
      <c r="C80" s="593" t="s">
        <v>1588</v>
      </c>
      <c r="D80" s="642" t="s">
        <v>1627</v>
      </c>
      <c r="E80" s="595">
        <v>24</v>
      </c>
      <c r="F80" s="596"/>
      <c r="G80" s="597"/>
      <c r="H80" s="597"/>
      <c r="I80" s="597"/>
      <c r="J80" s="598"/>
      <c r="K80" s="596">
        <v>1</v>
      </c>
      <c r="L80" s="597">
        <v>14</v>
      </c>
      <c r="M80" s="597">
        <v>5</v>
      </c>
      <c r="N80" s="597">
        <v>9</v>
      </c>
      <c r="O80" s="598">
        <v>0</v>
      </c>
      <c r="P80" s="596">
        <v>1</v>
      </c>
      <c r="Q80" s="598">
        <v>13</v>
      </c>
      <c r="R80" s="599">
        <v>0</v>
      </c>
      <c r="S80" s="600">
        <v>1</v>
      </c>
      <c r="T80" s="601">
        <v>6</v>
      </c>
      <c r="U80" s="600">
        <v>2</v>
      </c>
      <c r="V80" s="600">
        <v>0</v>
      </c>
      <c r="W80" s="602">
        <v>4</v>
      </c>
      <c r="X80" s="603">
        <v>1</v>
      </c>
      <c r="Y80" s="4"/>
      <c r="Z80" s="4"/>
      <c r="AA80" s="4"/>
      <c r="AB80" s="4"/>
      <c r="AU80" s="4"/>
    </row>
    <row r="81" spans="1:47" ht="15" customHeight="1">
      <c r="A81" s="553"/>
      <c r="B81" s="554"/>
      <c r="C81" s="593" t="s">
        <v>1588</v>
      </c>
      <c r="D81" s="642" t="s">
        <v>1687</v>
      </c>
      <c r="E81" s="595">
        <v>111</v>
      </c>
      <c r="F81" s="596"/>
      <c r="G81" s="597"/>
      <c r="H81" s="597"/>
      <c r="I81" s="597"/>
      <c r="J81" s="598"/>
      <c r="K81" s="596">
        <v>1</v>
      </c>
      <c r="L81" s="597">
        <v>10</v>
      </c>
      <c r="M81" s="597">
        <v>9</v>
      </c>
      <c r="N81" s="597">
        <v>1</v>
      </c>
      <c r="O81" s="598">
        <v>0</v>
      </c>
      <c r="P81" s="596">
        <v>0</v>
      </c>
      <c r="Q81" s="598">
        <v>10</v>
      </c>
      <c r="R81" s="599">
        <v>1</v>
      </c>
      <c r="S81" s="600">
        <v>3</v>
      </c>
      <c r="T81" s="601">
        <v>6</v>
      </c>
      <c r="U81" s="600">
        <v>0</v>
      </c>
      <c r="V81" s="600">
        <v>0</v>
      </c>
      <c r="W81" s="602">
        <v>0</v>
      </c>
      <c r="X81" s="603">
        <v>0</v>
      </c>
      <c r="Y81" s="4"/>
      <c r="Z81" s="4"/>
      <c r="AA81" s="4"/>
      <c r="AB81" s="4"/>
      <c r="AU81" s="4"/>
    </row>
    <row r="82" spans="1:47" ht="15" customHeight="1">
      <c r="A82" s="553"/>
      <c r="B82" s="554"/>
      <c r="C82" s="593" t="s">
        <v>1635</v>
      </c>
      <c r="D82" s="642" t="s">
        <v>1688</v>
      </c>
      <c r="E82" s="595">
        <v>36</v>
      </c>
      <c r="F82" s="596"/>
      <c r="G82" s="597"/>
      <c r="H82" s="597"/>
      <c r="I82" s="597"/>
      <c r="J82" s="598"/>
      <c r="K82" s="596">
        <v>1</v>
      </c>
      <c r="L82" s="597">
        <v>10</v>
      </c>
      <c r="M82" s="597">
        <v>5</v>
      </c>
      <c r="N82" s="597">
        <v>1</v>
      </c>
      <c r="O82" s="598">
        <v>4</v>
      </c>
      <c r="P82" s="596">
        <v>2</v>
      </c>
      <c r="Q82" s="598">
        <v>8</v>
      </c>
      <c r="R82" s="599">
        <v>1</v>
      </c>
      <c r="S82" s="600">
        <v>0</v>
      </c>
      <c r="T82" s="601">
        <v>5</v>
      </c>
      <c r="U82" s="600">
        <v>2</v>
      </c>
      <c r="V82" s="600">
        <v>2</v>
      </c>
      <c r="W82" s="602">
        <v>0</v>
      </c>
      <c r="X82" s="603">
        <v>0</v>
      </c>
      <c r="Y82" s="4"/>
      <c r="Z82" s="4"/>
      <c r="AA82" s="4"/>
      <c r="AB82" s="4"/>
      <c r="AU82" s="4"/>
    </row>
    <row r="83" spans="1:47" ht="15" customHeight="1">
      <c r="A83" s="553"/>
      <c r="B83" s="554"/>
      <c r="C83" s="593" t="s">
        <v>1635</v>
      </c>
      <c r="D83" s="642" t="s">
        <v>1689</v>
      </c>
      <c r="E83" s="595">
        <v>36</v>
      </c>
      <c r="F83" s="596"/>
      <c r="G83" s="597"/>
      <c r="H83" s="597"/>
      <c r="I83" s="597"/>
      <c r="J83" s="598"/>
      <c r="K83" s="596">
        <v>1</v>
      </c>
      <c r="L83" s="597">
        <v>10</v>
      </c>
      <c r="M83" s="597">
        <v>6</v>
      </c>
      <c r="N83" s="597">
        <v>1</v>
      </c>
      <c r="O83" s="598">
        <v>3</v>
      </c>
      <c r="P83" s="596">
        <v>1</v>
      </c>
      <c r="Q83" s="598">
        <v>9</v>
      </c>
      <c r="R83" s="599">
        <v>2</v>
      </c>
      <c r="S83" s="600">
        <v>1</v>
      </c>
      <c r="T83" s="601">
        <v>2</v>
      </c>
      <c r="U83" s="600">
        <v>2</v>
      </c>
      <c r="V83" s="600">
        <v>2</v>
      </c>
      <c r="W83" s="602">
        <v>1</v>
      </c>
      <c r="X83" s="603">
        <v>0</v>
      </c>
      <c r="Y83" s="4"/>
      <c r="Z83" s="4"/>
      <c r="AA83" s="4"/>
      <c r="AB83" s="4"/>
      <c r="AU83" s="4"/>
    </row>
    <row r="84" spans="1:47" ht="15" customHeight="1">
      <c r="A84" s="553"/>
      <c r="B84" s="554"/>
      <c r="C84" s="593" t="s">
        <v>1635</v>
      </c>
      <c r="D84" s="642" t="s">
        <v>1690</v>
      </c>
      <c r="E84" s="595">
        <v>33</v>
      </c>
      <c r="F84" s="596"/>
      <c r="G84" s="597"/>
      <c r="H84" s="597"/>
      <c r="I84" s="597"/>
      <c r="J84" s="598"/>
      <c r="K84" s="596">
        <v>1</v>
      </c>
      <c r="L84" s="597">
        <v>12</v>
      </c>
      <c r="M84" s="597">
        <v>11</v>
      </c>
      <c r="N84" s="597">
        <v>0</v>
      </c>
      <c r="O84" s="598">
        <v>1</v>
      </c>
      <c r="P84" s="596">
        <v>0</v>
      </c>
      <c r="Q84" s="598">
        <v>12</v>
      </c>
      <c r="R84" s="599">
        <v>1</v>
      </c>
      <c r="S84" s="600">
        <v>1</v>
      </c>
      <c r="T84" s="601">
        <v>4</v>
      </c>
      <c r="U84" s="600">
        <v>3</v>
      </c>
      <c r="V84" s="600">
        <v>2</v>
      </c>
      <c r="W84" s="602">
        <v>1</v>
      </c>
      <c r="X84" s="603">
        <v>0</v>
      </c>
      <c r="Y84" s="4"/>
      <c r="Z84" s="4"/>
      <c r="AA84" s="4"/>
      <c r="AB84" s="4"/>
      <c r="AU84" s="4"/>
    </row>
    <row r="85" spans="1:47" ht="15" customHeight="1">
      <c r="A85" s="553"/>
      <c r="B85" s="554"/>
      <c r="C85" s="593" t="s">
        <v>1591</v>
      </c>
      <c r="D85" s="642" t="s">
        <v>1691</v>
      </c>
      <c r="E85" s="595">
        <v>72</v>
      </c>
      <c r="F85" s="596"/>
      <c r="G85" s="597"/>
      <c r="H85" s="597"/>
      <c r="I85" s="597"/>
      <c r="J85" s="598"/>
      <c r="K85" s="596">
        <v>3</v>
      </c>
      <c r="L85" s="597">
        <v>31</v>
      </c>
      <c r="M85" s="597">
        <v>16</v>
      </c>
      <c r="N85" s="597">
        <v>15</v>
      </c>
      <c r="O85" s="598">
        <v>0</v>
      </c>
      <c r="P85" s="596">
        <v>4</v>
      </c>
      <c r="Q85" s="598">
        <v>27</v>
      </c>
      <c r="R85" s="599">
        <v>3</v>
      </c>
      <c r="S85" s="600">
        <v>7</v>
      </c>
      <c r="T85" s="601">
        <v>7</v>
      </c>
      <c r="U85" s="600">
        <v>5</v>
      </c>
      <c r="V85" s="600">
        <v>6</v>
      </c>
      <c r="W85" s="602">
        <v>1</v>
      </c>
      <c r="X85" s="603">
        <v>2</v>
      </c>
      <c r="Y85" s="4"/>
      <c r="Z85" s="4"/>
      <c r="AA85" s="4"/>
      <c r="AB85" s="4"/>
      <c r="AU85" s="4"/>
    </row>
    <row r="86" spans="1:47" ht="15" customHeight="1">
      <c r="A86" s="553"/>
      <c r="B86" s="554"/>
      <c r="C86" s="593" t="s">
        <v>1591</v>
      </c>
      <c r="D86" s="642" t="s">
        <v>1692</v>
      </c>
      <c r="E86" s="595">
        <v>69</v>
      </c>
      <c r="F86" s="596"/>
      <c r="G86" s="597"/>
      <c r="H86" s="597"/>
      <c r="I86" s="597"/>
      <c r="J86" s="598"/>
      <c r="K86" s="596">
        <v>3</v>
      </c>
      <c r="L86" s="597">
        <v>36</v>
      </c>
      <c r="M86" s="597">
        <v>25</v>
      </c>
      <c r="N86" s="597">
        <v>11</v>
      </c>
      <c r="O86" s="598">
        <v>0</v>
      </c>
      <c r="P86" s="596">
        <v>3</v>
      </c>
      <c r="Q86" s="598">
        <v>33</v>
      </c>
      <c r="R86" s="599">
        <v>0</v>
      </c>
      <c r="S86" s="600">
        <v>5</v>
      </c>
      <c r="T86" s="601">
        <v>9</v>
      </c>
      <c r="U86" s="600">
        <v>8</v>
      </c>
      <c r="V86" s="600">
        <v>7</v>
      </c>
      <c r="W86" s="602">
        <v>5</v>
      </c>
      <c r="X86" s="603">
        <v>2</v>
      </c>
      <c r="Y86" s="4"/>
      <c r="Z86" s="4"/>
      <c r="AA86" s="4"/>
      <c r="AB86" s="4"/>
      <c r="AU86" s="4"/>
    </row>
    <row r="87" spans="1:47" ht="15" customHeight="1">
      <c r="A87" s="553"/>
      <c r="B87" s="554"/>
      <c r="C87" s="593" t="s">
        <v>1591</v>
      </c>
      <c r="D87" s="642" t="s">
        <v>1693</v>
      </c>
      <c r="E87" s="595">
        <v>62</v>
      </c>
      <c r="F87" s="596"/>
      <c r="G87" s="597"/>
      <c r="H87" s="597"/>
      <c r="I87" s="597"/>
      <c r="J87" s="598"/>
      <c r="K87" s="596">
        <v>3</v>
      </c>
      <c r="L87" s="597">
        <v>31</v>
      </c>
      <c r="M87" s="597">
        <v>11</v>
      </c>
      <c r="N87" s="597">
        <v>20</v>
      </c>
      <c r="O87" s="598">
        <v>0</v>
      </c>
      <c r="P87" s="596">
        <v>5</v>
      </c>
      <c r="Q87" s="598">
        <v>26</v>
      </c>
      <c r="R87" s="599">
        <v>1</v>
      </c>
      <c r="S87" s="600">
        <v>4</v>
      </c>
      <c r="T87" s="601">
        <v>8</v>
      </c>
      <c r="U87" s="600">
        <v>11</v>
      </c>
      <c r="V87" s="600">
        <v>6</v>
      </c>
      <c r="W87" s="602">
        <v>0</v>
      </c>
      <c r="X87" s="603">
        <v>1</v>
      </c>
      <c r="Y87" s="4"/>
      <c r="Z87" s="4"/>
      <c r="AA87" s="4"/>
      <c r="AB87" s="4"/>
      <c r="AU87" s="4"/>
    </row>
    <row r="88" spans="1:47" ht="15" customHeight="1">
      <c r="A88" s="553"/>
      <c r="B88" s="554"/>
      <c r="C88" s="593" t="s">
        <v>1591</v>
      </c>
      <c r="D88" s="642" t="s">
        <v>1694</v>
      </c>
      <c r="E88" s="595">
        <v>70</v>
      </c>
      <c r="F88" s="596"/>
      <c r="G88" s="597"/>
      <c r="H88" s="597"/>
      <c r="I88" s="597"/>
      <c r="J88" s="598"/>
      <c r="K88" s="596">
        <v>3</v>
      </c>
      <c r="L88" s="597">
        <v>41</v>
      </c>
      <c r="M88" s="597">
        <v>14</v>
      </c>
      <c r="N88" s="597">
        <v>26</v>
      </c>
      <c r="O88" s="598">
        <v>1</v>
      </c>
      <c r="P88" s="596">
        <v>7</v>
      </c>
      <c r="Q88" s="598">
        <v>34</v>
      </c>
      <c r="R88" s="599">
        <v>3</v>
      </c>
      <c r="S88" s="600">
        <v>7</v>
      </c>
      <c r="T88" s="601">
        <v>10</v>
      </c>
      <c r="U88" s="600">
        <v>13</v>
      </c>
      <c r="V88" s="600">
        <v>6</v>
      </c>
      <c r="W88" s="602">
        <v>1</v>
      </c>
      <c r="X88" s="603">
        <v>1</v>
      </c>
      <c r="Y88" s="4"/>
      <c r="Z88" s="4"/>
      <c r="AA88" s="4"/>
      <c r="AB88" s="4"/>
      <c r="AU88" s="4"/>
    </row>
    <row r="89" spans="1:47" ht="15" customHeight="1">
      <c r="A89" s="553"/>
      <c r="B89" s="554"/>
      <c r="C89" s="593" t="s">
        <v>1591</v>
      </c>
      <c r="D89" s="642" t="s">
        <v>1695</v>
      </c>
      <c r="E89" s="595">
        <v>48</v>
      </c>
      <c r="F89" s="596"/>
      <c r="G89" s="597"/>
      <c r="H89" s="597"/>
      <c r="I89" s="597"/>
      <c r="J89" s="598"/>
      <c r="K89" s="596">
        <v>2</v>
      </c>
      <c r="L89" s="597">
        <v>25</v>
      </c>
      <c r="M89" s="597">
        <v>13</v>
      </c>
      <c r="N89" s="597">
        <v>12</v>
      </c>
      <c r="O89" s="598">
        <v>0</v>
      </c>
      <c r="P89" s="596">
        <v>3</v>
      </c>
      <c r="Q89" s="598">
        <v>22</v>
      </c>
      <c r="R89" s="599">
        <v>0</v>
      </c>
      <c r="S89" s="600">
        <v>1</v>
      </c>
      <c r="T89" s="601">
        <v>5</v>
      </c>
      <c r="U89" s="600">
        <v>4</v>
      </c>
      <c r="V89" s="600">
        <v>3</v>
      </c>
      <c r="W89" s="602">
        <v>6</v>
      </c>
      <c r="X89" s="603">
        <v>6</v>
      </c>
      <c r="Y89" s="4"/>
      <c r="Z89" s="4"/>
      <c r="AA89" s="4"/>
      <c r="AB89" s="4"/>
      <c r="AU89" s="4"/>
    </row>
    <row r="90" spans="1:47" ht="15" customHeight="1">
      <c r="A90" s="553"/>
      <c r="B90" s="554"/>
      <c r="C90" s="593" t="s">
        <v>1591</v>
      </c>
      <c r="D90" s="642" t="s">
        <v>1696</v>
      </c>
      <c r="E90" s="595">
        <v>15</v>
      </c>
      <c r="F90" s="596"/>
      <c r="G90" s="597"/>
      <c r="H90" s="597"/>
      <c r="I90" s="597"/>
      <c r="J90" s="598"/>
      <c r="K90" s="596">
        <v>1</v>
      </c>
      <c r="L90" s="597">
        <v>14</v>
      </c>
      <c r="M90" s="597">
        <v>6</v>
      </c>
      <c r="N90" s="597">
        <v>7</v>
      </c>
      <c r="O90" s="598">
        <v>1</v>
      </c>
      <c r="P90" s="596">
        <v>2</v>
      </c>
      <c r="Q90" s="598">
        <v>12</v>
      </c>
      <c r="R90" s="599">
        <v>1</v>
      </c>
      <c r="S90" s="600">
        <v>2</v>
      </c>
      <c r="T90" s="601">
        <v>5</v>
      </c>
      <c r="U90" s="600">
        <v>4</v>
      </c>
      <c r="V90" s="600">
        <v>1</v>
      </c>
      <c r="W90" s="602">
        <v>0</v>
      </c>
      <c r="X90" s="603">
        <v>1</v>
      </c>
      <c r="Y90" s="4"/>
      <c r="Z90" s="4"/>
      <c r="AA90" s="4"/>
      <c r="AB90" s="4"/>
      <c r="AU90" s="4"/>
    </row>
    <row r="91" spans="1:47" ht="15" customHeight="1">
      <c r="A91" s="553"/>
      <c r="B91" s="554"/>
      <c r="C91" s="593" t="s">
        <v>1651</v>
      </c>
      <c r="D91" s="642" t="s">
        <v>1646</v>
      </c>
      <c r="E91" s="595">
        <v>46</v>
      </c>
      <c r="F91" s="596"/>
      <c r="G91" s="597"/>
      <c r="H91" s="597"/>
      <c r="I91" s="597"/>
      <c r="J91" s="598"/>
      <c r="K91" s="596">
        <v>2</v>
      </c>
      <c r="L91" s="597">
        <v>22</v>
      </c>
      <c r="M91" s="597">
        <v>18</v>
      </c>
      <c r="N91" s="597">
        <v>4</v>
      </c>
      <c r="O91" s="598">
        <v>0</v>
      </c>
      <c r="P91" s="596">
        <v>0</v>
      </c>
      <c r="Q91" s="598">
        <v>22</v>
      </c>
      <c r="R91" s="599">
        <v>2</v>
      </c>
      <c r="S91" s="600">
        <v>0</v>
      </c>
      <c r="T91" s="601">
        <v>10</v>
      </c>
      <c r="U91" s="600">
        <v>9</v>
      </c>
      <c r="V91" s="600">
        <v>1</v>
      </c>
      <c r="W91" s="602">
        <v>0</v>
      </c>
      <c r="X91" s="603">
        <v>0</v>
      </c>
      <c r="Y91" s="4"/>
      <c r="Z91" s="4"/>
      <c r="AA91" s="4"/>
      <c r="AB91" s="4"/>
      <c r="AU91" s="4"/>
    </row>
    <row r="92" spans="1:47" ht="15" customHeight="1">
      <c r="A92" s="553"/>
      <c r="B92" s="554"/>
      <c r="C92" s="593" t="s">
        <v>1651</v>
      </c>
      <c r="D92" s="642" t="s">
        <v>1697</v>
      </c>
      <c r="E92" s="595">
        <v>22</v>
      </c>
      <c r="F92" s="596"/>
      <c r="G92" s="597"/>
      <c r="H92" s="597"/>
      <c r="I92" s="597"/>
      <c r="J92" s="598"/>
      <c r="K92" s="596">
        <v>1</v>
      </c>
      <c r="L92" s="597">
        <v>10</v>
      </c>
      <c r="M92" s="597">
        <v>9</v>
      </c>
      <c r="N92" s="597">
        <v>1</v>
      </c>
      <c r="O92" s="598">
        <v>0</v>
      </c>
      <c r="P92" s="596">
        <v>0</v>
      </c>
      <c r="Q92" s="598">
        <v>10</v>
      </c>
      <c r="R92" s="599">
        <v>1</v>
      </c>
      <c r="S92" s="600">
        <v>0</v>
      </c>
      <c r="T92" s="601">
        <v>1</v>
      </c>
      <c r="U92" s="600">
        <v>7</v>
      </c>
      <c r="V92" s="600">
        <v>1</v>
      </c>
      <c r="W92" s="602">
        <v>0</v>
      </c>
      <c r="X92" s="603">
        <v>0</v>
      </c>
      <c r="Y92" s="4"/>
      <c r="Z92" s="4"/>
      <c r="AA92" s="4"/>
      <c r="AB92" s="4"/>
      <c r="AU92" s="4"/>
    </row>
    <row r="93" spans="1:47" ht="15" customHeight="1">
      <c r="A93" s="553"/>
      <c r="B93" s="554"/>
      <c r="C93" s="593" t="s">
        <v>1651</v>
      </c>
      <c r="D93" s="642" t="s">
        <v>1698</v>
      </c>
      <c r="E93" s="595">
        <v>39</v>
      </c>
      <c r="F93" s="596"/>
      <c r="G93" s="597"/>
      <c r="H93" s="597"/>
      <c r="I93" s="597"/>
      <c r="J93" s="598"/>
      <c r="K93" s="596">
        <v>2</v>
      </c>
      <c r="L93" s="597">
        <v>22</v>
      </c>
      <c r="M93" s="597">
        <v>20</v>
      </c>
      <c r="N93" s="597">
        <v>2</v>
      </c>
      <c r="O93" s="598">
        <v>0</v>
      </c>
      <c r="P93" s="596">
        <v>0</v>
      </c>
      <c r="Q93" s="598">
        <v>22</v>
      </c>
      <c r="R93" s="599">
        <v>2</v>
      </c>
      <c r="S93" s="600">
        <v>1</v>
      </c>
      <c r="T93" s="601">
        <v>9</v>
      </c>
      <c r="U93" s="600">
        <v>9</v>
      </c>
      <c r="V93" s="600">
        <v>1</v>
      </c>
      <c r="W93" s="602">
        <v>0</v>
      </c>
      <c r="X93" s="603">
        <v>0</v>
      </c>
      <c r="Y93" s="4"/>
      <c r="Z93" s="4"/>
      <c r="AA93" s="4"/>
      <c r="AB93" s="4"/>
      <c r="AU93" s="4"/>
    </row>
    <row r="94" spans="1:47" ht="15" customHeight="1">
      <c r="A94" s="553"/>
      <c r="B94" s="554"/>
      <c r="C94" s="593" t="s">
        <v>1651</v>
      </c>
      <c r="D94" s="642" t="s">
        <v>1699</v>
      </c>
      <c r="E94" s="595">
        <v>21</v>
      </c>
      <c r="F94" s="596"/>
      <c r="G94" s="597"/>
      <c r="H94" s="597"/>
      <c r="I94" s="597"/>
      <c r="J94" s="598"/>
      <c r="K94" s="596">
        <v>1</v>
      </c>
      <c r="L94" s="597">
        <v>12</v>
      </c>
      <c r="M94" s="597">
        <v>12</v>
      </c>
      <c r="N94" s="597">
        <v>0</v>
      </c>
      <c r="O94" s="598">
        <v>0</v>
      </c>
      <c r="P94" s="596">
        <v>0</v>
      </c>
      <c r="Q94" s="598">
        <v>12</v>
      </c>
      <c r="R94" s="599">
        <v>1</v>
      </c>
      <c r="S94" s="600">
        <v>0</v>
      </c>
      <c r="T94" s="601">
        <v>8</v>
      </c>
      <c r="U94" s="600">
        <v>3</v>
      </c>
      <c r="V94" s="600">
        <v>0</v>
      </c>
      <c r="W94" s="602">
        <v>0</v>
      </c>
      <c r="X94" s="603">
        <v>0</v>
      </c>
      <c r="Y94" s="4"/>
      <c r="Z94" s="4"/>
      <c r="AA94" s="4"/>
      <c r="AB94" s="4"/>
      <c r="AU94" s="4"/>
    </row>
    <row r="95" spans="1:47" ht="15" customHeight="1">
      <c r="A95" s="553"/>
      <c r="B95" s="554"/>
      <c r="C95" s="593" t="s">
        <v>1588</v>
      </c>
      <c r="D95" s="642" t="s">
        <v>1658</v>
      </c>
      <c r="E95" s="595">
        <v>99</v>
      </c>
      <c r="F95" s="596"/>
      <c r="G95" s="597"/>
      <c r="H95" s="597"/>
      <c r="I95" s="597"/>
      <c r="J95" s="598"/>
      <c r="K95" s="596"/>
      <c r="L95" s="597"/>
      <c r="M95" s="597">
        <v>9</v>
      </c>
      <c r="N95" s="597">
        <v>1</v>
      </c>
      <c r="O95" s="598">
        <v>1</v>
      </c>
      <c r="P95" s="596"/>
      <c r="Q95" s="598"/>
      <c r="R95" s="599"/>
      <c r="S95" s="600"/>
      <c r="T95" s="601"/>
      <c r="U95" s="600"/>
      <c r="V95" s="600"/>
      <c r="W95" s="602"/>
      <c r="X95" s="603"/>
      <c r="Y95" s="4"/>
      <c r="Z95" s="4"/>
      <c r="AA95" s="4"/>
      <c r="AB95" s="4"/>
      <c r="AU95" s="4"/>
    </row>
    <row r="96" spans="1:47" ht="15" customHeight="1">
      <c r="A96" s="553"/>
      <c r="B96" s="554"/>
      <c r="C96" s="593"/>
      <c r="D96" s="594"/>
      <c r="E96" s="595"/>
      <c r="F96" s="596"/>
      <c r="G96" s="597"/>
      <c r="H96" s="597"/>
      <c r="I96" s="597"/>
      <c r="J96" s="598"/>
      <c r="K96" s="596"/>
      <c r="L96" s="597"/>
      <c r="M96" s="597"/>
      <c r="N96" s="597"/>
      <c r="O96" s="598"/>
      <c r="P96" s="596"/>
      <c r="Q96" s="598"/>
      <c r="R96" s="599"/>
      <c r="S96" s="600"/>
      <c r="T96" s="601"/>
      <c r="U96" s="600"/>
      <c r="V96" s="600"/>
      <c r="W96" s="602"/>
      <c r="X96" s="603"/>
      <c r="Y96" s="4"/>
      <c r="Z96" s="4"/>
      <c r="AA96" s="4"/>
      <c r="AB96" s="4"/>
      <c r="AU96" s="4"/>
    </row>
    <row r="97" spans="1:47" ht="15" customHeight="1">
      <c r="A97" s="553"/>
      <c r="B97" s="554"/>
      <c r="C97" s="593"/>
      <c r="D97" s="594"/>
      <c r="E97" s="595"/>
      <c r="F97" s="596"/>
      <c r="G97" s="597"/>
      <c r="H97" s="597"/>
      <c r="I97" s="597"/>
      <c r="J97" s="598"/>
      <c r="K97" s="596"/>
      <c r="L97" s="597"/>
      <c r="M97" s="597"/>
      <c r="N97" s="597"/>
      <c r="O97" s="598"/>
      <c r="P97" s="596"/>
      <c r="Q97" s="598"/>
      <c r="R97" s="599"/>
      <c r="S97" s="600"/>
      <c r="T97" s="601"/>
      <c r="U97" s="600"/>
      <c r="V97" s="600"/>
      <c r="W97" s="602"/>
      <c r="X97" s="603"/>
      <c r="Y97" s="4"/>
      <c r="Z97" s="4"/>
      <c r="AA97" s="4"/>
      <c r="AB97" s="4"/>
      <c r="AU97" s="4"/>
    </row>
    <row r="98" spans="1:47" ht="15" customHeight="1">
      <c r="A98" s="553"/>
      <c r="B98" s="554"/>
      <c r="C98" s="593"/>
      <c r="D98" s="594"/>
      <c r="E98" s="595"/>
      <c r="F98" s="596"/>
      <c r="G98" s="597"/>
      <c r="H98" s="597"/>
      <c r="I98" s="597"/>
      <c r="J98" s="598"/>
      <c r="K98" s="596"/>
      <c r="L98" s="597"/>
      <c r="M98" s="597"/>
      <c r="N98" s="597"/>
      <c r="O98" s="598"/>
      <c r="P98" s="596"/>
      <c r="Q98" s="598"/>
      <c r="R98" s="599"/>
      <c r="S98" s="600"/>
      <c r="T98" s="601"/>
      <c r="U98" s="600"/>
      <c r="V98" s="600"/>
      <c r="W98" s="602"/>
      <c r="X98" s="603"/>
      <c r="Y98" s="4"/>
      <c r="Z98" s="4"/>
      <c r="AA98" s="4"/>
      <c r="AB98" s="4"/>
      <c r="AU98" s="4"/>
    </row>
    <row r="99" spans="1:47" ht="15" customHeight="1">
      <c r="A99" s="553"/>
      <c r="B99" s="554"/>
      <c r="C99" s="593"/>
      <c r="D99" s="594"/>
      <c r="E99" s="595"/>
      <c r="F99" s="596"/>
      <c r="G99" s="597"/>
      <c r="H99" s="597"/>
      <c r="I99" s="597"/>
      <c r="J99" s="598"/>
      <c r="K99" s="596"/>
      <c r="L99" s="597"/>
      <c r="M99" s="597"/>
      <c r="N99" s="597"/>
      <c r="O99" s="598"/>
      <c r="P99" s="596"/>
      <c r="Q99" s="598"/>
      <c r="R99" s="599"/>
      <c r="S99" s="600"/>
      <c r="T99" s="601"/>
      <c r="U99" s="600"/>
      <c r="V99" s="600"/>
      <c r="W99" s="602"/>
      <c r="X99" s="603"/>
      <c r="Y99" s="4"/>
      <c r="Z99" s="4"/>
      <c r="AA99" s="4"/>
      <c r="AB99" s="4"/>
      <c r="AU99" s="4"/>
    </row>
    <row r="100" spans="1:47" ht="15" customHeight="1">
      <c r="A100" s="553"/>
      <c r="B100" s="554"/>
      <c r="C100" s="593"/>
      <c r="D100" s="594"/>
      <c r="E100" s="595"/>
      <c r="F100" s="596"/>
      <c r="G100" s="597"/>
      <c r="H100" s="597"/>
      <c r="I100" s="597"/>
      <c r="J100" s="598"/>
      <c r="K100" s="596"/>
      <c r="L100" s="597"/>
      <c r="M100" s="597"/>
      <c r="N100" s="597"/>
      <c r="O100" s="598"/>
      <c r="P100" s="596"/>
      <c r="Q100" s="598"/>
      <c r="R100" s="599"/>
      <c r="S100" s="600"/>
      <c r="T100" s="601"/>
      <c r="U100" s="600"/>
      <c r="V100" s="600"/>
      <c r="W100" s="602"/>
      <c r="X100" s="603"/>
      <c r="Y100" s="4"/>
      <c r="Z100" s="4"/>
      <c r="AA100" s="4"/>
      <c r="AB100" s="4"/>
      <c r="AU100" s="4"/>
    </row>
    <row r="101" spans="1:47" ht="15" customHeight="1">
      <c r="A101" s="553"/>
      <c r="B101" s="554"/>
      <c r="C101" s="593"/>
      <c r="D101" s="594"/>
      <c r="E101" s="595"/>
      <c r="F101" s="596"/>
      <c r="G101" s="597"/>
      <c r="H101" s="597"/>
      <c r="I101" s="597"/>
      <c r="J101" s="598"/>
      <c r="K101" s="596"/>
      <c r="L101" s="597"/>
      <c r="M101" s="597"/>
      <c r="N101" s="597"/>
      <c r="O101" s="598"/>
      <c r="P101" s="596"/>
      <c r="Q101" s="598"/>
      <c r="R101" s="599"/>
      <c r="S101" s="600"/>
      <c r="T101" s="601"/>
      <c r="U101" s="600"/>
      <c r="V101" s="600"/>
      <c r="W101" s="602"/>
      <c r="X101" s="603"/>
      <c r="Y101" s="4"/>
      <c r="Z101" s="4"/>
      <c r="AA101" s="4"/>
      <c r="AB101" s="4"/>
      <c r="AU101" s="4"/>
    </row>
    <row r="102" spans="1:47" ht="15" customHeight="1">
      <c r="A102" s="553"/>
      <c r="B102" s="554"/>
      <c r="C102" s="593"/>
      <c r="D102" s="594"/>
      <c r="E102" s="595"/>
      <c r="F102" s="596"/>
      <c r="G102" s="597"/>
      <c r="H102" s="597"/>
      <c r="I102" s="597"/>
      <c r="J102" s="598"/>
      <c r="K102" s="596"/>
      <c r="L102" s="597"/>
      <c r="M102" s="597"/>
      <c r="N102" s="597"/>
      <c r="O102" s="598"/>
      <c r="P102" s="596"/>
      <c r="Q102" s="598"/>
      <c r="R102" s="599"/>
      <c r="S102" s="600"/>
      <c r="T102" s="601"/>
      <c r="U102" s="600"/>
      <c r="V102" s="600"/>
      <c r="W102" s="602"/>
      <c r="X102" s="603"/>
      <c r="Y102" s="4"/>
      <c r="Z102" s="4"/>
      <c r="AA102" s="4"/>
      <c r="AB102" s="4"/>
      <c r="AU102" s="4"/>
    </row>
    <row r="103" spans="1:47" ht="15" customHeight="1">
      <c r="A103" s="553"/>
      <c r="B103" s="554"/>
      <c r="C103" s="593"/>
      <c r="D103" s="594"/>
      <c r="E103" s="595"/>
      <c r="F103" s="596"/>
      <c r="G103" s="597"/>
      <c r="H103" s="597"/>
      <c r="I103" s="597"/>
      <c r="J103" s="598"/>
      <c r="K103" s="596"/>
      <c r="L103" s="597"/>
      <c r="M103" s="597"/>
      <c r="N103" s="597"/>
      <c r="O103" s="598"/>
      <c r="P103" s="596"/>
      <c r="Q103" s="598"/>
      <c r="R103" s="599"/>
      <c r="S103" s="600"/>
      <c r="T103" s="601"/>
      <c r="U103" s="600"/>
      <c r="V103" s="600"/>
      <c r="W103" s="602"/>
      <c r="X103" s="603"/>
      <c r="Y103" s="4"/>
      <c r="Z103" s="4"/>
      <c r="AA103" s="4"/>
      <c r="AB103" s="4"/>
      <c r="AU103" s="4"/>
    </row>
    <row r="104" spans="1:47" ht="15" customHeight="1">
      <c r="A104" s="553"/>
      <c r="B104" s="554"/>
      <c r="C104" s="593"/>
      <c r="D104" s="594"/>
      <c r="E104" s="595"/>
      <c r="F104" s="596"/>
      <c r="G104" s="597"/>
      <c r="H104" s="597"/>
      <c r="I104" s="597"/>
      <c r="J104" s="598"/>
      <c r="K104" s="596"/>
      <c r="L104" s="597"/>
      <c r="M104" s="597"/>
      <c r="N104" s="597"/>
      <c r="O104" s="598"/>
      <c r="P104" s="596"/>
      <c r="Q104" s="598"/>
      <c r="R104" s="599"/>
      <c r="S104" s="600"/>
      <c r="T104" s="601"/>
      <c r="U104" s="600"/>
      <c r="V104" s="600"/>
      <c r="W104" s="602"/>
      <c r="X104" s="603"/>
      <c r="Y104" s="4"/>
      <c r="Z104" s="4"/>
      <c r="AA104" s="4"/>
      <c r="AB104" s="4"/>
      <c r="AU104" s="4"/>
    </row>
    <row r="105" spans="1:47" ht="15" customHeight="1">
      <c r="A105" s="553"/>
      <c r="B105" s="554"/>
      <c r="C105" s="593"/>
      <c r="D105" s="594"/>
      <c r="E105" s="595"/>
      <c r="F105" s="596"/>
      <c r="G105" s="597"/>
      <c r="H105" s="597"/>
      <c r="I105" s="597"/>
      <c r="J105" s="598"/>
      <c r="K105" s="596"/>
      <c r="L105" s="597"/>
      <c r="M105" s="597"/>
      <c r="N105" s="597"/>
      <c r="O105" s="598"/>
      <c r="P105" s="596"/>
      <c r="Q105" s="598"/>
      <c r="R105" s="599"/>
      <c r="S105" s="600"/>
      <c r="T105" s="601"/>
      <c r="U105" s="600"/>
      <c r="V105" s="600"/>
      <c r="W105" s="602"/>
      <c r="X105" s="603"/>
      <c r="Y105" s="4"/>
      <c r="Z105" s="4"/>
      <c r="AA105" s="4"/>
      <c r="AB105" s="4"/>
      <c r="AU105" s="4"/>
    </row>
    <row r="106" spans="1:47" ht="15" customHeight="1">
      <c r="A106" s="553"/>
      <c r="B106" s="554"/>
      <c r="C106" s="593"/>
      <c r="D106" s="594"/>
      <c r="E106" s="595"/>
      <c r="F106" s="596"/>
      <c r="G106" s="597"/>
      <c r="H106" s="597"/>
      <c r="I106" s="597"/>
      <c r="J106" s="598"/>
      <c r="K106" s="596"/>
      <c r="L106" s="597"/>
      <c r="M106" s="597"/>
      <c r="N106" s="597"/>
      <c r="O106" s="598"/>
      <c r="P106" s="596"/>
      <c r="Q106" s="598"/>
      <c r="R106" s="599"/>
      <c r="S106" s="600"/>
      <c r="T106" s="601"/>
      <c r="U106" s="600"/>
      <c r="V106" s="600"/>
      <c r="W106" s="602"/>
      <c r="X106" s="603"/>
      <c r="Y106" s="4"/>
      <c r="Z106" s="4"/>
      <c r="AA106" s="4"/>
      <c r="AB106" s="4"/>
      <c r="AU106" s="4"/>
    </row>
    <row r="107" spans="1:47" ht="15" customHeight="1">
      <c r="A107" s="553"/>
      <c r="B107" s="554"/>
      <c r="C107" s="593"/>
      <c r="D107" s="594"/>
      <c r="E107" s="595"/>
      <c r="F107" s="596"/>
      <c r="G107" s="597"/>
      <c r="H107" s="597"/>
      <c r="I107" s="597"/>
      <c r="J107" s="598"/>
      <c r="K107" s="596"/>
      <c r="L107" s="597"/>
      <c r="M107" s="597"/>
      <c r="N107" s="597"/>
      <c r="O107" s="598"/>
      <c r="P107" s="596"/>
      <c r="Q107" s="598"/>
      <c r="R107" s="599"/>
      <c r="S107" s="600"/>
      <c r="T107" s="601"/>
      <c r="U107" s="600"/>
      <c r="V107" s="600"/>
      <c r="W107" s="602"/>
      <c r="X107" s="603"/>
      <c r="Y107" s="4"/>
      <c r="Z107" s="4"/>
      <c r="AA107" s="4"/>
      <c r="AB107" s="4"/>
      <c r="AU107" s="4"/>
    </row>
    <row r="108" spans="1:47" ht="15" customHeight="1">
      <c r="A108" s="553"/>
      <c r="B108" s="554"/>
      <c r="C108" s="593"/>
      <c r="D108" s="594"/>
      <c r="E108" s="595"/>
      <c r="F108" s="596"/>
      <c r="G108" s="597"/>
      <c r="H108" s="597"/>
      <c r="I108" s="597"/>
      <c r="J108" s="598"/>
      <c r="K108" s="596"/>
      <c r="L108" s="597"/>
      <c r="M108" s="597"/>
      <c r="N108" s="597"/>
      <c r="O108" s="598"/>
      <c r="P108" s="596"/>
      <c r="Q108" s="598"/>
      <c r="R108" s="599"/>
      <c r="S108" s="600"/>
      <c r="T108" s="601"/>
      <c r="U108" s="600"/>
      <c r="V108" s="600"/>
      <c r="W108" s="602"/>
      <c r="X108" s="603"/>
      <c r="Y108" s="4"/>
      <c r="Z108" s="4"/>
      <c r="AA108" s="4"/>
      <c r="AB108" s="4"/>
      <c r="AU108" s="4"/>
    </row>
    <row r="109" spans="1:47" ht="15" customHeight="1">
      <c r="A109" s="553"/>
      <c r="B109" s="554"/>
      <c r="C109" s="593"/>
      <c r="D109" s="594"/>
      <c r="E109" s="595"/>
      <c r="F109" s="596"/>
      <c r="G109" s="597"/>
      <c r="H109" s="597"/>
      <c r="I109" s="597"/>
      <c r="J109" s="598"/>
      <c r="K109" s="596"/>
      <c r="L109" s="597"/>
      <c r="M109" s="597"/>
      <c r="N109" s="597"/>
      <c r="O109" s="598"/>
      <c r="P109" s="596"/>
      <c r="Q109" s="598"/>
      <c r="R109" s="599"/>
      <c r="S109" s="600"/>
      <c r="T109" s="601"/>
      <c r="U109" s="600"/>
      <c r="V109" s="600"/>
      <c r="W109" s="602"/>
      <c r="X109" s="603"/>
      <c r="Y109" s="4"/>
      <c r="Z109" s="4"/>
      <c r="AA109" s="4"/>
      <c r="AB109" s="4"/>
      <c r="AU109" s="4"/>
    </row>
    <row r="110" spans="1:47" ht="15" customHeight="1">
      <c r="A110" s="553"/>
      <c r="B110" s="554"/>
      <c r="C110" s="593"/>
      <c r="D110" s="594"/>
      <c r="E110" s="595"/>
      <c r="F110" s="596"/>
      <c r="G110" s="597"/>
      <c r="H110" s="597"/>
      <c r="I110" s="597"/>
      <c r="J110" s="598"/>
      <c r="K110" s="596"/>
      <c r="L110" s="597"/>
      <c r="M110" s="597"/>
      <c r="N110" s="597"/>
      <c r="O110" s="598"/>
      <c r="P110" s="596"/>
      <c r="Q110" s="598"/>
      <c r="R110" s="599"/>
      <c r="S110" s="600"/>
      <c r="T110" s="601"/>
      <c r="U110" s="600"/>
      <c r="V110" s="600"/>
      <c r="W110" s="602"/>
      <c r="X110" s="603"/>
      <c r="Y110" s="4"/>
      <c r="Z110" s="4"/>
      <c r="AA110" s="4"/>
      <c r="AB110" s="4"/>
      <c r="AU110" s="4"/>
    </row>
    <row r="111" spans="1:47" ht="15" customHeight="1">
      <c r="A111" s="553"/>
      <c r="B111" s="554"/>
      <c r="C111" s="593"/>
      <c r="D111" s="594"/>
      <c r="E111" s="595"/>
      <c r="F111" s="596"/>
      <c r="G111" s="597"/>
      <c r="H111" s="597"/>
      <c r="I111" s="597"/>
      <c r="J111" s="598"/>
      <c r="K111" s="596"/>
      <c r="L111" s="597"/>
      <c r="M111" s="597"/>
      <c r="N111" s="597"/>
      <c r="O111" s="598"/>
      <c r="P111" s="596"/>
      <c r="Q111" s="598"/>
      <c r="R111" s="599"/>
      <c r="S111" s="600"/>
      <c r="T111" s="601"/>
      <c r="U111" s="600"/>
      <c r="V111" s="600"/>
      <c r="W111" s="602"/>
      <c r="X111" s="603"/>
      <c r="Y111" s="4"/>
      <c r="Z111" s="4"/>
      <c r="AA111" s="4"/>
      <c r="AB111" s="4"/>
      <c r="AU111" s="4"/>
    </row>
    <row r="112" spans="1:47" ht="15" customHeight="1">
      <c r="A112" s="553"/>
      <c r="B112" s="554"/>
      <c r="C112" s="593"/>
      <c r="D112" s="594"/>
      <c r="E112" s="595"/>
      <c r="F112" s="596"/>
      <c r="G112" s="597"/>
      <c r="H112" s="597"/>
      <c r="I112" s="597"/>
      <c r="J112" s="598"/>
      <c r="K112" s="596"/>
      <c r="L112" s="597"/>
      <c r="M112" s="597"/>
      <c r="N112" s="597"/>
      <c r="O112" s="598"/>
      <c r="P112" s="596"/>
      <c r="Q112" s="598"/>
      <c r="R112" s="599"/>
      <c r="S112" s="600"/>
      <c r="T112" s="601"/>
      <c r="U112" s="600"/>
      <c r="V112" s="600"/>
      <c r="W112" s="602"/>
      <c r="X112" s="603"/>
      <c r="Y112" s="4"/>
      <c r="Z112" s="4"/>
      <c r="AA112" s="4"/>
      <c r="AB112" s="4"/>
      <c r="AU112" s="4"/>
    </row>
    <row r="113" spans="1:47" ht="15" customHeight="1">
      <c r="A113" s="553"/>
      <c r="B113" s="554"/>
      <c r="C113" s="593"/>
      <c r="D113" s="594"/>
      <c r="E113" s="595"/>
      <c r="F113" s="596"/>
      <c r="G113" s="597"/>
      <c r="H113" s="597"/>
      <c r="I113" s="597"/>
      <c r="J113" s="598"/>
      <c r="K113" s="596"/>
      <c r="L113" s="597"/>
      <c r="M113" s="597"/>
      <c r="N113" s="597"/>
      <c r="O113" s="598"/>
      <c r="P113" s="596"/>
      <c r="Q113" s="598"/>
      <c r="R113" s="599"/>
      <c r="S113" s="600"/>
      <c r="T113" s="601"/>
      <c r="U113" s="600"/>
      <c r="V113" s="600"/>
      <c r="W113" s="602"/>
      <c r="X113" s="603"/>
      <c r="Y113" s="4"/>
      <c r="Z113" s="4"/>
      <c r="AA113" s="4"/>
      <c r="AB113" s="4"/>
      <c r="AU113" s="4"/>
    </row>
    <row r="114" spans="1:47" ht="15" customHeight="1">
      <c r="A114" s="553"/>
      <c r="B114" s="554"/>
      <c r="C114" s="593"/>
      <c r="D114" s="594"/>
      <c r="E114" s="595"/>
      <c r="F114" s="596"/>
      <c r="G114" s="597"/>
      <c r="H114" s="597"/>
      <c r="I114" s="597"/>
      <c r="J114" s="598"/>
      <c r="K114" s="596"/>
      <c r="L114" s="597"/>
      <c r="M114" s="597"/>
      <c r="N114" s="597"/>
      <c r="O114" s="598"/>
      <c r="P114" s="596"/>
      <c r="Q114" s="598"/>
      <c r="R114" s="599"/>
      <c r="S114" s="600"/>
      <c r="T114" s="601"/>
      <c r="U114" s="600"/>
      <c r="V114" s="600"/>
      <c r="W114" s="602"/>
      <c r="X114" s="603"/>
      <c r="Y114" s="4"/>
      <c r="Z114" s="4"/>
      <c r="AA114" s="4"/>
      <c r="AB114" s="4"/>
      <c r="AU114" s="4"/>
    </row>
    <row r="115" spans="1:47" ht="15" customHeight="1">
      <c r="A115" s="553"/>
      <c r="B115" s="554"/>
      <c r="C115" s="593"/>
      <c r="D115" s="594"/>
      <c r="E115" s="595"/>
      <c r="F115" s="596"/>
      <c r="G115" s="597"/>
      <c r="H115" s="597"/>
      <c r="I115" s="597"/>
      <c r="J115" s="598"/>
      <c r="K115" s="596"/>
      <c r="L115" s="597"/>
      <c r="M115" s="597"/>
      <c r="N115" s="597"/>
      <c r="O115" s="598"/>
      <c r="P115" s="596"/>
      <c r="Q115" s="598"/>
      <c r="R115" s="599"/>
      <c r="S115" s="600"/>
      <c r="T115" s="601"/>
      <c r="U115" s="600"/>
      <c r="V115" s="600"/>
      <c r="W115" s="602"/>
      <c r="X115" s="603"/>
      <c r="Y115" s="4"/>
      <c r="Z115" s="4"/>
      <c r="AA115" s="4"/>
      <c r="AB115" s="4"/>
      <c r="AU115" s="4"/>
    </row>
    <row r="116" spans="1:47" ht="15" customHeight="1">
      <c r="A116" s="553"/>
      <c r="B116" s="554"/>
      <c r="C116" s="593"/>
      <c r="D116" s="594"/>
      <c r="E116" s="595"/>
      <c r="F116" s="596"/>
      <c r="G116" s="597"/>
      <c r="H116" s="597"/>
      <c r="I116" s="597"/>
      <c r="J116" s="598"/>
      <c r="K116" s="596"/>
      <c r="L116" s="597"/>
      <c r="M116" s="597"/>
      <c r="N116" s="597"/>
      <c r="O116" s="598"/>
      <c r="P116" s="596"/>
      <c r="Q116" s="598"/>
      <c r="R116" s="599"/>
      <c r="S116" s="600"/>
      <c r="T116" s="601"/>
      <c r="U116" s="600"/>
      <c r="V116" s="600"/>
      <c r="W116" s="602"/>
      <c r="X116" s="603"/>
      <c r="Y116" s="4"/>
      <c r="Z116" s="4"/>
      <c r="AA116" s="4"/>
      <c r="AB116" s="4"/>
      <c r="AU116" s="4"/>
    </row>
    <row r="117" spans="1:47" ht="15" customHeight="1">
      <c r="A117" s="553"/>
      <c r="B117" s="554"/>
      <c r="C117" s="593"/>
      <c r="D117" s="594"/>
      <c r="E117" s="595"/>
      <c r="F117" s="596"/>
      <c r="G117" s="597"/>
      <c r="H117" s="597"/>
      <c r="I117" s="597"/>
      <c r="J117" s="598"/>
      <c r="K117" s="596"/>
      <c r="L117" s="597"/>
      <c r="M117" s="597"/>
      <c r="N117" s="597"/>
      <c r="O117" s="598"/>
      <c r="P117" s="596"/>
      <c r="Q117" s="598"/>
      <c r="R117" s="599"/>
      <c r="S117" s="600"/>
      <c r="T117" s="601"/>
      <c r="U117" s="600"/>
      <c r="V117" s="600"/>
      <c r="W117" s="602"/>
      <c r="X117" s="603"/>
      <c r="Y117" s="4"/>
      <c r="Z117" s="4"/>
      <c r="AA117" s="4"/>
      <c r="AB117" s="4"/>
      <c r="AU117" s="4"/>
    </row>
    <row r="118" spans="1:47" ht="15" customHeight="1">
      <c r="A118" s="553"/>
      <c r="B118" s="554"/>
      <c r="C118" s="593"/>
      <c r="D118" s="594"/>
      <c r="E118" s="595"/>
      <c r="F118" s="596"/>
      <c r="G118" s="597"/>
      <c r="H118" s="597"/>
      <c r="I118" s="597"/>
      <c r="J118" s="598"/>
      <c r="K118" s="596"/>
      <c r="L118" s="597"/>
      <c r="M118" s="597"/>
      <c r="N118" s="597"/>
      <c r="O118" s="598"/>
      <c r="P118" s="596"/>
      <c r="Q118" s="598"/>
      <c r="R118" s="599"/>
      <c r="S118" s="600"/>
      <c r="T118" s="601"/>
      <c r="U118" s="600"/>
      <c r="V118" s="600"/>
      <c r="W118" s="602"/>
      <c r="X118" s="603"/>
      <c r="Y118" s="4"/>
      <c r="Z118" s="4"/>
      <c r="AA118" s="4"/>
      <c r="AB118" s="4"/>
      <c r="AU118" s="4"/>
    </row>
    <row r="119" spans="1:47" ht="15" customHeight="1">
      <c r="A119" s="553"/>
      <c r="B119" s="554"/>
      <c r="C119" s="593"/>
      <c r="D119" s="594"/>
      <c r="E119" s="595"/>
      <c r="F119" s="596"/>
      <c r="G119" s="597"/>
      <c r="H119" s="597"/>
      <c r="I119" s="597"/>
      <c r="J119" s="598"/>
      <c r="K119" s="596"/>
      <c r="L119" s="597"/>
      <c r="M119" s="597"/>
      <c r="N119" s="597"/>
      <c r="O119" s="598"/>
      <c r="P119" s="596"/>
      <c r="Q119" s="598"/>
      <c r="R119" s="599"/>
      <c r="S119" s="600"/>
      <c r="T119" s="601"/>
      <c r="U119" s="600"/>
      <c r="V119" s="600"/>
      <c r="W119" s="602"/>
      <c r="X119" s="603"/>
      <c r="Y119" s="4"/>
      <c r="Z119" s="4"/>
      <c r="AA119" s="4"/>
      <c r="AB119" s="4"/>
      <c r="AU119" s="4"/>
    </row>
    <row r="120" spans="1:47" ht="15" customHeight="1">
      <c r="A120" s="553"/>
      <c r="B120" s="554"/>
      <c r="C120" s="593"/>
      <c r="D120" s="594"/>
      <c r="E120" s="595"/>
      <c r="F120" s="596"/>
      <c r="G120" s="597"/>
      <c r="H120" s="597"/>
      <c r="I120" s="597"/>
      <c r="J120" s="598"/>
      <c r="K120" s="596"/>
      <c r="L120" s="597"/>
      <c r="M120" s="597"/>
      <c r="N120" s="597"/>
      <c r="O120" s="598"/>
      <c r="P120" s="596"/>
      <c r="Q120" s="598"/>
      <c r="R120" s="599"/>
      <c r="S120" s="600"/>
      <c r="T120" s="601"/>
      <c r="U120" s="600"/>
      <c r="V120" s="600"/>
      <c r="W120" s="602"/>
      <c r="X120" s="603"/>
      <c r="Y120" s="4"/>
      <c r="Z120" s="4"/>
      <c r="AA120" s="4"/>
      <c r="AB120" s="4"/>
      <c r="AU120" s="4"/>
    </row>
    <row r="121" spans="1:47" ht="15" customHeight="1">
      <c r="A121" s="553"/>
      <c r="B121" s="554"/>
      <c r="C121" s="593"/>
      <c r="D121" s="594"/>
      <c r="E121" s="595"/>
      <c r="F121" s="596"/>
      <c r="G121" s="597"/>
      <c r="H121" s="597"/>
      <c r="I121" s="597"/>
      <c r="J121" s="598"/>
      <c r="K121" s="596"/>
      <c r="L121" s="597"/>
      <c r="M121" s="597"/>
      <c r="N121" s="597"/>
      <c r="O121" s="598"/>
      <c r="P121" s="596"/>
      <c r="Q121" s="598"/>
      <c r="R121" s="599"/>
      <c r="S121" s="600"/>
      <c r="T121" s="601"/>
      <c r="U121" s="600"/>
      <c r="V121" s="600"/>
      <c r="W121" s="602"/>
      <c r="X121" s="603"/>
      <c r="Y121" s="4"/>
      <c r="Z121" s="4"/>
      <c r="AA121" s="4"/>
      <c r="AB121" s="4"/>
      <c r="AU121" s="4"/>
    </row>
    <row r="122" spans="1:47" ht="15" customHeight="1">
      <c r="A122" s="553"/>
      <c r="B122" s="554"/>
      <c r="C122" s="593"/>
      <c r="D122" s="594"/>
      <c r="E122" s="595"/>
      <c r="F122" s="596"/>
      <c r="G122" s="597"/>
      <c r="H122" s="597"/>
      <c r="I122" s="597"/>
      <c r="J122" s="598"/>
      <c r="K122" s="596"/>
      <c r="L122" s="597"/>
      <c r="M122" s="597"/>
      <c r="N122" s="597"/>
      <c r="O122" s="598"/>
      <c r="P122" s="596"/>
      <c r="Q122" s="598"/>
      <c r="R122" s="599"/>
      <c r="S122" s="600"/>
      <c r="T122" s="601"/>
      <c r="U122" s="600"/>
      <c r="V122" s="600"/>
      <c r="W122" s="602"/>
      <c r="X122" s="603"/>
      <c r="Y122" s="4"/>
      <c r="Z122" s="4"/>
      <c r="AA122" s="4"/>
      <c r="AB122" s="4"/>
      <c r="AU122" s="4"/>
    </row>
    <row r="123" spans="1:47" ht="15" customHeight="1">
      <c r="A123" s="553"/>
      <c r="B123" s="554"/>
      <c r="C123" s="593"/>
      <c r="D123" s="594"/>
      <c r="E123" s="595"/>
      <c r="F123" s="596"/>
      <c r="G123" s="597"/>
      <c r="H123" s="597"/>
      <c r="I123" s="597"/>
      <c r="J123" s="598"/>
      <c r="K123" s="596"/>
      <c r="L123" s="597"/>
      <c r="M123" s="597"/>
      <c r="N123" s="597"/>
      <c r="O123" s="598"/>
      <c r="P123" s="596"/>
      <c r="Q123" s="598"/>
      <c r="R123" s="599"/>
      <c r="S123" s="600"/>
      <c r="T123" s="601"/>
      <c r="U123" s="600"/>
      <c r="V123" s="600"/>
      <c r="W123" s="602"/>
      <c r="X123" s="603"/>
      <c r="Y123" s="4"/>
      <c r="Z123" s="4"/>
      <c r="AA123" s="4"/>
      <c r="AB123" s="4"/>
      <c r="AU123" s="4"/>
    </row>
    <row r="124" spans="1:47" ht="15" customHeight="1">
      <c r="A124" s="553"/>
      <c r="B124" s="554"/>
      <c r="C124" s="593"/>
      <c r="D124" s="594"/>
      <c r="E124" s="595"/>
      <c r="F124" s="596"/>
      <c r="G124" s="597"/>
      <c r="H124" s="597"/>
      <c r="I124" s="597"/>
      <c r="J124" s="598"/>
      <c r="K124" s="596"/>
      <c r="L124" s="597"/>
      <c r="M124" s="597"/>
      <c r="N124" s="597"/>
      <c r="O124" s="598"/>
      <c r="P124" s="596"/>
      <c r="Q124" s="598"/>
      <c r="R124" s="599"/>
      <c r="S124" s="600"/>
      <c r="T124" s="601"/>
      <c r="U124" s="600"/>
      <c r="V124" s="600"/>
      <c r="W124" s="602"/>
      <c r="X124" s="603"/>
      <c r="Y124" s="4"/>
      <c r="Z124" s="4"/>
      <c r="AA124" s="4"/>
      <c r="AB124" s="4"/>
      <c r="AU124" s="4"/>
    </row>
    <row r="125" spans="1:47" ht="15" customHeight="1">
      <c r="A125" s="553"/>
      <c r="B125" s="554"/>
      <c r="C125" s="593"/>
      <c r="D125" s="594"/>
      <c r="E125" s="595"/>
      <c r="F125" s="596"/>
      <c r="G125" s="597"/>
      <c r="H125" s="597"/>
      <c r="I125" s="597"/>
      <c r="J125" s="598"/>
      <c r="K125" s="596"/>
      <c r="L125" s="597"/>
      <c r="M125" s="597"/>
      <c r="N125" s="597"/>
      <c r="O125" s="598"/>
      <c r="P125" s="596"/>
      <c r="Q125" s="598"/>
      <c r="R125" s="599"/>
      <c r="S125" s="600"/>
      <c r="T125" s="601"/>
      <c r="U125" s="600"/>
      <c r="V125" s="600"/>
      <c r="W125" s="602"/>
      <c r="X125" s="603"/>
      <c r="Y125" s="4"/>
      <c r="Z125" s="4"/>
      <c r="AA125" s="4"/>
      <c r="AB125" s="4"/>
      <c r="AU125" s="4"/>
    </row>
    <row r="126" spans="1:47" ht="15" customHeight="1">
      <c r="A126" s="553"/>
      <c r="B126" s="554"/>
      <c r="C126" s="593"/>
      <c r="D126" s="594"/>
      <c r="E126" s="595"/>
      <c r="F126" s="596"/>
      <c r="G126" s="597"/>
      <c r="H126" s="597"/>
      <c r="I126" s="597"/>
      <c r="J126" s="598"/>
      <c r="K126" s="596"/>
      <c r="L126" s="597"/>
      <c r="M126" s="597"/>
      <c r="N126" s="597"/>
      <c r="O126" s="598"/>
      <c r="P126" s="596"/>
      <c r="Q126" s="598"/>
      <c r="R126" s="599"/>
      <c r="S126" s="600"/>
      <c r="T126" s="601"/>
      <c r="U126" s="600"/>
      <c r="V126" s="600"/>
      <c r="W126" s="602"/>
      <c r="X126" s="603"/>
      <c r="Y126" s="4"/>
      <c r="Z126" s="4"/>
      <c r="AA126" s="4"/>
      <c r="AB126" s="4"/>
      <c r="AU126" s="4"/>
    </row>
    <row r="127" spans="1:47" ht="15" customHeight="1">
      <c r="A127" s="553"/>
      <c r="B127" s="554"/>
      <c r="C127" s="593"/>
      <c r="D127" s="594"/>
      <c r="E127" s="595"/>
      <c r="F127" s="596"/>
      <c r="G127" s="597"/>
      <c r="H127" s="597"/>
      <c r="I127" s="597"/>
      <c r="J127" s="598"/>
      <c r="K127" s="596"/>
      <c r="L127" s="597"/>
      <c r="M127" s="597"/>
      <c r="N127" s="597"/>
      <c r="O127" s="598"/>
      <c r="P127" s="596"/>
      <c r="Q127" s="598"/>
      <c r="R127" s="599"/>
      <c r="S127" s="600"/>
      <c r="T127" s="601"/>
      <c r="U127" s="600"/>
      <c r="V127" s="600"/>
      <c r="W127" s="602"/>
      <c r="X127" s="603"/>
      <c r="Y127" s="4"/>
      <c r="Z127" s="4"/>
      <c r="AA127" s="4"/>
      <c r="AB127" s="4"/>
      <c r="AU127" s="4"/>
    </row>
    <row r="128" spans="1:47" ht="15" customHeight="1">
      <c r="A128" s="553"/>
      <c r="B128" s="554"/>
      <c r="C128" s="593"/>
      <c r="D128" s="594"/>
      <c r="E128" s="595"/>
      <c r="F128" s="596"/>
      <c r="G128" s="597"/>
      <c r="H128" s="597"/>
      <c r="I128" s="597"/>
      <c r="J128" s="598"/>
      <c r="K128" s="596"/>
      <c r="L128" s="597"/>
      <c r="M128" s="597"/>
      <c r="N128" s="597"/>
      <c r="O128" s="598"/>
      <c r="P128" s="596"/>
      <c r="Q128" s="598"/>
      <c r="R128" s="599"/>
      <c r="S128" s="600"/>
      <c r="T128" s="601"/>
      <c r="U128" s="600"/>
      <c r="V128" s="600"/>
      <c r="W128" s="602"/>
      <c r="X128" s="603"/>
      <c r="Y128" s="4"/>
      <c r="Z128" s="4"/>
      <c r="AA128" s="4"/>
      <c r="AB128" s="4"/>
      <c r="AU128" s="4"/>
    </row>
    <row r="129" spans="1:47" ht="15" customHeight="1">
      <c r="A129" s="553"/>
      <c r="B129" s="554"/>
      <c r="C129" s="593"/>
      <c r="D129" s="594"/>
      <c r="E129" s="595"/>
      <c r="F129" s="596"/>
      <c r="G129" s="597"/>
      <c r="H129" s="597"/>
      <c r="I129" s="597"/>
      <c r="J129" s="598"/>
      <c r="K129" s="596"/>
      <c r="L129" s="597"/>
      <c r="M129" s="597"/>
      <c r="N129" s="597"/>
      <c r="O129" s="598"/>
      <c r="P129" s="596"/>
      <c r="Q129" s="598"/>
      <c r="R129" s="599"/>
      <c r="S129" s="600"/>
      <c r="T129" s="601"/>
      <c r="U129" s="600"/>
      <c r="V129" s="600"/>
      <c r="W129" s="602"/>
      <c r="X129" s="603"/>
      <c r="Y129" s="4"/>
      <c r="Z129" s="4"/>
      <c r="AA129" s="4"/>
      <c r="AB129" s="4"/>
      <c r="AU129" s="4"/>
    </row>
    <row r="130" spans="1:47" ht="15" customHeight="1">
      <c r="A130" s="553"/>
      <c r="B130" s="554"/>
      <c r="C130" s="593"/>
      <c r="D130" s="594"/>
      <c r="E130" s="595"/>
      <c r="F130" s="596"/>
      <c r="G130" s="597"/>
      <c r="H130" s="597"/>
      <c r="I130" s="597"/>
      <c r="J130" s="598"/>
      <c r="K130" s="596"/>
      <c r="L130" s="597"/>
      <c r="M130" s="597"/>
      <c r="N130" s="597"/>
      <c r="O130" s="598"/>
      <c r="P130" s="596"/>
      <c r="Q130" s="598"/>
      <c r="R130" s="599"/>
      <c r="S130" s="600"/>
      <c r="T130" s="601"/>
      <c r="U130" s="600"/>
      <c r="V130" s="600"/>
      <c r="W130" s="602"/>
      <c r="X130" s="603"/>
      <c r="Y130" s="4"/>
      <c r="Z130" s="4"/>
      <c r="AA130" s="4"/>
      <c r="AB130" s="4"/>
      <c r="AU130" s="4"/>
    </row>
    <row r="131" spans="1:47" ht="15" customHeight="1">
      <c r="A131" s="553"/>
      <c r="B131" s="554"/>
      <c r="C131" s="593"/>
      <c r="D131" s="594"/>
      <c r="E131" s="595"/>
      <c r="F131" s="596"/>
      <c r="G131" s="597"/>
      <c r="H131" s="597"/>
      <c r="I131" s="597"/>
      <c r="J131" s="598"/>
      <c r="K131" s="596"/>
      <c r="L131" s="597"/>
      <c r="M131" s="597"/>
      <c r="N131" s="597"/>
      <c r="O131" s="598"/>
      <c r="P131" s="596"/>
      <c r="Q131" s="598"/>
      <c r="R131" s="599"/>
      <c r="S131" s="600"/>
      <c r="T131" s="601"/>
      <c r="U131" s="600"/>
      <c r="V131" s="600"/>
      <c r="W131" s="602"/>
      <c r="X131" s="603"/>
      <c r="Y131" s="4"/>
      <c r="Z131" s="4"/>
      <c r="AA131" s="4"/>
      <c r="AB131" s="4"/>
      <c r="AU131" s="4"/>
    </row>
    <row r="132" spans="1:47" ht="15" customHeight="1">
      <c r="A132" s="553"/>
      <c r="B132" s="554"/>
      <c r="C132" s="593"/>
      <c r="D132" s="594"/>
      <c r="E132" s="595"/>
      <c r="F132" s="596"/>
      <c r="G132" s="597"/>
      <c r="H132" s="597"/>
      <c r="I132" s="597"/>
      <c r="J132" s="598"/>
      <c r="K132" s="596"/>
      <c r="L132" s="597"/>
      <c r="M132" s="597"/>
      <c r="N132" s="597"/>
      <c r="O132" s="598"/>
      <c r="P132" s="596"/>
      <c r="Q132" s="598"/>
      <c r="R132" s="599"/>
      <c r="S132" s="600"/>
      <c r="T132" s="601"/>
      <c r="U132" s="600"/>
      <c r="V132" s="600"/>
      <c r="W132" s="602"/>
      <c r="X132" s="603"/>
      <c r="Y132" s="4"/>
      <c r="Z132" s="4"/>
      <c r="AA132" s="4"/>
      <c r="AB132" s="4"/>
      <c r="AU132" s="4"/>
    </row>
    <row r="133" spans="1:47" ht="15" customHeight="1">
      <c r="A133" s="553"/>
      <c r="B133" s="554"/>
      <c r="C133" s="593"/>
      <c r="D133" s="594"/>
      <c r="E133" s="595"/>
      <c r="F133" s="596"/>
      <c r="G133" s="597"/>
      <c r="H133" s="597"/>
      <c r="I133" s="597"/>
      <c r="J133" s="598"/>
      <c r="K133" s="596"/>
      <c r="L133" s="597"/>
      <c r="M133" s="597"/>
      <c r="N133" s="597"/>
      <c r="O133" s="598"/>
      <c r="P133" s="596"/>
      <c r="Q133" s="598"/>
      <c r="R133" s="599"/>
      <c r="S133" s="600"/>
      <c r="T133" s="601"/>
      <c r="U133" s="600"/>
      <c r="V133" s="600"/>
      <c r="W133" s="602"/>
      <c r="X133" s="603"/>
      <c r="Y133" s="4"/>
      <c r="Z133" s="4"/>
      <c r="AA133" s="4"/>
      <c r="AB133" s="4"/>
      <c r="AU133" s="4"/>
    </row>
    <row r="134" spans="1:47" ht="15" customHeight="1">
      <c r="A134" s="553"/>
      <c r="B134" s="554"/>
      <c r="C134" s="593"/>
      <c r="D134" s="594"/>
      <c r="E134" s="595"/>
      <c r="F134" s="596"/>
      <c r="G134" s="597"/>
      <c r="H134" s="597"/>
      <c r="I134" s="597"/>
      <c r="J134" s="598"/>
      <c r="K134" s="596"/>
      <c r="L134" s="597"/>
      <c r="M134" s="597"/>
      <c r="N134" s="597"/>
      <c r="O134" s="598"/>
      <c r="P134" s="596"/>
      <c r="Q134" s="598"/>
      <c r="R134" s="599"/>
      <c r="S134" s="600"/>
      <c r="T134" s="601"/>
      <c r="U134" s="600"/>
      <c r="V134" s="600"/>
      <c r="W134" s="602"/>
      <c r="X134" s="603"/>
      <c r="Y134" s="4"/>
      <c r="Z134" s="4"/>
      <c r="AA134" s="4"/>
      <c r="AB134" s="4"/>
      <c r="AU134" s="4"/>
    </row>
    <row r="135" spans="1:47" ht="15" customHeight="1">
      <c r="A135" s="553"/>
      <c r="B135" s="554"/>
      <c r="C135" s="593"/>
      <c r="D135" s="594"/>
      <c r="E135" s="595"/>
      <c r="F135" s="596"/>
      <c r="G135" s="597"/>
      <c r="H135" s="597"/>
      <c r="I135" s="597"/>
      <c r="J135" s="598"/>
      <c r="K135" s="596"/>
      <c r="L135" s="597"/>
      <c r="M135" s="597"/>
      <c r="N135" s="597"/>
      <c r="O135" s="598"/>
      <c r="P135" s="596"/>
      <c r="Q135" s="598"/>
      <c r="R135" s="599"/>
      <c r="S135" s="600"/>
      <c r="T135" s="601"/>
      <c r="U135" s="600"/>
      <c r="V135" s="600"/>
      <c r="W135" s="602"/>
      <c r="X135" s="603"/>
      <c r="Y135" s="4"/>
      <c r="Z135" s="4"/>
      <c r="AA135" s="4"/>
      <c r="AB135" s="4"/>
      <c r="AU135" s="4"/>
    </row>
    <row r="136" spans="1:47" ht="15" customHeight="1">
      <c r="A136" s="553"/>
      <c r="B136" s="554"/>
      <c r="C136" s="593"/>
      <c r="D136" s="594"/>
      <c r="E136" s="595"/>
      <c r="F136" s="596"/>
      <c r="G136" s="597"/>
      <c r="H136" s="597"/>
      <c r="I136" s="597"/>
      <c r="J136" s="598"/>
      <c r="K136" s="596"/>
      <c r="L136" s="597"/>
      <c r="M136" s="597"/>
      <c r="N136" s="597"/>
      <c r="O136" s="598"/>
      <c r="P136" s="596"/>
      <c r="Q136" s="598"/>
      <c r="R136" s="599"/>
      <c r="S136" s="600"/>
      <c r="T136" s="601"/>
      <c r="U136" s="600"/>
      <c r="V136" s="600"/>
      <c r="W136" s="602"/>
      <c r="X136" s="603"/>
      <c r="Y136" s="4"/>
      <c r="Z136" s="4"/>
      <c r="AA136" s="4"/>
      <c r="AB136" s="4"/>
      <c r="AU136" s="4"/>
    </row>
    <row r="137" spans="1:47" ht="15" customHeight="1">
      <c r="A137" s="553"/>
      <c r="B137" s="554"/>
      <c r="C137" s="593"/>
      <c r="D137" s="594"/>
      <c r="E137" s="595"/>
      <c r="F137" s="596"/>
      <c r="G137" s="597"/>
      <c r="H137" s="597"/>
      <c r="I137" s="597"/>
      <c r="J137" s="598"/>
      <c r="K137" s="596"/>
      <c r="L137" s="597"/>
      <c r="M137" s="597"/>
      <c r="N137" s="597"/>
      <c r="O137" s="598"/>
      <c r="P137" s="596"/>
      <c r="Q137" s="598"/>
      <c r="R137" s="599"/>
      <c r="S137" s="600"/>
      <c r="T137" s="601"/>
      <c r="U137" s="600"/>
      <c r="V137" s="600"/>
      <c r="W137" s="602"/>
      <c r="X137" s="603"/>
      <c r="Y137" s="4"/>
      <c r="Z137" s="4"/>
      <c r="AA137" s="4"/>
      <c r="AB137" s="4"/>
      <c r="AU137" s="4"/>
    </row>
    <row r="138" spans="1:47" ht="15" customHeight="1">
      <c r="A138" s="553"/>
      <c r="B138" s="554"/>
      <c r="C138" s="593"/>
      <c r="D138" s="594"/>
      <c r="E138" s="595"/>
      <c r="F138" s="596"/>
      <c r="G138" s="597"/>
      <c r="H138" s="597"/>
      <c r="I138" s="597"/>
      <c r="J138" s="598"/>
      <c r="K138" s="596"/>
      <c r="L138" s="597"/>
      <c r="M138" s="597"/>
      <c r="N138" s="597"/>
      <c r="O138" s="598"/>
      <c r="P138" s="596"/>
      <c r="Q138" s="598"/>
      <c r="R138" s="599"/>
      <c r="S138" s="600"/>
      <c r="T138" s="601"/>
      <c r="U138" s="600"/>
      <c r="V138" s="600"/>
      <c r="W138" s="602"/>
      <c r="X138" s="603"/>
      <c r="Y138" s="4"/>
      <c r="Z138" s="4"/>
      <c r="AA138" s="4"/>
      <c r="AB138" s="4"/>
      <c r="AU138" s="4"/>
    </row>
    <row r="139" spans="1:47" ht="15" customHeight="1">
      <c r="A139" s="553"/>
      <c r="B139" s="554"/>
      <c r="C139" s="593"/>
      <c r="D139" s="594"/>
      <c r="E139" s="595"/>
      <c r="F139" s="596"/>
      <c r="G139" s="597"/>
      <c r="H139" s="597"/>
      <c r="I139" s="597"/>
      <c r="J139" s="598"/>
      <c r="K139" s="596"/>
      <c r="L139" s="597"/>
      <c r="M139" s="597"/>
      <c r="N139" s="597"/>
      <c r="O139" s="598"/>
      <c r="P139" s="596"/>
      <c r="Q139" s="598"/>
      <c r="R139" s="599"/>
      <c r="S139" s="600"/>
      <c r="T139" s="601"/>
      <c r="U139" s="600"/>
      <c r="V139" s="600"/>
      <c r="W139" s="602"/>
      <c r="X139" s="603"/>
      <c r="Y139" s="4"/>
      <c r="Z139" s="4"/>
      <c r="AA139" s="4"/>
      <c r="AB139" s="4"/>
      <c r="AU139" s="4"/>
    </row>
    <row r="140" spans="1:47" ht="15" customHeight="1">
      <c r="A140" s="553"/>
      <c r="B140" s="554"/>
      <c r="C140" s="593"/>
      <c r="D140" s="594"/>
      <c r="E140" s="595"/>
      <c r="F140" s="596"/>
      <c r="G140" s="597"/>
      <c r="H140" s="597"/>
      <c r="I140" s="597"/>
      <c r="J140" s="598"/>
      <c r="K140" s="596"/>
      <c r="L140" s="597"/>
      <c r="M140" s="597"/>
      <c r="N140" s="597"/>
      <c r="O140" s="598"/>
      <c r="P140" s="596"/>
      <c r="Q140" s="598"/>
      <c r="R140" s="599"/>
      <c r="S140" s="600"/>
      <c r="T140" s="601"/>
      <c r="U140" s="600"/>
      <c r="V140" s="600"/>
      <c r="W140" s="602"/>
      <c r="X140" s="603"/>
      <c r="Y140" s="4"/>
      <c r="Z140" s="4"/>
      <c r="AA140" s="4"/>
      <c r="AB140" s="4"/>
      <c r="AU140" s="4"/>
    </row>
    <row r="141" spans="1:47" ht="15" customHeight="1">
      <c r="A141" s="553"/>
      <c r="B141" s="554"/>
      <c r="C141" s="593"/>
      <c r="D141" s="594"/>
      <c r="E141" s="595"/>
      <c r="F141" s="596"/>
      <c r="G141" s="597"/>
      <c r="H141" s="597"/>
      <c r="I141" s="597"/>
      <c r="J141" s="598"/>
      <c r="K141" s="596"/>
      <c r="L141" s="597"/>
      <c r="M141" s="597"/>
      <c r="N141" s="597"/>
      <c r="O141" s="598"/>
      <c r="P141" s="596"/>
      <c r="Q141" s="598"/>
      <c r="R141" s="599"/>
      <c r="S141" s="600"/>
      <c r="T141" s="601"/>
      <c r="U141" s="600"/>
      <c r="V141" s="600"/>
      <c r="W141" s="602"/>
      <c r="X141" s="603"/>
      <c r="Y141" s="4"/>
      <c r="Z141" s="4"/>
      <c r="AA141" s="4"/>
      <c r="AB141" s="4"/>
      <c r="AU141" s="4"/>
    </row>
    <row r="142" spans="1:47" ht="15" customHeight="1">
      <c r="A142" s="553"/>
      <c r="B142" s="554"/>
      <c r="C142" s="593"/>
      <c r="D142" s="594"/>
      <c r="E142" s="595"/>
      <c r="F142" s="596"/>
      <c r="G142" s="597"/>
      <c r="H142" s="597"/>
      <c r="I142" s="597"/>
      <c r="J142" s="598"/>
      <c r="K142" s="596"/>
      <c r="L142" s="597"/>
      <c r="M142" s="597"/>
      <c r="N142" s="597"/>
      <c r="O142" s="598"/>
      <c r="P142" s="596"/>
      <c r="Q142" s="598"/>
      <c r="R142" s="599"/>
      <c r="S142" s="600"/>
      <c r="T142" s="601"/>
      <c r="U142" s="600"/>
      <c r="V142" s="600"/>
      <c r="W142" s="602"/>
      <c r="X142" s="603"/>
      <c r="Y142" s="4"/>
      <c r="Z142" s="4"/>
      <c r="AA142" s="4"/>
      <c r="AB142" s="4"/>
      <c r="AU142" s="4"/>
    </row>
    <row r="143" spans="1:47" ht="15" customHeight="1">
      <c r="A143" s="553"/>
      <c r="B143" s="554"/>
      <c r="C143" s="593"/>
      <c r="D143" s="594"/>
      <c r="E143" s="595"/>
      <c r="F143" s="596"/>
      <c r="G143" s="597"/>
      <c r="H143" s="597"/>
      <c r="I143" s="597"/>
      <c r="J143" s="598"/>
      <c r="K143" s="596"/>
      <c r="L143" s="597"/>
      <c r="M143" s="597"/>
      <c r="N143" s="597"/>
      <c r="O143" s="598"/>
      <c r="P143" s="596"/>
      <c r="Q143" s="598"/>
      <c r="R143" s="599"/>
      <c r="S143" s="600"/>
      <c r="T143" s="601"/>
      <c r="U143" s="600"/>
      <c r="V143" s="600"/>
      <c r="W143" s="602"/>
      <c r="X143" s="603"/>
      <c r="Y143" s="4"/>
      <c r="Z143" s="4"/>
      <c r="AA143" s="4"/>
      <c r="AB143" s="4"/>
      <c r="AU143" s="4"/>
    </row>
    <row r="144" spans="1:47" ht="15" customHeight="1">
      <c r="A144" s="553"/>
      <c r="B144" s="554"/>
      <c r="C144" s="593"/>
      <c r="D144" s="594"/>
      <c r="E144" s="595"/>
      <c r="F144" s="596"/>
      <c r="G144" s="597"/>
      <c r="H144" s="597"/>
      <c r="I144" s="597"/>
      <c r="J144" s="598"/>
      <c r="K144" s="596"/>
      <c r="L144" s="597"/>
      <c r="M144" s="597"/>
      <c r="N144" s="597"/>
      <c r="O144" s="598"/>
      <c r="P144" s="596"/>
      <c r="Q144" s="598"/>
      <c r="R144" s="599"/>
      <c r="S144" s="600"/>
      <c r="T144" s="601"/>
      <c r="U144" s="600"/>
      <c r="V144" s="600"/>
      <c r="W144" s="602"/>
      <c r="X144" s="603"/>
      <c r="Y144" s="4"/>
      <c r="Z144" s="4"/>
      <c r="AA144" s="4"/>
      <c r="AB144" s="4"/>
      <c r="AU144" s="4"/>
    </row>
    <row r="145" spans="1:47" ht="15" customHeight="1">
      <c r="A145" s="553"/>
      <c r="B145" s="554"/>
      <c r="C145" s="593"/>
      <c r="D145" s="594"/>
      <c r="E145" s="595"/>
      <c r="F145" s="596"/>
      <c r="G145" s="597"/>
      <c r="H145" s="597"/>
      <c r="I145" s="597"/>
      <c r="J145" s="598"/>
      <c r="K145" s="596"/>
      <c r="L145" s="597"/>
      <c r="M145" s="597"/>
      <c r="N145" s="597"/>
      <c r="O145" s="598"/>
      <c r="P145" s="596"/>
      <c r="Q145" s="598"/>
      <c r="R145" s="599"/>
      <c r="S145" s="600"/>
      <c r="T145" s="601"/>
      <c r="U145" s="600"/>
      <c r="V145" s="600"/>
      <c r="W145" s="602"/>
      <c r="X145" s="603"/>
      <c r="Y145" s="4"/>
      <c r="Z145" s="4"/>
      <c r="AA145" s="4"/>
      <c r="AB145" s="4"/>
      <c r="AU145" s="4"/>
    </row>
    <row r="146" spans="1:47" ht="15" customHeight="1">
      <c r="A146" s="553"/>
      <c r="B146" s="554"/>
      <c r="C146" s="593"/>
      <c r="D146" s="594"/>
      <c r="E146" s="595"/>
      <c r="F146" s="596"/>
      <c r="G146" s="597"/>
      <c r="H146" s="597"/>
      <c r="I146" s="597"/>
      <c r="J146" s="598"/>
      <c r="K146" s="596"/>
      <c r="L146" s="597"/>
      <c r="M146" s="597"/>
      <c r="N146" s="597"/>
      <c r="O146" s="598"/>
      <c r="P146" s="596"/>
      <c r="Q146" s="598"/>
      <c r="R146" s="599"/>
      <c r="S146" s="600"/>
      <c r="T146" s="601"/>
      <c r="U146" s="600"/>
      <c r="V146" s="600"/>
      <c r="W146" s="602"/>
      <c r="X146" s="603"/>
      <c r="Y146" s="4"/>
      <c r="Z146" s="4"/>
      <c r="AA146" s="4"/>
      <c r="AB146" s="4"/>
      <c r="AU146" s="4"/>
    </row>
    <row r="147" spans="1:47" ht="15" customHeight="1">
      <c r="A147" s="553"/>
      <c r="B147" s="554"/>
      <c r="C147" s="593"/>
      <c r="D147" s="594"/>
      <c r="E147" s="595"/>
      <c r="F147" s="596"/>
      <c r="G147" s="597"/>
      <c r="H147" s="597"/>
      <c r="I147" s="597"/>
      <c r="J147" s="598"/>
      <c r="K147" s="596"/>
      <c r="L147" s="597"/>
      <c r="M147" s="597"/>
      <c r="N147" s="597"/>
      <c r="O147" s="598"/>
      <c r="P147" s="596"/>
      <c r="Q147" s="598"/>
      <c r="R147" s="599"/>
      <c r="S147" s="600"/>
      <c r="T147" s="601"/>
      <c r="U147" s="600"/>
      <c r="V147" s="600"/>
      <c r="W147" s="602"/>
      <c r="X147" s="603"/>
      <c r="Y147" s="4"/>
      <c r="Z147" s="4"/>
      <c r="AA147" s="4"/>
      <c r="AB147" s="4"/>
      <c r="AU147" s="4"/>
    </row>
    <row r="148" spans="1:47" ht="15" customHeight="1">
      <c r="A148" s="553"/>
      <c r="B148" s="554"/>
      <c r="C148" s="593"/>
      <c r="D148" s="594"/>
      <c r="E148" s="595"/>
      <c r="F148" s="596"/>
      <c r="G148" s="597"/>
      <c r="H148" s="597"/>
      <c r="I148" s="597"/>
      <c r="J148" s="598"/>
      <c r="K148" s="596"/>
      <c r="L148" s="597"/>
      <c r="M148" s="597"/>
      <c r="N148" s="597"/>
      <c r="O148" s="598"/>
      <c r="P148" s="596"/>
      <c r="Q148" s="598"/>
      <c r="R148" s="599"/>
      <c r="S148" s="600"/>
      <c r="T148" s="601"/>
      <c r="U148" s="600"/>
      <c r="V148" s="600"/>
      <c r="W148" s="602"/>
      <c r="X148" s="603"/>
      <c r="Y148" s="4"/>
      <c r="Z148" s="4"/>
      <c r="AA148" s="4"/>
      <c r="AB148" s="4"/>
      <c r="AU148" s="4"/>
    </row>
    <row r="149" spans="1:47" ht="15" customHeight="1">
      <c r="A149" s="553"/>
      <c r="B149" s="554"/>
      <c r="C149" s="593"/>
      <c r="D149" s="594"/>
      <c r="E149" s="595"/>
      <c r="F149" s="596"/>
      <c r="G149" s="597"/>
      <c r="H149" s="597"/>
      <c r="I149" s="597"/>
      <c r="J149" s="598"/>
      <c r="K149" s="596"/>
      <c r="L149" s="597"/>
      <c r="M149" s="597"/>
      <c r="N149" s="597"/>
      <c r="O149" s="598"/>
      <c r="P149" s="596"/>
      <c r="Q149" s="598"/>
      <c r="R149" s="599"/>
      <c r="S149" s="600"/>
      <c r="T149" s="601"/>
      <c r="U149" s="600"/>
      <c r="V149" s="600"/>
      <c r="W149" s="602"/>
      <c r="X149" s="603"/>
      <c r="Y149" s="4"/>
      <c r="Z149" s="4"/>
      <c r="AA149" s="4"/>
      <c r="AB149" s="4"/>
      <c r="AU149" s="4"/>
    </row>
    <row r="150" spans="1:47" ht="15" customHeight="1">
      <c r="A150" s="553"/>
      <c r="B150" s="554"/>
      <c r="C150" s="593"/>
      <c r="D150" s="594"/>
      <c r="E150" s="595"/>
      <c r="F150" s="596"/>
      <c r="G150" s="597"/>
      <c r="H150" s="597"/>
      <c r="I150" s="597"/>
      <c r="J150" s="598"/>
      <c r="K150" s="596"/>
      <c r="L150" s="597"/>
      <c r="M150" s="597"/>
      <c r="N150" s="597"/>
      <c r="O150" s="598"/>
      <c r="P150" s="596"/>
      <c r="Q150" s="598"/>
      <c r="R150" s="599"/>
      <c r="S150" s="600"/>
      <c r="T150" s="601"/>
      <c r="U150" s="600"/>
      <c r="V150" s="600"/>
      <c r="W150" s="602"/>
      <c r="X150" s="603"/>
      <c r="Y150" s="4"/>
      <c r="Z150" s="4"/>
      <c r="AA150" s="4"/>
      <c r="AB150" s="4"/>
      <c r="AU150" s="4"/>
    </row>
    <row r="151" spans="1:47" ht="15" customHeight="1">
      <c r="A151" s="553"/>
      <c r="B151" s="554"/>
      <c r="C151" s="593"/>
      <c r="D151" s="594"/>
      <c r="E151" s="595"/>
      <c r="F151" s="596"/>
      <c r="G151" s="597"/>
      <c r="H151" s="597"/>
      <c r="I151" s="597"/>
      <c r="J151" s="598"/>
      <c r="K151" s="596"/>
      <c r="L151" s="597"/>
      <c r="M151" s="597"/>
      <c r="N151" s="597"/>
      <c r="O151" s="598"/>
      <c r="P151" s="596"/>
      <c r="Q151" s="598"/>
      <c r="R151" s="599"/>
      <c r="S151" s="600"/>
      <c r="T151" s="601"/>
      <c r="U151" s="600"/>
      <c r="V151" s="600"/>
      <c r="W151" s="602"/>
      <c r="X151" s="603"/>
      <c r="Y151" s="4"/>
      <c r="Z151" s="4"/>
      <c r="AA151" s="4"/>
      <c r="AB151" s="4"/>
      <c r="AU151" s="4"/>
    </row>
    <row r="152" spans="1:47" ht="15" customHeight="1">
      <c r="A152" s="553"/>
      <c r="B152" s="554"/>
      <c r="C152" s="593"/>
      <c r="D152" s="594"/>
      <c r="E152" s="595"/>
      <c r="F152" s="596"/>
      <c r="G152" s="597"/>
      <c r="H152" s="597"/>
      <c r="I152" s="597"/>
      <c r="J152" s="598"/>
      <c r="K152" s="596"/>
      <c r="L152" s="597"/>
      <c r="M152" s="597"/>
      <c r="N152" s="597"/>
      <c r="O152" s="598"/>
      <c r="P152" s="596"/>
      <c r="Q152" s="598"/>
      <c r="R152" s="599"/>
      <c r="S152" s="600"/>
      <c r="T152" s="601"/>
      <c r="U152" s="600"/>
      <c r="V152" s="600"/>
      <c r="W152" s="602"/>
      <c r="X152" s="603"/>
      <c r="Y152" s="4"/>
      <c r="Z152" s="4"/>
      <c r="AA152" s="4"/>
      <c r="AB152" s="4"/>
      <c r="AU152" s="4"/>
    </row>
    <row r="153" spans="1:47" ht="15" customHeight="1">
      <c r="A153" s="553"/>
      <c r="B153" s="554"/>
      <c r="C153" s="593"/>
      <c r="D153" s="594"/>
      <c r="E153" s="595"/>
      <c r="F153" s="596"/>
      <c r="G153" s="597"/>
      <c r="H153" s="597"/>
      <c r="I153" s="597"/>
      <c r="J153" s="598"/>
      <c r="K153" s="596"/>
      <c r="L153" s="597"/>
      <c r="M153" s="597"/>
      <c r="N153" s="597"/>
      <c r="O153" s="598"/>
      <c r="P153" s="596"/>
      <c r="Q153" s="598"/>
      <c r="R153" s="599"/>
      <c r="S153" s="600"/>
      <c r="T153" s="601"/>
      <c r="U153" s="600"/>
      <c r="V153" s="600"/>
      <c r="W153" s="602"/>
      <c r="X153" s="603"/>
      <c r="Y153" s="4"/>
      <c r="Z153" s="4"/>
      <c r="AA153" s="4"/>
      <c r="AB153" s="4"/>
      <c r="AU153" s="4"/>
    </row>
    <row r="154" spans="1:47" ht="15" customHeight="1">
      <c r="A154" s="553"/>
      <c r="B154" s="554"/>
      <c r="C154" s="593"/>
      <c r="D154" s="594"/>
      <c r="E154" s="595"/>
      <c r="F154" s="596"/>
      <c r="G154" s="597"/>
      <c r="H154" s="597"/>
      <c r="I154" s="597"/>
      <c r="J154" s="598"/>
      <c r="K154" s="596"/>
      <c r="L154" s="597"/>
      <c r="M154" s="597"/>
      <c r="N154" s="597"/>
      <c r="O154" s="598"/>
      <c r="P154" s="596"/>
      <c r="Q154" s="598"/>
      <c r="R154" s="599"/>
      <c r="S154" s="600"/>
      <c r="T154" s="601"/>
      <c r="U154" s="600"/>
      <c r="V154" s="600"/>
      <c r="W154" s="602"/>
      <c r="X154" s="603"/>
      <c r="Y154" s="4"/>
      <c r="Z154" s="4"/>
      <c r="AA154" s="4"/>
      <c r="AB154" s="4"/>
      <c r="AU154" s="4"/>
    </row>
    <row r="155" spans="1:47" ht="15" customHeight="1">
      <c r="A155" s="553"/>
      <c r="B155" s="554"/>
      <c r="C155" s="593"/>
      <c r="D155" s="594"/>
      <c r="E155" s="595"/>
      <c r="F155" s="596"/>
      <c r="G155" s="597"/>
      <c r="H155" s="597"/>
      <c r="I155" s="597"/>
      <c r="J155" s="598"/>
      <c r="K155" s="596"/>
      <c r="L155" s="597"/>
      <c r="M155" s="597"/>
      <c r="N155" s="597"/>
      <c r="O155" s="598"/>
      <c r="P155" s="596"/>
      <c r="Q155" s="598"/>
      <c r="R155" s="599"/>
      <c r="S155" s="600"/>
      <c r="T155" s="601"/>
      <c r="U155" s="600"/>
      <c r="V155" s="600"/>
      <c r="W155" s="602"/>
      <c r="X155" s="603"/>
      <c r="Y155" s="4"/>
      <c r="Z155" s="4"/>
      <c r="AA155" s="4"/>
      <c r="AB155" s="4"/>
      <c r="AU155" s="4"/>
    </row>
    <row r="156" spans="1:47" ht="15" customHeight="1">
      <c r="A156" s="553"/>
      <c r="B156" s="554"/>
      <c r="C156" s="593"/>
      <c r="D156" s="594"/>
      <c r="E156" s="595"/>
      <c r="F156" s="596"/>
      <c r="G156" s="597"/>
      <c r="H156" s="597"/>
      <c r="I156" s="597"/>
      <c r="J156" s="598"/>
      <c r="K156" s="596"/>
      <c r="L156" s="597"/>
      <c r="M156" s="597"/>
      <c r="N156" s="597"/>
      <c r="O156" s="598"/>
      <c r="P156" s="596"/>
      <c r="Q156" s="598"/>
      <c r="R156" s="599"/>
      <c r="S156" s="600"/>
      <c r="T156" s="601"/>
      <c r="U156" s="600"/>
      <c r="V156" s="600"/>
      <c r="W156" s="602"/>
      <c r="X156" s="603"/>
      <c r="Y156" s="4"/>
      <c r="Z156" s="4"/>
      <c r="AA156" s="4"/>
      <c r="AB156" s="4"/>
      <c r="AU156" s="4"/>
    </row>
    <row r="157" spans="1:47" ht="15" customHeight="1">
      <c r="A157" s="553"/>
      <c r="B157" s="554"/>
      <c r="C157" s="593"/>
      <c r="D157" s="594"/>
      <c r="E157" s="595"/>
      <c r="F157" s="596"/>
      <c r="G157" s="597"/>
      <c r="H157" s="597"/>
      <c r="I157" s="597"/>
      <c r="J157" s="598"/>
      <c r="K157" s="596"/>
      <c r="L157" s="597"/>
      <c r="M157" s="597"/>
      <c r="N157" s="597"/>
      <c r="O157" s="598"/>
      <c r="P157" s="596"/>
      <c r="Q157" s="598"/>
      <c r="R157" s="599"/>
      <c r="S157" s="600"/>
      <c r="T157" s="601"/>
      <c r="U157" s="600"/>
      <c r="V157" s="600"/>
      <c r="W157" s="602"/>
      <c r="X157" s="603"/>
      <c r="Y157" s="4"/>
      <c r="Z157" s="4"/>
      <c r="AA157" s="4"/>
      <c r="AB157" s="4"/>
      <c r="AU157" s="4"/>
    </row>
    <row r="158" spans="1:47" ht="15" customHeight="1">
      <c r="A158" s="553"/>
      <c r="B158" s="554"/>
      <c r="C158" s="593"/>
      <c r="D158" s="594"/>
      <c r="E158" s="595"/>
      <c r="F158" s="596"/>
      <c r="G158" s="597"/>
      <c r="H158" s="597"/>
      <c r="I158" s="597"/>
      <c r="J158" s="598"/>
      <c r="K158" s="596"/>
      <c r="L158" s="597"/>
      <c r="M158" s="597"/>
      <c r="N158" s="597"/>
      <c r="O158" s="598"/>
      <c r="P158" s="596"/>
      <c r="Q158" s="598"/>
      <c r="R158" s="599"/>
      <c r="S158" s="600"/>
      <c r="T158" s="601"/>
      <c r="U158" s="600"/>
      <c r="V158" s="600"/>
      <c r="W158" s="602"/>
      <c r="X158" s="603"/>
      <c r="Y158" s="4"/>
      <c r="Z158" s="4"/>
      <c r="AA158" s="4"/>
      <c r="AB158" s="4"/>
      <c r="AU158" s="4"/>
    </row>
    <row r="159" spans="1:47" ht="15" customHeight="1">
      <c r="A159" s="553"/>
      <c r="B159" s="554"/>
      <c r="C159" s="593"/>
      <c r="D159" s="594"/>
      <c r="E159" s="595"/>
      <c r="F159" s="596"/>
      <c r="G159" s="597"/>
      <c r="H159" s="597"/>
      <c r="I159" s="597"/>
      <c r="J159" s="598"/>
      <c r="K159" s="596"/>
      <c r="L159" s="597"/>
      <c r="M159" s="597"/>
      <c r="N159" s="597"/>
      <c r="O159" s="598"/>
      <c r="P159" s="596"/>
      <c r="Q159" s="598"/>
      <c r="R159" s="599"/>
      <c r="S159" s="600"/>
      <c r="T159" s="601"/>
      <c r="U159" s="600"/>
      <c r="V159" s="600"/>
      <c r="W159" s="602"/>
      <c r="X159" s="603"/>
      <c r="Y159" s="4"/>
      <c r="Z159" s="4"/>
      <c r="AA159" s="4"/>
      <c r="AB159" s="4"/>
      <c r="AU159" s="4"/>
    </row>
    <row r="160" spans="1:47" ht="15" customHeight="1">
      <c r="A160" s="553"/>
      <c r="B160" s="554"/>
      <c r="C160" s="593"/>
      <c r="D160" s="594"/>
      <c r="E160" s="595"/>
      <c r="F160" s="596"/>
      <c r="G160" s="597"/>
      <c r="H160" s="597"/>
      <c r="I160" s="597"/>
      <c r="J160" s="598"/>
      <c r="K160" s="596"/>
      <c r="L160" s="597"/>
      <c r="M160" s="597"/>
      <c r="N160" s="597"/>
      <c r="O160" s="598"/>
      <c r="P160" s="596"/>
      <c r="Q160" s="598"/>
      <c r="R160" s="599"/>
      <c r="S160" s="600"/>
      <c r="T160" s="601"/>
      <c r="U160" s="600"/>
      <c r="V160" s="600"/>
      <c r="W160" s="602"/>
      <c r="X160" s="603"/>
      <c r="Y160" s="4"/>
      <c r="Z160" s="4"/>
      <c r="AA160" s="4"/>
      <c r="AB160" s="4"/>
      <c r="AU160" s="4"/>
    </row>
    <row r="161" spans="1:47" ht="15" customHeight="1">
      <c r="A161" s="553"/>
      <c r="B161" s="554"/>
      <c r="C161" s="593"/>
      <c r="D161" s="594"/>
      <c r="E161" s="595"/>
      <c r="F161" s="596"/>
      <c r="G161" s="597"/>
      <c r="H161" s="597"/>
      <c r="I161" s="597"/>
      <c r="J161" s="598"/>
      <c r="K161" s="596"/>
      <c r="L161" s="597"/>
      <c r="M161" s="597"/>
      <c r="N161" s="597"/>
      <c r="O161" s="598"/>
      <c r="P161" s="596"/>
      <c r="Q161" s="598"/>
      <c r="R161" s="599"/>
      <c r="S161" s="600"/>
      <c r="T161" s="601"/>
      <c r="U161" s="600"/>
      <c r="V161" s="600"/>
      <c r="W161" s="602"/>
      <c r="X161" s="603"/>
      <c r="Y161" s="4"/>
      <c r="Z161" s="4"/>
      <c r="AA161" s="4"/>
      <c r="AB161" s="4"/>
      <c r="AU161" s="4"/>
    </row>
    <row r="162" spans="1:47" ht="15" customHeight="1">
      <c r="A162" s="553"/>
      <c r="B162" s="554"/>
      <c r="C162" s="593"/>
      <c r="D162" s="594"/>
      <c r="E162" s="595"/>
      <c r="F162" s="596"/>
      <c r="G162" s="597"/>
      <c r="H162" s="597"/>
      <c r="I162" s="597"/>
      <c r="J162" s="598"/>
      <c r="K162" s="596"/>
      <c r="L162" s="597"/>
      <c r="M162" s="597"/>
      <c r="N162" s="597"/>
      <c r="O162" s="598"/>
      <c r="P162" s="596"/>
      <c r="Q162" s="598"/>
      <c r="R162" s="599"/>
      <c r="S162" s="600"/>
      <c r="T162" s="601"/>
      <c r="U162" s="600"/>
      <c r="V162" s="600"/>
      <c r="W162" s="602"/>
      <c r="X162" s="603"/>
      <c r="Y162" s="4"/>
      <c r="Z162" s="4"/>
      <c r="AA162" s="4"/>
      <c r="AB162" s="4"/>
      <c r="AU162" s="4"/>
    </row>
    <row r="163" spans="1:47" ht="15" customHeight="1">
      <c r="A163" s="553"/>
      <c r="B163" s="554"/>
      <c r="C163" s="593"/>
      <c r="D163" s="594"/>
      <c r="E163" s="595"/>
      <c r="F163" s="596"/>
      <c r="G163" s="597"/>
      <c r="H163" s="597"/>
      <c r="I163" s="597"/>
      <c r="J163" s="598"/>
      <c r="K163" s="596"/>
      <c r="L163" s="597"/>
      <c r="M163" s="597"/>
      <c r="N163" s="597"/>
      <c r="O163" s="598"/>
      <c r="P163" s="596"/>
      <c r="Q163" s="598"/>
      <c r="R163" s="599"/>
      <c r="S163" s="600"/>
      <c r="T163" s="601"/>
      <c r="U163" s="600"/>
      <c r="V163" s="600"/>
      <c r="W163" s="602"/>
      <c r="X163" s="603"/>
      <c r="Y163" s="4"/>
      <c r="Z163" s="4"/>
      <c r="AA163" s="4"/>
      <c r="AB163" s="4"/>
      <c r="AU163" s="4"/>
    </row>
    <row r="164" spans="1:47" ht="15" customHeight="1">
      <c r="A164" s="553"/>
      <c r="B164" s="554"/>
      <c r="C164" s="593"/>
      <c r="D164" s="594"/>
      <c r="E164" s="595"/>
      <c r="F164" s="596"/>
      <c r="G164" s="597"/>
      <c r="H164" s="597"/>
      <c r="I164" s="597"/>
      <c r="J164" s="598"/>
      <c r="K164" s="596"/>
      <c r="L164" s="597"/>
      <c r="M164" s="597"/>
      <c r="N164" s="597"/>
      <c r="O164" s="598"/>
      <c r="P164" s="596"/>
      <c r="Q164" s="598"/>
      <c r="R164" s="599"/>
      <c r="S164" s="600"/>
      <c r="T164" s="601"/>
      <c r="U164" s="600"/>
      <c r="V164" s="600"/>
      <c r="W164" s="602"/>
      <c r="X164" s="603"/>
      <c r="Y164" s="4"/>
      <c r="Z164" s="4"/>
      <c r="AA164" s="4"/>
      <c r="AB164" s="4"/>
      <c r="AU164" s="4"/>
    </row>
    <row r="165" spans="1:47" ht="15" customHeight="1">
      <c r="A165" s="553"/>
      <c r="B165" s="554"/>
      <c r="C165" s="593"/>
      <c r="D165" s="594"/>
      <c r="E165" s="595"/>
      <c r="F165" s="596"/>
      <c r="G165" s="597"/>
      <c r="H165" s="597"/>
      <c r="I165" s="597"/>
      <c r="J165" s="598"/>
      <c r="K165" s="596"/>
      <c r="L165" s="597"/>
      <c r="M165" s="597"/>
      <c r="N165" s="597"/>
      <c r="O165" s="598"/>
      <c r="P165" s="596"/>
      <c r="Q165" s="598"/>
      <c r="R165" s="599"/>
      <c r="S165" s="600"/>
      <c r="T165" s="601"/>
      <c r="U165" s="600"/>
      <c r="V165" s="600"/>
      <c r="W165" s="602"/>
      <c r="X165" s="603"/>
      <c r="Y165" s="4"/>
      <c r="Z165" s="4"/>
      <c r="AA165" s="4"/>
      <c r="AB165" s="4"/>
      <c r="AU165" s="4"/>
    </row>
    <row r="166" spans="1:47" ht="15" customHeight="1">
      <c r="A166" s="553"/>
      <c r="B166" s="554"/>
      <c r="C166" s="593"/>
      <c r="D166" s="594"/>
      <c r="E166" s="595"/>
      <c r="F166" s="596"/>
      <c r="G166" s="597"/>
      <c r="H166" s="597"/>
      <c r="I166" s="597"/>
      <c r="J166" s="598"/>
      <c r="K166" s="596"/>
      <c r="L166" s="597"/>
      <c r="M166" s="597"/>
      <c r="N166" s="597"/>
      <c r="O166" s="598"/>
      <c r="P166" s="596"/>
      <c r="Q166" s="598"/>
      <c r="R166" s="599"/>
      <c r="S166" s="600"/>
      <c r="T166" s="601"/>
      <c r="U166" s="600"/>
      <c r="V166" s="600"/>
      <c r="W166" s="602"/>
      <c r="X166" s="603"/>
      <c r="Y166" s="4"/>
      <c r="Z166" s="4"/>
      <c r="AA166" s="4"/>
      <c r="AB166" s="4"/>
      <c r="AU166" s="4"/>
    </row>
    <row r="167" spans="1:47" ht="15" customHeight="1">
      <c r="A167" s="553"/>
      <c r="B167" s="554"/>
      <c r="C167" s="593"/>
      <c r="D167" s="594"/>
      <c r="E167" s="595"/>
      <c r="F167" s="596"/>
      <c r="G167" s="597"/>
      <c r="H167" s="597"/>
      <c r="I167" s="597"/>
      <c r="J167" s="598"/>
      <c r="K167" s="596"/>
      <c r="L167" s="597"/>
      <c r="M167" s="597"/>
      <c r="N167" s="597"/>
      <c r="O167" s="598"/>
      <c r="P167" s="596"/>
      <c r="Q167" s="598"/>
      <c r="R167" s="599"/>
      <c r="S167" s="600"/>
      <c r="T167" s="601"/>
      <c r="U167" s="600"/>
      <c r="V167" s="600"/>
      <c r="W167" s="602"/>
      <c r="X167" s="603"/>
      <c r="Y167" s="4"/>
      <c r="Z167" s="4"/>
      <c r="AA167" s="4"/>
      <c r="AB167" s="4"/>
      <c r="AU167" s="4"/>
    </row>
    <row r="168" spans="1:47" ht="15" customHeight="1">
      <c r="A168" s="553"/>
      <c r="B168" s="554"/>
      <c r="C168" s="593"/>
      <c r="D168" s="594"/>
      <c r="E168" s="595"/>
      <c r="F168" s="596"/>
      <c r="G168" s="597"/>
      <c r="H168" s="597"/>
      <c r="I168" s="597"/>
      <c r="J168" s="598"/>
      <c r="K168" s="596"/>
      <c r="L168" s="597"/>
      <c r="M168" s="597"/>
      <c r="N168" s="597"/>
      <c r="O168" s="598"/>
      <c r="P168" s="596"/>
      <c r="Q168" s="598"/>
      <c r="R168" s="599"/>
      <c r="S168" s="600"/>
      <c r="T168" s="601"/>
      <c r="U168" s="600"/>
      <c r="V168" s="600"/>
      <c r="W168" s="602"/>
      <c r="X168" s="603"/>
      <c r="Y168" s="4"/>
      <c r="Z168" s="4"/>
      <c r="AA168" s="4"/>
      <c r="AB168" s="4"/>
      <c r="AU168" s="4"/>
    </row>
    <row r="169" spans="1:47" ht="15" customHeight="1">
      <c r="A169" s="553"/>
      <c r="B169" s="554"/>
      <c r="C169" s="593"/>
      <c r="D169" s="594"/>
      <c r="E169" s="595"/>
      <c r="F169" s="596"/>
      <c r="G169" s="597"/>
      <c r="H169" s="597"/>
      <c r="I169" s="597"/>
      <c r="J169" s="598"/>
      <c r="K169" s="596"/>
      <c r="L169" s="597"/>
      <c r="M169" s="597"/>
      <c r="N169" s="597"/>
      <c r="O169" s="598"/>
      <c r="P169" s="596"/>
      <c r="Q169" s="598"/>
      <c r="R169" s="599"/>
      <c r="S169" s="600"/>
      <c r="T169" s="601"/>
      <c r="U169" s="600"/>
      <c r="V169" s="600"/>
      <c r="W169" s="602"/>
      <c r="X169" s="603"/>
      <c r="Y169" s="4"/>
      <c r="Z169" s="4"/>
      <c r="AA169" s="4"/>
      <c r="AB169" s="4"/>
      <c r="AU169" s="4"/>
    </row>
    <row r="170" spans="1:47" ht="15" customHeight="1">
      <c r="A170" s="553"/>
      <c r="B170" s="554"/>
      <c r="C170" s="593"/>
      <c r="D170" s="594"/>
      <c r="E170" s="595"/>
      <c r="F170" s="596"/>
      <c r="G170" s="597"/>
      <c r="H170" s="597"/>
      <c r="I170" s="597"/>
      <c r="J170" s="598"/>
      <c r="K170" s="596"/>
      <c r="L170" s="597"/>
      <c r="M170" s="597"/>
      <c r="N170" s="597"/>
      <c r="O170" s="598"/>
      <c r="P170" s="596"/>
      <c r="Q170" s="598"/>
      <c r="R170" s="599"/>
      <c r="S170" s="600"/>
      <c r="T170" s="601"/>
      <c r="U170" s="600"/>
      <c r="V170" s="600"/>
      <c r="W170" s="602"/>
      <c r="X170" s="603"/>
      <c r="Y170" s="4"/>
      <c r="Z170" s="4"/>
      <c r="AA170" s="4"/>
      <c r="AB170" s="4"/>
      <c r="AU170" s="4"/>
    </row>
    <row r="171" spans="1:47" ht="15" customHeight="1">
      <c r="A171" s="553"/>
      <c r="B171" s="554"/>
      <c r="C171" s="593"/>
      <c r="D171" s="594"/>
      <c r="E171" s="595"/>
      <c r="F171" s="596"/>
      <c r="G171" s="597"/>
      <c r="H171" s="597"/>
      <c r="I171" s="597"/>
      <c r="J171" s="598"/>
      <c r="K171" s="596"/>
      <c r="L171" s="597"/>
      <c r="M171" s="597"/>
      <c r="N171" s="597"/>
      <c r="O171" s="598"/>
      <c r="P171" s="596"/>
      <c r="Q171" s="598"/>
      <c r="R171" s="599"/>
      <c r="S171" s="600"/>
      <c r="T171" s="601"/>
      <c r="U171" s="600"/>
      <c r="V171" s="600"/>
      <c r="W171" s="602"/>
      <c r="X171" s="603"/>
      <c r="Y171" s="4"/>
      <c r="Z171" s="4"/>
      <c r="AA171" s="4"/>
      <c r="AB171" s="4"/>
      <c r="AU171" s="4"/>
    </row>
    <row r="172" spans="1:47" ht="15" customHeight="1">
      <c r="A172" s="553"/>
      <c r="B172" s="554"/>
      <c r="C172" s="593"/>
      <c r="D172" s="594"/>
      <c r="E172" s="595"/>
      <c r="F172" s="596"/>
      <c r="G172" s="597"/>
      <c r="H172" s="597"/>
      <c r="I172" s="597"/>
      <c r="J172" s="598"/>
      <c r="K172" s="596"/>
      <c r="L172" s="597"/>
      <c r="M172" s="597"/>
      <c r="N172" s="597"/>
      <c r="O172" s="598"/>
      <c r="P172" s="596"/>
      <c r="Q172" s="598"/>
      <c r="R172" s="599"/>
      <c r="S172" s="600"/>
      <c r="T172" s="601"/>
      <c r="U172" s="600"/>
      <c r="V172" s="600"/>
      <c r="W172" s="602"/>
      <c r="X172" s="603"/>
      <c r="Y172" s="4"/>
      <c r="Z172" s="4"/>
      <c r="AA172" s="4"/>
      <c r="AB172" s="4"/>
      <c r="AU172" s="4"/>
    </row>
    <row r="173" spans="1:47" ht="15" customHeight="1">
      <c r="A173" s="553"/>
      <c r="B173" s="554"/>
      <c r="C173" s="593"/>
      <c r="D173" s="594"/>
      <c r="E173" s="595"/>
      <c r="F173" s="596"/>
      <c r="G173" s="597"/>
      <c r="H173" s="597"/>
      <c r="I173" s="597"/>
      <c r="J173" s="598"/>
      <c r="K173" s="596"/>
      <c r="L173" s="597"/>
      <c r="M173" s="597"/>
      <c r="N173" s="597"/>
      <c r="O173" s="598"/>
      <c r="P173" s="596"/>
      <c r="Q173" s="598"/>
      <c r="R173" s="599"/>
      <c r="S173" s="600"/>
      <c r="T173" s="601"/>
      <c r="U173" s="600"/>
      <c r="V173" s="600"/>
      <c r="W173" s="602"/>
      <c r="X173" s="603"/>
      <c r="Y173" s="4"/>
      <c r="Z173" s="4"/>
      <c r="AA173" s="4"/>
      <c r="AB173" s="4"/>
      <c r="AU173" s="4"/>
    </row>
    <row r="174" spans="1:47" ht="15" customHeight="1">
      <c r="A174" s="553"/>
      <c r="B174" s="566"/>
      <c r="C174" s="567"/>
      <c r="D174" s="568"/>
      <c r="E174" s="569"/>
      <c r="F174" s="570"/>
      <c r="G174" s="571"/>
      <c r="H174" s="571"/>
      <c r="I174" s="571"/>
      <c r="J174" s="572"/>
      <c r="K174" s="570"/>
      <c r="L174" s="571"/>
      <c r="M174" s="571"/>
      <c r="N174" s="571"/>
      <c r="O174" s="572"/>
      <c r="P174" s="570"/>
      <c r="Q174" s="572"/>
      <c r="R174" s="573"/>
      <c r="S174" s="574"/>
      <c r="T174" s="575"/>
      <c r="U174" s="574"/>
      <c r="V174" s="574"/>
      <c r="W174" s="576"/>
      <c r="X174" s="577"/>
      <c r="Y174" s="4"/>
      <c r="Z174" s="4"/>
      <c r="AA174" s="4"/>
      <c r="AB174" s="4"/>
      <c r="AU174" s="4"/>
    </row>
    <row r="175" spans="1:47" ht="15" customHeight="1">
      <c r="A175" s="553"/>
      <c r="B175" s="566"/>
      <c r="C175" s="567"/>
      <c r="D175" s="568"/>
      <c r="E175" s="569"/>
      <c r="F175" s="570"/>
      <c r="G175" s="571"/>
      <c r="H175" s="571"/>
      <c r="I175" s="571"/>
      <c r="J175" s="572"/>
      <c r="K175" s="570"/>
      <c r="L175" s="571"/>
      <c r="M175" s="571"/>
      <c r="N175" s="571"/>
      <c r="O175" s="572"/>
      <c r="P175" s="570"/>
      <c r="Q175" s="572"/>
      <c r="R175" s="573"/>
      <c r="S175" s="574"/>
      <c r="T175" s="575"/>
      <c r="U175" s="574"/>
      <c r="V175" s="574"/>
      <c r="W175" s="576"/>
      <c r="X175" s="577"/>
      <c r="Y175" s="4"/>
      <c r="Z175" s="4"/>
      <c r="AA175" s="4"/>
      <c r="AB175" s="4"/>
      <c r="AU175" s="4"/>
    </row>
    <row r="176" spans="1:47" ht="15" customHeight="1">
      <c r="A176" s="553"/>
      <c r="B176" s="566"/>
      <c r="C176" s="567"/>
      <c r="D176" s="568"/>
      <c r="E176" s="569"/>
      <c r="F176" s="570"/>
      <c r="G176" s="571"/>
      <c r="H176" s="571"/>
      <c r="I176" s="571"/>
      <c r="J176" s="572"/>
      <c r="K176" s="570"/>
      <c r="L176" s="571"/>
      <c r="M176" s="571"/>
      <c r="N176" s="571"/>
      <c r="O176" s="572"/>
      <c r="P176" s="570"/>
      <c r="Q176" s="572"/>
      <c r="R176" s="573"/>
      <c r="S176" s="574"/>
      <c r="T176" s="575"/>
      <c r="U176" s="574"/>
      <c r="V176" s="574"/>
      <c r="W176" s="576"/>
      <c r="X176" s="577"/>
      <c r="Y176" s="4"/>
      <c r="Z176" s="4"/>
      <c r="AA176" s="4"/>
      <c r="AB176" s="4"/>
      <c r="AU176" s="4"/>
    </row>
    <row r="177" spans="1:47" ht="15" customHeight="1">
      <c r="A177" s="553"/>
      <c r="B177" s="566"/>
      <c r="C177" s="567"/>
      <c r="D177" s="578"/>
      <c r="E177" s="579"/>
      <c r="F177" s="573"/>
      <c r="G177" s="574"/>
      <c r="H177" s="574"/>
      <c r="I177" s="574"/>
      <c r="J177" s="577"/>
      <c r="K177" s="573"/>
      <c r="L177" s="574"/>
      <c r="M177" s="574"/>
      <c r="N177" s="574"/>
      <c r="O177" s="577"/>
      <c r="P177" s="573"/>
      <c r="Q177" s="577"/>
      <c r="R177" s="573"/>
      <c r="S177" s="574"/>
      <c r="T177" s="575"/>
      <c r="U177" s="574"/>
      <c r="V177" s="574"/>
      <c r="W177" s="576"/>
      <c r="X177" s="577"/>
      <c r="Y177" s="4"/>
      <c r="Z177" s="4"/>
      <c r="AA177" s="4"/>
      <c r="AB177" s="4"/>
      <c r="AU177" s="4"/>
    </row>
    <row r="178" spans="1:47" ht="15" customHeight="1">
      <c r="A178" s="553"/>
      <c r="B178" s="566"/>
      <c r="C178" s="567"/>
      <c r="D178" s="578"/>
      <c r="E178" s="579"/>
      <c r="F178" s="573"/>
      <c r="G178" s="574"/>
      <c r="H178" s="574"/>
      <c r="I178" s="574"/>
      <c r="J178" s="577"/>
      <c r="K178" s="573"/>
      <c r="L178" s="574"/>
      <c r="M178" s="574"/>
      <c r="N178" s="574"/>
      <c r="O178" s="577"/>
      <c r="P178" s="573"/>
      <c r="Q178" s="577"/>
      <c r="R178" s="573"/>
      <c r="S178" s="574"/>
      <c r="T178" s="575"/>
      <c r="U178" s="574"/>
      <c r="V178" s="574"/>
      <c r="W178" s="576"/>
      <c r="X178" s="577"/>
      <c r="Y178" s="4"/>
      <c r="Z178" s="4"/>
      <c r="AA178" s="4"/>
      <c r="AB178" s="4"/>
      <c r="AU178" s="4"/>
    </row>
    <row r="179" spans="1:47" ht="15" customHeight="1">
      <c r="A179" s="553"/>
      <c r="B179" s="566"/>
      <c r="C179" s="567"/>
      <c r="D179" s="578"/>
      <c r="E179" s="579"/>
      <c r="F179" s="573"/>
      <c r="G179" s="574"/>
      <c r="H179" s="574"/>
      <c r="I179" s="574"/>
      <c r="J179" s="577"/>
      <c r="K179" s="573"/>
      <c r="L179" s="574"/>
      <c r="M179" s="574"/>
      <c r="N179" s="574"/>
      <c r="O179" s="577"/>
      <c r="P179" s="573"/>
      <c r="Q179" s="577"/>
      <c r="R179" s="573"/>
      <c r="S179" s="574"/>
      <c r="T179" s="575"/>
      <c r="U179" s="574"/>
      <c r="V179" s="574"/>
      <c r="W179" s="576"/>
      <c r="X179" s="577"/>
      <c r="Y179" s="4"/>
      <c r="Z179" s="4"/>
      <c r="AA179" s="4"/>
      <c r="AB179" s="4"/>
      <c r="AC179" s="4"/>
      <c r="AD179" s="4"/>
      <c r="AS179" s="4"/>
    </row>
    <row r="180" spans="1:47" ht="15" customHeight="1">
      <c r="A180" s="553"/>
      <c r="B180" s="566"/>
      <c r="C180" s="567"/>
      <c r="D180" s="578"/>
      <c r="E180" s="579"/>
      <c r="F180" s="573"/>
      <c r="G180" s="574"/>
      <c r="H180" s="574"/>
      <c r="I180" s="574"/>
      <c r="J180" s="577"/>
      <c r="K180" s="573"/>
      <c r="L180" s="574"/>
      <c r="M180" s="574"/>
      <c r="N180" s="574"/>
      <c r="O180" s="577"/>
      <c r="P180" s="573"/>
      <c r="Q180" s="577"/>
      <c r="R180" s="573"/>
      <c r="S180" s="574"/>
      <c r="T180" s="575"/>
      <c r="U180" s="574"/>
      <c r="V180" s="574"/>
      <c r="W180" s="576"/>
      <c r="X180" s="577"/>
      <c r="Y180" s="4"/>
      <c r="Z180" s="4"/>
      <c r="AA180" s="4"/>
      <c r="AB180" s="4"/>
      <c r="AC180" s="4"/>
      <c r="AD180" s="4"/>
      <c r="AS180" s="4"/>
    </row>
    <row r="181" spans="1:47" ht="15" customHeight="1">
      <c r="A181" s="553"/>
      <c r="B181" s="566"/>
      <c r="C181" s="567"/>
      <c r="D181" s="578"/>
      <c r="E181" s="579"/>
      <c r="F181" s="573"/>
      <c r="G181" s="574"/>
      <c r="H181" s="574"/>
      <c r="I181" s="574"/>
      <c r="J181" s="577"/>
      <c r="K181" s="573"/>
      <c r="L181" s="574"/>
      <c r="M181" s="574"/>
      <c r="N181" s="574"/>
      <c r="O181" s="577"/>
      <c r="P181" s="573"/>
      <c r="Q181" s="577"/>
      <c r="R181" s="573"/>
      <c r="S181" s="574"/>
      <c r="T181" s="575"/>
      <c r="U181" s="574"/>
      <c r="V181" s="574"/>
      <c r="W181" s="576"/>
      <c r="X181" s="577"/>
      <c r="Y181" s="4"/>
      <c r="Z181" s="4"/>
      <c r="AA181" s="4"/>
      <c r="AB181" s="4"/>
      <c r="AC181" s="4"/>
      <c r="AD181" s="4"/>
      <c r="AS181" s="4"/>
    </row>
    <row r="182" spans="1:47" ht="15" customHeight="1">
      <c r="A182" s="553"/>
      <c r="B182" s="566"/>
      <c r="C182" s="567"/>
      <c r="D182" s="578"/>
      <c r="E182" s="579"/>
      <c r="F182" s="573"/>
      <c r="G182" s="574"/>
      <c r="H182" s="574"/>
      <c r="I182" s="574"/>
      <c r="J182" s="577"/>
      <c r="K182" s="573"/>
      <c r="L182" s="574"/>
      <c r="M182" s="574"/>
      <c r="N182" s="574"/>
      <c r="O182" s="577"/>
      <c r="P182" s="573"/>
      <c r="Q182" s="577"/>
      <c r="R182" s="573"/>
      <c r="S182" s="574"/>
      <c r="T182" s="575"/>
      <c r="U182" s="574"/>
      <c r="V182" s="574"/>
      <c r="W182" s="576"/>
      <c r="X182" s="577"/>
      <c r="Y182" s="4"/>
      <c r="Z182" s="4"/>
      <c r="AA182" s="4"/>
      <c r="AB182" s="4"/>
      <c r="AC182" s="4"/>
      <c r="AD182" s="4"/>
      <c r="AS182" s="4"/>
    </row>
    <row r="183" spans="1:47" ht="15" customHeight="1">
      <c r="A183" s="553"/>
      <c r="B183" s="566"/>
      <c r="C183" s="567"/>
      <c r="D183" s="578"/>
      <c r="E183" s="579"/>
      <c r="F183" s="573"/>
      <c r="G183" s="574"/>
      <c r="H183" s="574"/>
      <c r="I183" s="574"/>
      <c r="J183" s="577"/>
      <c r="K183" s="573"/>
      <c r="L183" s="574"/>
      <c r="M183" s="574"/>
      <c r="N183" s="574"/>
      <c r="O183" s="577"/>
      <c r="P183" s="573"/>
      <c r="Q183" s="577"/>
      <c r="R183" s="573"/>
      <c r="S183" s="574"/>
      <c r="T183" s="575"/>
      <c r="U183" s="574"/>
      <c r="V183" s="574"/>
      <c r="W183" s="576"/>
      <c r="X183" s="577"/>
      <c r="Y183" s="4"/>
      <c r="Z183" s="4"/>
      <c r="AA183" s="4"/>
      <c r="AB183" s="4"/>
      <c r="AC183" s="4"/>
      <c r="AD183" s="4"/>
      <c r="AS183" s="4"/>
    </row>
    <row r="184" spans="1:47" ht="15" customHeight="1">
      <c r="A184" s="553"/>
      <c r="B184" s="566"/>
      <c r="C184" s="567"/>
      <c r="D184" s="578"/>
      <c r="E184" s="579"/>
      <c r="F184" s="573"/>
      <c r="G184" s="574"/>
      <c r="H184" s="574"/>
      <c r="I184" s="574"/>
      <c r="J184" s="577"/>
      <c r="K184" s="573"/>
      <c r="L184" s="574"/>
      <c r="M184" s="574"/>
      <c r="N184" s="574"/>
      <c r="O184" s="577"/>
      <c r="P184" s="573"/>
      <c r="Q184" s="577"/>
      <c r="R184" s="573"/>
      <c r="S184" s="574"/>
      <c r="T184" s="575"/>
      <c r="U184" s="574"/>
      <c r="V184" s="574"/>
      <c r="W184" s="576"/>
      <c r="X184" s="577"/>
      <c r="Y184" s="4"/>
      <c r="Z184" s="4"/>
      <c r="AA184" s="4"/>
      <c r="AB184" s="4"/>
      <c r="AC184" s="4"/>
      <c r="AD184" s="4"/>
      <c r="AS184" s="4"/>
    </row>
    <row r="185" spans="1:47" ht="15" customHeight="1">
      <c r="A185" s="553"/>
      <c r="B185" s="566"/>
      <c r="C185" s="567"/>
      <c r="D185" s="578"/>
      <c r="E185" s="579"/>
      <c r="F185" s="573"/>
      <c r="G185" s="574"/>
      <c r="H185" s="574"/>
      <c r="I185" s="574"/>
      <c r="J185" s="577"/>
      <c r="K185" s="573"/>
      <c r="L185" s="574"/>
      <c r="M185" s="574"/>
      <c r="N185" s="574"/>
      <c r="O185" s="577"/>
      <c r="P185" s="573"/>
      <c r="Q185" s="577"/>
      <c r="R185" s="573"/>
      <c r="S185" s="574"/>
      <c r="T185" s="575"/>
      <c r="U185" s="574"/>
      <c r="V185" s="574"/>
      <c r="W185" s="576"/>
      <c r="X185" s="577"/>
      <c r="Y185" s="4"/>
      <c r="Z185" s="4"/>
      <c r="AA185" s="4"/>
      <c r="AB185" s="4"/>
      <c r="AC185" s="4"/>
      <c r="AD185" s="4"/>
      <c r="AS185" s="4"/>
    </row>
    <row r="186" spans="1:47" ht="15" customHeight="1">
      <c r="A186" s="553"/>
      <c r="B186" s="566"/>
      <c r="C186" s="567"/>
      <c r="D186" s="578"/>
      <c r="E186" s="579"/>
      <c r="F186" s="573"/>
      <c r="G186" s="574"/>
      <c r="H186" s="574"/>
      <c r="I186" s="574"/>
      <c r="J186" s="577"/>
      <c r="K186" s="573"/>
      <c r="L186" s="574"/>
      <c r="M186" s="574"/>
      <c r="N186" s="574"/>
      <c r="O186" s="577"/>
      <c r="P186" s="573"/>
      <c r="Q186" s="577"/>
      <c r="R186" s="573"/>
      <c r="S186" s="574"/>
      <c r="T186" s="575"/>
      <c r="U186" s="574"/>
      <c r="V186" s="574"/>
      <c r="W186" s="576"/>
      <c r="X186" s="577"/>
      <c r="Y186" s="4"/>
      <c r="Z186" s="4"/>
      <c r="AA186" s="4"/>
      <c r="AB186" s="4"/>
      <c r="AC186" s="4"/>
      <c r="AD186" s="4"/>
      <c r="AS186" s="4"/>
    </row>
    <row r="187" spans="1:47" ht="15" customHeight="1">
      <c r="A187" s="553"/>
      <c r="B187" s="566"/>
      <c r="C187" s="567"/>
      <c r="D187" s="578"/>
      <c r="E187" s="579"/>
      <c r="F187" s="573"/>
      <c r="G187" s="574"/>
      <c r="H187" s="574"/>
      <c r="I187" s="574"/>
      <c r="J187" s="577"/>
      <c r="K187" s="573"/>
      <c r="L187" s="574"/>
      <c r="M187" s="574"/>
      <c r="N187" s="574"/>
      <c r="O187" s="577"/>
      <c r="P187" s="573"/>
      <c r="Q187" s="577"/>
      <c r="R187" s="573"/>
      <c r="S187" s="574"/>
      <c r="T187" s="575"/>
      <c r="U187" s="574"/>
      <c r="V187" s="574"/>
      <c r="W187" s="576"/>
      <c r="X187" s="577"/>
      <c r="Y187" s="4"/>
      <c r="Z187" s="4"/>
      <c r="AA187" s="4"/>
      <c r="AB187" s="4"/>
      <c r="AC187" s="4"/>
      <c r="AD187" s="4"/>
      <c r="AS187" s="4"/>
    </row>
    <row r="188" spans="1:47" ht="15" customHeight="1">
      <c r="A188" s="553"/>
      <c r="B188" s="566"/>
      <c r="C188" s="567"/>
      <c r="D188" s="578"/>
      <c r="E188" s="579"/>
      <c r="F188" s="573"/>
      <c r="G188" s="574"/>
      <c r="H188" s="574"/>
      <c r="I188" s="574"/>
      <c r="J188" s="577"/>
      <c r="K188" s="573"/>
      <c r="L188" s="574"/>
      <c r="M188" s="574"/>
      <c r="N188" s="574"/>
      <c r="O188" s="577"/>
      <c r="P188" s="573"/>
      <c r="Q188" s="577"/>
      <c r="R188" s="573"/>
      <c r="S188" s="574"/>
      <c r="T188" s="575"/>
      <c r="U188" s="574"/>
      <c r="V188" s="574"/>
      <c r="W188" s="576"/>
      <c r="X188" s="577"/>
      <c r="Y188" s="4"/>
      <c r="Z188" s="4"/>
      <c r="AA188" s="4"/>
      <c r="AB188" s="4"/>
      <c r="AC188" s="4"/>
      <c r="AD188" s="4"/>
      <c r="AS188" s="4"/>
    </row>
    <row r="189" spans="1:47" ht="15" customHeight="1">
      <c r="A189" s="553"/>
      <c r="B189" s="566"/>
      <c r="C189" s="567"/>
      <c r="D189" s="578"/>
      <c r="E189" s="579"/>
      <c r="F189" s="573"/>
      <c r="G189" s="574"/>
      <c r="H189" s="574"/>
      <c r="I189" s="574"/>
      <c r="J189" s="577"/>
      <c r="K189" s="573"/>
      <c r="L189" s="574"/>
      <c r="M189" s="574"/>
      <c r="N189" s="574"/>
      <c r="O189" s="577"/>
      <c r="P189" s="573"/>
      <c r="Q189" s="577"/>
      <c r="R189" s="573"/>
      <c r="S189" s="574"/>
      <c r="T189" s="575"/>
      <c r="U189" s="574"/>
      <c r="V189" s="574"/>
      <c r="W189" s="576"/>
      <c r="X189" s="577"/>
      <c r="Y189" s="4"/>
      <c r="Z189" s="4"/>
      <c r="AA189" s="4"/>
      <c r="AB189" s="4"/>
      <c r="AC189" s="4"/>
      <c r="AD189" s="4"/>
      <c r="AS189" s="4"/>
    </row>
    <row r="190" spans="1:47" ht="15" customHeight="1">
      <c r="A190" s="553"/>
      <c r="B190" s="566"/>
      <c r="C190" s="567"/>
      <c r="D190" s="578"/>
      <c r="E190" s="579"/>
      <c r="F190" s="573"/>
      <c r="G190" s="574"/>
      <c r="H190" s="574"/>
      <c r="I190" s="574"/>
      <c r="J190" s="577"/>
      <c r="K190" s="573"/>
      <c r="L190" s="574"/>
      <c r="M190" s="574"/>
      <c r="N190" s="574"/>
      <c r="O190" s="577"/>
      <c r="P190" s="573"/>
      <c r="Q190" s="577"/>
      <c r="R190" s="573"/>
      <c r="S190" s="574"/>
      <c r="T190" s="575"/>
      <c r="U190" s="574"/>
      <c r="V190" s="574"/>
      <c r="W190" s="576"/>
      <c r="X190" s="577"/>
      <c r="Y190" s="4"/>
      <c r="Z190" s="4"/>
      <c r="AA190" s="4"/>
      <c r="AB190" s="4"/>
      <c r="AC190" s="4"/>
      <c r="AD190" s="4"/>
      <c r="AS190" s="4"/>
    </row>
    <row r="191" spans="1:47" ht="15" customHeight="1">
      <c r="A191" s="553"/>
      <c r="B191" s="566"/>
      <c r="C191" s="567"/>
      <c r="D191" s="578"/>
      <c r="E191" s="579"/>
      <c r="F191" s="573"/>
      <c r="G191" s="574"/>
      <c r="H191" s="574"/>
      <c r="I191" s="574"/>
      <c r="J191" s="577"/>
      <c r="K191" s="573"/>
      <c r="L191" s="574"/>
      <c r="M191" s="574"/>
      <c r="N191" s="574"/>
      <c r="O191" s="577"/>
      <c r="P191" s="573"/>
      <c r="Q191" s="577"/>
      <c r="R191" s="573"/>
      <c r="S191" s="574"/>
      <c r="T191" s="575"/>
      <c r="U191" s="574"/>
      <c r="V191" s="574"/>
      <c r="W191" s="576"/>
      <c r="X191" s="577"/>
      <c r="Y191" s="4"/>
      <c r="Z191" s="4"/>
      <c r="AA191" s="4"/>
      <c r="AB191" s="4"/>
      <c r="AC191" s="4"/>
      <c r="AD191" s="4"/>
      <c r="AS191" s="4"/>
    </row>
    <row r="192" spans="1:47" ht="15" customHeight="1">
      <c r="A192" s="553"/>
      <c r="B192" s="566"/>
      <c r="C192" s="567"/>
      <c r="D192" s="578"/>
      <c r="E192" s="579"/>
      <c r="F192" s="573"/>
      <c r="G192" s="574"/>
      <c r="H192" s="574"/>
      <c r="I192" s="574"/>
      <c r="J192" s="577"/>
      <c r="K192" s="573"/>
      <c r="L192" s="574"/>
      <c r="M192" s="574"/>
      <c r="N192" s="574"/>
      <c r="O192" s="577"/>
      <c r="P192" s="573"/>
      <c r="Q192" s="577"/>
      <c r="R192" s="573"/>
      <c r="S192" s="574"/>
      <c r="T192" s="575"/>
      <c r="U192" s="574"/>
      <c r="V192" s="574"/>
      <c r="W192" s="576"/>
      <c r="X192" s="577"/>
      <c r="Y192" s="4"/>
      <c r="Z192" s="4"/>
      <c r="AA192" s="4"/>
      <c r="AB192" s="4"/>
      <c r="AC192" s="4"/>
      <c r="AD192" s="4"/>
      <c r="AS192" s="4"/>
    </row>
    <row r="193" spans="1:45" ht="15" customHeight="1">
      <c r="A193" s="553"/>
      <c r="B193" s="566"/>
      <c r="C193" s="567"/>
      <c r="D193" s="578"/>
      <c r="E193" s="579"/>
      <c r="F193" s="573"/>
      <c r="G193" s="574"/>
      <c r="H193" s="574"/>
      <c r="I193" s="574"/>
      <c r="J193" s="577"/>
      <c r="K193" s="573"/>
      <c r="L193" s="574"/>
      <c r="M193" s="574"/>
      <c r="N193" s="574"/>
      <c r="O193" s="577"/>
      <c r="P193" s="573"/>
      <c r="Q193" s="577"/>
      <c r="R193" s="573"/>
      <c r="S193" s="574"/>
      <c r="T193" s="575"/>
      <c r="U193" s="574"/>
      <c r="V193" s="574"/>
      <c r="W193" s="576"/>
      <c r="X193" s="577"/>
      <c r="Y193" s="4"/>
      <c r="Z193" s="4"/>
      <c r="AA193" s="4"/>
      <c r="AB193" s="4"/>
      <c r="AC193" s="4"/>
      <c r="AD193" s="4"/>
      <c r="AS193" s="4"/>
    </row>
    <row r="194" spans="1:45" ht="15" customHeight="1">
      <c r="A194" s="553"/>
      <c r="B194" s="566"/>
      <c r="C194" s="567"/>
      <c r="D194" s="578"/>
      <c r="E194" s="579"/>
      <c r="F194" s="573"/>
      <c r="G194" s="574"/>
      <c r="H194" s="574"/>
      <c r="I194" s="574"/>
      <c r="J194" s="577"/>
      <c r="K194" s="573"/>
      <c r="L194" s="574"/>
      <c r="M194" s="574"/>
      <c r="N194" s="574"/>
      <c r="O194" s="577"/>
      <c r="P194" s="573"/>
      <c r="Q194" s="577"/>
      <c r="R194" s="573"/>
      <c r="S194" s="574"/>
      <c r="T194" s="575"/>
      <c r="U194" s="574"/>
      <c r="V194" s="574"/>
      <c r="W194" s="576"/>
      <c r="X194" s="577"/>
      <c r="Y194" s="4"/>
      <c r="Z194" s="4"/>
      <c r="AA194" s="4"/>
      <c r="AB194" s="4"/>
      <c r="AC194" s="4"/>
      <c r="AD194" s="4"/>
      <c r="AS194" s="4"/>
    </row>
    <row r="195" spans="1:45" ht="15" customHeight="1">
      <c r="A195" s="553"/>
      <c r="B195" s="566"/>
      <c r="C195" s="567"/>
      <c r="D195" s="578"/>
      <c r="E195" s="579"/>
      <c r="F195" s="573"/>
      <c r="G195" s="574"/>
      <c r="H195" s="574"/>
      <c r="I195" s="574"/>
      <c r="J195" s="577"/>
      <c r="K195" s="573"/>
      <c r="L195" s="574"/>
      <c r="M195" s="574"/>
      <c r="N195" s="574"/>
      <c r="O195" s="577"/>
      <c r="P195" s="573"/>
      <c r="Q195" s="577"/>
      <c r="R195" s="573"/>
      <c r="S195" s="574"/>
      <c r="T195" s="575"/>
      <c r="U195" s="574"/>
      <c r="V195" s="574"/>
      <c r="W195" s="576"/>
      <c r="X195" s="577"/>
      <c r="Y195" s="4"/>
      <c r="Z195" s="4"/>
      <c r="AA195" s="4"/>
      <c r="AB195" s="4"/>
      <c r="AC195" s="4"/>
      <c r="AD195" s="4"/>
      <c r="AS195" s="4"/>
    </row>
    <row r="196" spans="1:45" ht="15" customHeight="1">
      <c r="A196" s="553"/>
      <c r="B196" s="566"/>
      <c r="C196" s="567"/>
      <c r="D196" s="578"/>
      <c r="E196" s="579"/>
      <c r="F196" s="573"/>
      <c r="G196" s="574"/>
      <c r="H196" s="574"/>
      <c r="I196" s="574"/>
      <c r="J196" s="577"/>
      <c r="K196" s="573"/>
      <c r="L196" s="574"/>
      <c r="M196" s="574"/>
      <c r="N196" s="574"/>
      <c r="O196" s="577"/>
      <c r="P196" s="573"/>
      <c r="Q196" s="577"/>
      <c r="R196" s="573"/>
      <c r="S196" s="574"/>
      <c r="T196" s="575"/>
      <c r="U196" s="574"/>
      <c r="V196" s="574"/>
      <c r="W196" s="576"/>
      <c r="X196" s="577"/>
      <c r="Y196" s="4"/>
      <c r="Z196" s="4"/>
      <c r="AA196" s="4"/>
      <c r="AB196" s="4"/>
      <c r="AC196" s="4"/>
      <c r="AD196" s="4"/>
      <c r="AS196" s="4"/>
    </row>
    <row r="197" spans="1:45" ht="15" customHeight="1">
      <c r="A197" s="553"/>
      <c r="B197" s="566"/>
      <c r="C197" s="567"/>
      <c r="D197" s="578"/>
      <c r="E197" s="579"/>
      <c r="F197" s="573"/>
      <c r="G197" s="574"/>
      <c r="H197" s="574"/>
      <c r="I197" s="574"/>
      <c r="J197" s="577"/>
      <c r="K197" s="573"/>
      <c r="L197" s="574"/>
      <c r="M197" s="574"/>
      <c r="N197" s="574"/>
      <c r="O197" s="577"/>
      <c r="P197" s="573"/>
      <c r="Q197" s="577"/>
      <c r="R197" s="573"/>
      <c r="S197" s="574"/>
      <c r="T197" s="575"/>
      <c r="U197" s="574"/>
      <c r="V197" s="574"/>
      <c r="W197" s="576"/>
      <c r="X197" s="577"/>
      <c r="Y197" s="4"/>
      <c r="Z197" s="4"/>
      <c r="AA197" s="4"/>
      <c r="AB197" s="4"/>
      <c r="AC197" s="4"/>
      <c r="AD197" s="4"/>
      <c r="AS197" s="4"/>
    </row>
    <row r="198" spans="1:45" ht="15" customHeight="1">
      <c r="A198" s="553"/>
      <c r="B198" s="566"/>
      <c r="C198" s="567"/>
      <c r="D198" s="578"/>
      <c r="E198" s="579"/>
      <c r="F198" s="573"/>
      <c r="G198" s="574"/>
      <c r="H198" s="574"/>
      <c r="I198" s="574"/>
      <c r="J198" s="577"/>
      <c r="K198" s="573"/>
      <c r="L198" s="574"/>
      <c r="M198" s="574"/>
      <c r="N198" s="574"/>
      <c r="O198" s="577"/>
      <c r="P198" s="573"/>
      <c r="Q198" s="577"/>
      <c r="R198" s="573"/>
      <c r="S198" s="574"/>
      <c r="T198" s="575"/>
      <c r="U198" s="574"/>
      <c r="V198" s="574"/>
      <c r="W198" s="576"/>
      <c r="X198" s="577"/>
      <c r="Y198" s="4"/>
      <c r="Z198" s="4"/>
      <c r="AA198" s="4"/>
      <c r="AB198" s="4"/>
      <c r="AC198" s="4"/>
      <c r="AD198" s="4"/>
      <c r="AS198" s="4"/>
    </row>
    <row r="199" spans="1:45" ht="15" customHeight="1">
      <c r="A199" s="553"/>
      <c r="B199" s="566"/>
      <c r="C199" s="567"/>
      <c r="D199" s="578"/>
      <c r="E199" s="579"/>
      <c r="F199" s="573"/>
      <c r="G199" s="574"/>
      <c r="H199" s="574"/>
      <c r="I199" s="574"/>
      <c r="J199" s="577"/>
      <c r="K199" s="573"/>
      <c r="L199" s="574"/>
      <c r="M199" s="574"/>
      <c r="N199" s="574"/>
      <c r="O199" s="577"/>
      <c r="P199" s="573"/>
      <c r="Q199" s="577"/>
      <c r="R199" s="573"/>
      <c r="S199" s="574"/>
      <c r="T199" s="575"/>
      <c r="U199" s="574"/>
      <c r="V199" s="574"/>
      <c r="W199" s="576"/>
      <c r="X199" s="577"/>
      <c r="Y199" s="4"/>
      <c r="Z199" s="4"/>
      <c r="AA199" s="4"/>
      <c r="AB199" s="4"/>
      <c r="AC199" s="4"/>
      <c r="AD199" s="4"/>
      <c r="AS199" s="4"/>
    </row>
    <row r="200" spans="1:45" ht="15" customHeight="1">
      <c r="A200" s="553"/>
      <c r="B200" s="566"/>
      <c r="C200" s="567"/>
      <c r="D200" s="578"/>
      <c r="E200" s="579"/>
      <c r="F200" s="573"/>
      <c r="G200" s="574"/>
      <c r="H200" s="574"/>
      <c r="I200" s="574"/>
      <c r="J200" s="577"/>
      <c r="K200" s="573"/>
      <c r="L200" s="574"/>
      <c r="M200" s="574"/>
      <c r="N200" s="574"/>
      <c r="O200" s="577"/>
      <c r="P200" s="573"/>
      <c r="Q200" s="577"/>
      <c r="R200" s="573"/>
      <c r="S200" s="574"/>
      <c r="T200" s="575"/>
      <c r="U200" s="574"/>
      <c r="V200" s="574"/>
      <c r="W200" s="576"/>
      <c r="X200" s="577"/>
      <c r="Y200" s="4"/>
      <c r="Z200" s="4"/>
      <c r="AA200" s="4"/>
      <c r="AB200" s="4"/>
      <c r="AC200" s="4"/>
      <c r="AD200" s="4"/>
      <c r="AS200" s="4"/>
    </row>
    <row r="201" spans="1:45" ht="15" customHeight="1">
      <c r="A201" s="553"/>
      <c r="B201" s="566"/>
      <c r="C201" s="567"/>
      <c r="D201" s="578"/>
      <c r="E201" s="579"/>
      <c r="F201" s="573"/>
      <c r="G201" s="574"/>
      <c r="H201" s="574"/>
      <c r="I201" s="574"/>
      <c r="J201" s="577"/>
      <c r="K201" s="573"/>
      <c r="L201" s="574"/>
      <c r="M201" s="574"/>
      <c r="N201" s="574"/>
      <c r="O201" s="577"/>
      <c r="P201" s="573"/>
      <c r="Q201" s="577"/>
      <c r="R201" s="573"/>
      <c r="S201" s="574"/>
      <c r="T201" s="575"/>
      <c r="U201" s="574"/>
      <c r="V201" s="574"/>
      <c r="W201" s="576"/>
      <c r="X201" s="577"/>
      <c r="Y201" s="4"/>
      <c r="Z201" s="4"/>
      <c r="AA201" s="4"/>
      <c r="AB201" s="4"/>
      <c r="AC201" s="4"/>
      <c r="AD201" s="4"/>
      <c r="AS201" s="4"/>
    </row>
    <row r="202" spans="1:45" ht="15" customHeight="1">
      <c r="A202" s="553"/>
      <c r="B202" s="566"/>
      <c r="C202" s="567"/>
      <c r="D202" s="578"/>
      <c r="E202" s="579"/>
      <c r="F202" s="573"/>
      <c r="G202" s="574"/>
      <c r="H202" s="574"/>
      <c r="I202" s="574"/>
      <c r="J202" s="577"/>
      <c r="K202" s="573"/>
      <c r="L202" s="574"/>
      <c r="M202" s="574"/>
      <c r="N202" s="574"/>
      <c r="O202" s="577"/>
      <c r="P202" s="573"/>
      <c r="Q202" s="577"/>
      <c r="R202" s="573"/>
      <c r="S202" s="574"/>
      <c r="T202" s="575"/>
      <c r="U202" s="574"/>
      <c r="V202" s="574"/>
      <c r="W202" s="576"/>
      <c r="X202" s="577"/>
      <c r="Y202" s="4"/>
      <c r="Z202" s="4"/>
      <c r="AA202" s="4"/>
      <c r="AB202" s="4"/>
      <c r="AC202" s="4"/>
      <c r="AD202" s="4"/>
      <c r="AS202" s="4"/>
    </row>
    <row r="203" spans="1:45" ht="15" customHeight="1">
      <c r="A203" s="553"/>
      <c r="B203" s="566"/>
      <c r="C203" s="567"/>
      <c r="D203" s="578"/>
      <c r="E203" s="579"/>
      <c r="F203" s="573"/>
      <c r="G203" s="574"/>
      <c r="H203" s="574"/>
      <c r="I203" s="574"/>
      <c r="J203" s="577"/>
      <c r="K203" s="573"/>
      <c r="L203" s="574"/>
      <c r="M203" s="574"/>
      <c r="N203" s="574"/>
      <c r="O203" s="577"/>
      <c r="P203" s="573"/>
      <c r="Q203" s="577"/>
      <c r="R203" s="573"/>
      <c r="S203" s="574"/>
      <c r="T203" s="575"/>
      <c r="U203" s="574"/>
      <c r="V203" s="574"/>
      <c r="W203" s="576"/>
      <c r="X203" s="577"/>
      <c r="Y203" s="4"/>
      <c r="Z203" s="4"/>
      <c r="AA203" s="4"/>
      <c r="AB203" s="4"/>
      <c r="AC203" s="4"/>
      <c r="AD203" s="4"/>
      <c r="AS203" s="4"/>
    </row>
    <row r="204" spans="1:45" ht="15" customHeight="1">
      <c r="A204" s="553"/>
      <c r="B204" s="566"/>
      <c r="C204" s="567"/>
      <c r="D204" s="578"/>
      <c r="E204" s="579"/>
      <c r="F204" s="573"/>
      <c r="G204" s="574"/>
      <c r="H204" s="574"/>
      <c r="I204" s="574"/>
      <c r="J204" s="577"/>
      <c r="K204" s="573"/>
      <c r="L204" s="574"/>
      <c r="M204" s="574"/>
      <c r="N204" s="574"/>
      <c r="O204" s="577"/>
      <c r="P204" s="573"/>
      <c r="Q204" s="577"/>
      <c r="R204" s="573"/>
      <c r="S204" s="574"/>
      <c r="T204" s="575"/>
      <c r="U204" s="574"/>
      <c r="V204" s="574"/>
      <c r="W204" s="576"/>
      <c r="X204" s="577"/>
      <c r="Y204" s="4"/>
      <c r="Z204" s="4"/>
      <c r="AA204" s="4"/>
      <c r="AB204" s="4"/>
      <c r="AC204" s="4"/>
      <c r="AD204" s="4"/>
      <c r="AS204" s="4"/>
    </row>
    <row r="205" spans="1:45" ht="15" customHeight="1">
      <c r="A205" s="553"/>
      <c r="B205" s="566"/>
      <c r="C205" s="567"/>
      <c r="D205" s="578"/>
      <c r="E205" s="579"/>
      <c r="F205" s="573"/>
      <c r="G205" s="574"/>
      <c r="H205" s="574"/>
      <c r="I205" s="574"/>
      <c r="J205" s="577"/>
      <c r="K205" s="573"/>
      <c r="L205" s="574"/>
      <c r="M205" s="574"/>
      <c r="N205" s="574"/>
      <c r="O205" s="577"/>
      <c r="P205" s="573"/>
      <c r="Q205" s="577"/>
      <c r="R205" s="573"/>
      <c r="S205" s="574"/>
      <c r="T205" s="575"/>
      <c r="U205" s="574"/>
      <c r="V205" s="574"/>
      <c r="W205" s="576"/>
      <c r="X205" s="577"/>
      <c r="Y205" s="4"/>
      <c r="Z205" s="4"/>
      <c r="AA205" s="4"/>
      <c r="AB205" s="4"/>
      <c r="AC205" s="4"/>
      <c r="AD205" s="4"/>
      <c r="AS205" s="4"/>
    </row>
    <row r="206" spans="1:45" ht="15" customHeight="1">
      <c r="A206" s="553"/>
      <c r="B206" s="566"/>
      <c r="C206" s="567"/>
      <c r="D206" s="578"/>
      <c r="E206" s="579"/>
      <c r="F206" s="573"/>
      <c r="G206" s="574"/>
      <c r="H206" s="574"/>
      <c r="I206" s="574"/>
      <c r="J206" s="577"/>
      <c r="K206" s="573"/>
      <c r="L206" s="574"/>
      <c r="M206" s="574"/>
      <c r="N206" s="574"/>
      <c r="O206" s="577"/>
      <c r="P206" s="573"/>
      <c r="Q206" s="577"/>
      <c r="R206" s="573"/>
      <c r="S206" s="574"/>
      <c r="T206" s="575"/>
      <c r="U206" s="574"/>
      <c r="V206" s="574"/>
      <c r="W206" s="576"/>
      <c r="X206" s="577"/>
      <c r="Y206" s="4"/>
      <c r="Z206" s="4"/>
      <c r="AA206" s="4"/>
      <c r="AB206" s="4"/>
      <c r="AC206" s="4"/>
      <c r="AD206" s="4"/>
      <c r="AS206" s="4"/>
    </row>
    <row r="207" spans="1:45" ht="15" customHeight="1">
      <c r="A207" s="553"/>
      <c r="B207" s="566"/>
      <c r="C207" s="567"/>
      <c r="D207" s="578"/>
      <c r="E207" s="579"/>
      <c r="F207" s="573"/>
      <c r="G207" s="574"/>
      <c r="H207" s="574"/>
      <c r="I207" s="574"/>
      <c r="J207" s="577"/>
      <c r="K207" s="573"/>
      <c r="L207" s="574"/>
      <c r="M207" s="574"/>
      <c r="N207" s="574"/>
      <c r="O207" s="577"/>
      <c r="P207" s="573"/>
      <c r="Q207" s="577"/>
      <c r="R207" s="573"/>
      <c r="S207" s="574"/>
      <c r="T207" s="575"/>
      <c r="U207" s="574"/>
      <c r="V207" s="574"/>
      <c r="W207" s="576"/>
      <c r="X207" s="577"/>
      <c r="Y207" s="4"/>
      <c r="Z207" s="4"/>
      <c r="AA207" s="4"/>
      <c r="AB207" s="4"/>
      <c r="AC207" s="4"/>
      <c r="AD207" s="4"/>
      <c r="AS207" s="4"/>
    </row>
    <row r="208" spans="1:45" ht="15" customHeight="1">
      <c r="A208" s="553"/>
      <c r="B208" s="566"/>
      <c r="C208" s="567"/>
      <c r="D208" s="578"/>
      <c r="E208" s="579"/>
      <c r="F208" s="573"/>
      <c r="G208" s="574"/>
      <c r="H208" s="574"/>
      <c r="I208" s="574"/>
      <c r="J208" s="577"/>
      <c r="K208" s="573"/>
      <c r="L208" s="574"/>
      <c r="M208" s="574"/>
      <c r="N208" s="574"/>
      <c r="O208" s="577"/>
      <c r="P208" s="573"/>
      <c r="Q208" s="577"/>
      <c r="R208" s="573"/>
      <c r="S208" s="574"/>
      <c r="T208" s="575"/>
      <c r="U208" s="574"/>
      <c r="V208" s="574"/>
      <c r="W208" s="576"/>
      <c r="X208" s="577"/>
      <c r="Y208" s="4"/>
      <c r="Z208" s="4"/>
      <c r="AA208" s="4"/>
      <c r="AB208" s="4"/>
      <c r="AC208" s="4"/>
      <c r="AD208" s="4"/>
      <c r="AS208" s="4"/>
    </row>
    <row r="209" spans="1:45" ht="15" customHeight="1">
      <c r="A209" s="553"/>
      <c r="B209" s="566"/>
      <c r="C209" s="567"/>
      <c r="D209" s="578"/>
      <c r="E209" s="579"/>
      <c r="F209" s="573"/>
      <c r="G209" s="574"/>
      <c r="H209" s="574"/>
      <c r="I209" s="574"/>
      <c r="J209" s="577"/>
      <c r="K209" s="573"/>
      <c r="L209" s="574"/>
      <c r="M209" s="574"/>
      <c r="N209" s="574"/>
      <c r="O209" s="577"/>
      <c r="P209" s="573"/>
      <c r="Q209" s="577"/>
      <c r="R209" s="573"/>
      <c r="S209" s="574"/>
      <c r="T209" s="575"/>
      <c r="U209" s="574"/>
      <c r="V209" s="574"/>
      <c r="W209" s="576"/>
      <c r="X209" s="577"/>
      <c r="Y209" s="4"/>
      <c r="Z209" s="4"/>
      <c r="AA209" s="4"/>
      <c r="AB209" s="4"/>
      <c r="AC209" s="4"/>
      <c r="AD209" s="4"/>
      <c r="AS209" s="4"/>
    </row>
    <row r="210" spans="1:45" ht="15" customHeight="1">
      <c r="A210" s="553"/>
      <c r="B210" s="566"/>
      <c r="C210" s="567"/>
      <c r="D210" s="578"/>
      <c r="E210" s="579"/>
      <c r="F210" s="573"/>
      <c r="G210" s="574"/>
      <c r="H210" s="574"/>
      <c r="I210" s="574"/>
      <c r="J210" s="577"/>
      <c r="K210" s="573"/>
      <c r="L210" s="574"/>
      <c r="M210" s="574"/>
      <c r="N210" s="574"/>
      <c r="O210" s="577"/>
      <c r="P210" s="573"/>
      <c r="Q210" s="577"/>
      <c r="R210" s="573"/>
      <c r="S210" s="574"/>
      <c r="T210" s="575"/>
      <c r="U210" s="574"/>
      <c r="V210" s="574"/>
      <c r="W210" s="576"/>
      <c r="X210" s="577"/>
      <c r="Y210" s="4"/>
      <c r="Z210" s="4"/>
      <c r="AA210" s="4"/>
      <c r="AB210" s="4"/>
      <c r="AC210" s="4"/>
      <c r="AD210" s="4"/>
      <c r="AS210" s="4"/>
    </row>
    <row r="211" spans="1:45" ht="15" customHeight="1">
      <c r="A211" s="553"/>
      <c r="B211" s="566"/>
      <c r="C211" s="567"/>
      <c r="D211" s="578"/>
      <c r="E211" s="579"/>
      <c r="F211" s="573"/>
      <c r="G211" s="574"/>
      <c r="H211" s="574"/>
      <c r="I211" s="574"/>
      <c r="J211" s="577"/>
      <c r="K211" s="573"/>
      <c r="L211" s="574"/>
      <c r="M211" s="574"/>
      <c r="N211" s="574"/>
      <c r="O211" s="577"/>
      <c r="P211" s="573"/>
      <c r="Q211" s="577"/>
      <c r="R211" s="573"/>
      <c r="S211" s="574"/>
      <c r="T211" s="575"/>
      <c r="U211" s="574"/>
      <c r="V211" s="574"/>
      <c r="W211" s="576"/>
      <c r="X211" s="577"/>
      <c r="Y211" s="4"/>
      <c r="Z211" s="4"/>
      <c r="AA211" s="4"/>
      <c r="AB211" s="4"/>
      <c r="AC211" s="4"/>
      <c r="AD211" s="4"/>
      <c r="AS211" s="4"/>
    </row>
    <row r="212" spans="1:45" ht="15" customHeight="1">
      <c r="A212" s="553"/>
      <c r="B212" s="566"/>
      <c r="C212" s="567"/>
      <c r="D212" s="578"/>
      <c r="E212" s="579"/>
      <c r="F212" s="573"/>
      <c r="G212" s="574"/>
      <c r="H212" s="574"/>
      <c r="I212" s="574"/>
      <c r="J212" s="577"/>
      <c r="K212" s="573"/>
      <c r="L212" s="574"/>
      <c r="M212" s="574"/>
      <c r="N212" s="574"/>
      <c r="O212" s="577"/>
      <c r="P212" s="573"/>
      <c r="Q212" s="577"/>
      <c r="R212" s="573"/>
      <c r="S212" s="574"/>
      <c r="T212" s="575"/>
      <c r="U212" s="574"/>
      <c r="V212" s="574"/>
      <c r="W212" s="576"/>
      <c r="X212" s="577"/>
      <c r="Y212" s="4"/>
      <c r="Z212" s="4"/>
      <c r="AA212" s="4"/>
      <c r="AB212" s="4"/>
      <c r="AC212" s="4"/>
      <c r="AD212" s="4"/>
      <c r="AS212" s="4"/>
    </row>
    <row r="213" spans="1:45" ht="15" customHeight="1">
      <c r="A213" s="553"/>
      <c r="B213" s="566"/>
      <c r="C213" s="567"/>
      <c r="D213" s="578"/>
      <c r="E213" s="579"/>
      <c r="F213" s="573"/>
      <c r="G213" s="574"/>
      <c r="H213" s="574"/>
      <c r="I213" s="574"/>
      <c r="J213" s="577"/>
      <c r="K213" s="573"/>
      <c r="L213" s="574"/>
      <c r="M213" s="574"/>
      <c r="N213" s="574"/>
      <c r="O213" s="577"/>
      <c r="P213" s="573"/>
      <c r="Q213" s="577"/>
      <c r="R213" s="573"/>
      <c r="S213" s="574"/>
      <c r="T213" s="575"/>
      <c r="U213" s="574"/>
      <c r="V213" s="574"/>
      <c r="W213" s="576"/>
      <c r="X213" s="577"/>
      <c r="Y213" s="4"/>
      <c r="Z213" s="4"/>
      <c r="AA213" s="4"/>
      <c r="AB213" s="4"/>
      <c r="AC213" s="4"/>
      <c r="AD213" s="4"/>
      <c r="AS213" s="4"/>
    </row>
    <row r="214" spans="1:45" ht="15" customHeight="1">
      <c r="A214" s="553"/>
      <c r="B214" s="566"/>
      <c r="C214" s="567"/>
      <c r="D214" s="578"/>
      <c r="E214" s="579"/>
      <c r="F214" s="573"/>
      <c r="G214" s="574"/>
      <c r="H214" s="574"/>
      <c r="I214" s="574"/>
      <c r="J214" s="577"/>
      <c r="K214" s="573"/>
      <c r="L214" s="574"/>
      <c r="M214" s="574"/>
      <c r="N214" s="574"/>
      <c r="O214" s="577"/>
      <c r="P214" s="573"/>
      <c r="Q214" s="577"/>
      <c r="R214" s="573"/>
      <c r="S214" s="574"/>
      <c r="T214" s="575"/>
      <c r="U214" s="574"/>
      <c r="V214" s="574"/>
      <c r="W214" s="576"/>
      <c r="X214" s="577"/>
      <c r="Y214" s="4"/>
      <c r="Z214" s="4"/>
      <c r="AA214" s="4"/>
      <c r="AB214" s="4"/>
      <c r="AC214" s="4"/>
      <c r="AD214" s="4"/>
      <c r="AS214" s="4"/>
    </row>
    <row r="215" spans="1:45" ht="15" customHeight="1">
      <c r="A215" s="553"/>
      <c r="B215" s="566"/>
      <c r="C215" s="567"/>
      <c r="D215" s="578"/>
      <c r="E215" s="579"/>
      <c r="F215" s="573"/>
      <c r="G215" s="574"/>
      <c r="H215" s="574"/>
      <c r="I215" s="574"/>
      <c r="J215" s="577"/>
      <c r="K215" s="573"/>
      <c r="L215" s="574"/>
      <c r="M215" s="574"/>
      <c r="N215" s="574"/>
      <c r="O215" s="577"/>
      <c r="P215" s="573"/>
      <c r="Q215" s="577"/>
      <c r="R215" s="573"/>
      <c r="S215" s="574"/>
      <c r="T215" s="575"/>
      <c r="U215" s="574"/>
      <c r="V215" s="574"/>
      <c r="W215" s="576"/>
      <c r="X215" s="577"/>
      <c r="Y215" s="4"/>
      <c r="Z215" s="4"/>
      <c r="AA215" s="4"/>
      <c r="AB215" s="4"/>
      <c r="AC215" s="4"/>
      <c r="AD215" s="4"/>
      <c r="AS215" s="4"/>
    </row>
    <row r="216" spans="1:45" ht="15" customHeight="1">
      <c r="A216" s="553"/>
      <c r="B216" s="580"/>
      <c r="C216" s="581"/>
      <c r="D216" s="578"/>
      <c r="E216" s="579"/>
      <c r="F216" s="573"/>
      <c r="G216" s="574"/>
      <c r="H216" s="574"/>
      <c r="I216" s="574"/>
      <c r="J216" s="577"/>
      <c r="K216" s="573"/>
      <c r="L216" s="574"/>
      <c r="M216" s="574"/>
      <c r="N216" s="574"/>
      <c r="O216" s="577"/>
      <c r="P216" s="573"/>
      <c r="Q216" s="577"/>
      <c r="R216" s="573"/>
      <c r="S216" s="574"/>
      <c r="T216" s="575"/>
      <c r="U216" s="574"/>
      <c r="V216" s="574"/>
      <c r="W216" s="576"/>
      <c r="X216" s="577"/>
      <c r="Y216" s="4"/>
      <c r="Z216" s="4"/>
      <c r="AA216" s="4"/>
      <c r="AB216" s="4"/>
      <c r="AC216" s="4"/>
      <c r="AD216" s="4"/>
      <c r="AL216" s="76"/>
      <c r="AS216" s="4"/>
    </row>
    <row r="217" spans="1:45" ht="15" customHeight="1">
      <c r="A217" s="553"/>
      <c r="B217" s="580"/>
      <c r="C217" s="581"/>
      <c r="D217" s="578"/>
      <c r="E217" s="579"/>
      <c r="F217" s="573"/>
      <c r="G217" s="574"/>
      <c r="H217" s="582"/>
      <c r="I217" s="574"/>
      <c r="J217" s="577"/>
      <c r="K217" s="573"/>
      <c r="L217" s="574"/>
      <c r="M217" s="574"/>
      <c r="N217" s="574"/>
      <c r="O217" s="577"/>
      <c r="P217" s="573"/>
      <c r="Q217" s="577"/>
      <c r="R217" s="573"/>
      <c r="S217" s="574"/>
      <c r="T217" s="575"/>
      <c r="U217" s="574"/>
      <c r="V217" s="574"/>
      <c r="W217" s="576"/>
      <c r="X217" s="577"/>
      <c r="Y217" s="4"/>
      <c r="Z217" s="4"/>
      <c r="AA217" s="4"/>
      <c r="AB217" s="4"/>
      <c r="AC217" s="4"/>
      <c r="AD217" s="4"/>
      <c r="AS217" s="4"/>
    </row>
    <row r="218" spans="1:45" ht="15" customHeight="1">
      <c r="A218" s="553"/>
      <c r="B218" s="580"/>
      <c r="C218" s="581"/>
      <c r="D218" s="578"/>
      <c r="E218" s="579"/>
      <c r="F218" s="573"/>
      <c r="G218" s="574"/>
      <c r="H218" s="574"/>
      <c r="I218" s="574"/>
      <c r="J218" s="577"/>
      <c r="K218" s="573"/>
      <c r="L218" s="574"/>
      <c r="M218" s="574"/>
      <c r="N218" s="574"/>
      <c r="O218" s="577"/>
      <c r="P218" s="573"/>
      <c r="Q218" s="577"/>
      <c r="R218" s="573"/>
      <c r="S218" s="574"/>
      <c r="T218" s="575"/>
      <c r="U218" s="574"/>
      <c r="V218" s="574"/>
      <c r="W218" s="576"/>
      <c r="X218" s="577"/>
      <c r="Y218" s="4"/>
      <c r="Z218" s="4"/>
      <c r="AA218" s="4"/>
      <c r="AB218" s="4"/>
      <c r="AC218" s="4"/>
      <c r="AD218" s="4"/>
      <c r="AS218" s="4"/>
    </row>
    <row r="219" spans="1:45" ht="15" customHeight="1">
      <c r="A219" s="553"/>
      <c r="B219" s="580"/>
      <c r="C219" s="581"/>
      <c r="D219" s="578"/>
      <c r="E219" s="579"/>
      <c r="F219" s="573"/>
      <c r="G219" s="574"/>
      <c r="H219" s="574"/>
      <c r="I219" s="574"/>
      <c r="J219" s="577"/>
      <c r="K219" s="573"/>
      <c r="L219" s="574"/>
      <c r="M219" s="574"/>
      <c r="N219" s="574"/>
      <c r="O219" s="577"/>
      <c r="P219" s="573"/>
      <c r="Q219" s="577"/>
      <c r="R219" s="573"/>
      <c r="S219" s="574"/>
      <c r="T219" s="575"/>
      <c r="U219" s="574"/>
      <c r="V219" s="574"/>
      <c r="W219" s="576"/>
      <c r="X219" s="577"/>
      <c r="Y219" s="4"/>
      <c r="Z219" s="4"/>
      <c r="AA219" s="4"/>
      <c r="AB219" s="4"/>
      <c r="AC219" s="4"/>
      <c r="AD219" s="4"/>
      <c r="AS219" s="4"/>
    </row>
    <row r="220" spans="1:45" ht="15" customHeight="1">
      <c r="A220" s="553"/>
      <c r="B220" s="580"/>
      <c r="C220" s="581"/>
      <c r="D220" s="578"/>
      <c r="E220" s="579"/>
      <c r="F220" s="573"/>
      <c r="G220" s="574"/>
      <c r="H220" s="574"/>
      <c r="I220" s="574"/>
      <c r="J220" s="577"/>
      <c r="K220" s="573"/>
      <c r="L220" s="574"/>
      <c r="M220" s="574"/>
      <c r="N220" s="574"/>
      <c r="O220" s="577"/>
      <c r="P220" s="573"/>
      <c r="Q220" s="577"/>
      <c r="R220" s="573"/>
      <c r="S220" s="574"/>
      <c r="T220" s="575"/>
      <c r="U220" s="574"/>
      <c r="V220" s="574"/>
      <c r="W220" s="576"/>
      <c r="X220" s="577"/>
      <c r="Y220" s="4"/>
      <c r="Z220" s="4"/>
      <c r="AA220" s="4"/>
      <c r="AB220" s="4"/>
      <c r="AC220" s="4"/>
      <c r="AD220" s="4"/>
      <c r="AS220" s="4"/>
    </row>
    <row r="221" spans="1:45" ht="15" customHeight="1">
      <c r="A221" s="553"/>
      <c r="B221" s="580"/>
      <c r="C221" s="581"/>
      <c r="D221" s="578"/>
      <c r="E221" s="579"/>
      <c r="F221" s="573"/>
      <c r="G221" s="574"/>
      <c r="H221" s="574"/>
      <c r="I221" s="574"/>
      <c r="J221" s="577"/>
      <c r="K221" s="573"/>
      <c r="L221" s="574"/>
      <c r="M221" s="574"/>
      <c r="N221" s="574"/>
      <c r="O221" s="577"/>
      <c r="P221" s="573"/>
      <c r="Q221" s="577"/>
      <c r="R221" s="573"/>
      <c r="S221" s="574"/>
      <c r="T221" s="575"/>
      <c r="U221" s="574"/>
      <c r="V221" s="574"/>
      <c r="W221" s="576"/>
      <c r="X221" s="577"/>
      <c r="Y221" s="4"/>
      <c r="Z221" s="4"/>
      <c r="AA221" s="4"/>
      <c r="AB221" s="4"/>
      <c r="AC221" s="4"/>
      <c r="AD221" s="4"/>
      <c r="AS221" s="4"/>
    </row>
    <row r="222" spans="1:45" ht="15" customHeight="1">
      <c r="A222" s="553"/>
      <c r="B222" s="580"/>
      <c r="C222" s="581"/>
      <c r="D222" s="578"/>
      <c r="E222" s="579"/>
      <c r="F222" s="573"/>
      <c r="G222" s="574"/>
      <c r="H222" s="574"/>
      <c r="I222" s="574"/>
      <c r="J222" s="577"/>
      <c r="K222" s="573"/>
      <c r="L222" s="574"/>
      <c r="M222" s="574"/>
      <c r="N222" s="574"/>
      <c r="O222" s="577"/>
      <c r="P222" s="573"/>
      <c r="Q222" s="577"/>
      <c r="R222" s="573"/>
      <c r="S222" s="574"/>
      <c r="T222" s="575"/>
      <c r="U222" s="574"/>
      <c r="V222" s="574"/>
      <c r="W222" s="576"/>
      <c r="X222" s="577"/>
      <c r="Y222" s="4"/>
      <c r="Z222" s="4"/>
      <c r="AA222" s="4"/>
      <c r="AB222" s="4"/>
      <c r="AC222" s="4"/>
      <c r="AD222" s="4"/>
      <c r="AS222" s="4"/>
    </row>
    <row r="223" spans="1:45" ht="15" customHeight="1">
      <c r="A223" s="583"/>
      <c r="B223" s="580"/>
      <c r="C223" s="581"/>
      <c r="D223" s="578"/>
      <c r="E223" s="579"/>
      <c r="F223" s="573"/>
      <c r="G223" s="574"/>
      <c r="H223" s="574"/>
      <c r="I223" s="574"/>
      <c r="J223" s="577"/>
      <c r="K223" s="573"/>
      <c r="L223" s="574"/>
      <c r="M223" s="574"/>
      <c r="N223" s="574"/>
      <c r="O223" s="577"/>
      <c r="P223" s="573"/>
      <c r="Q223" s="577"/>
      <c r="R223" s="573"/>
      <c r="S223" s="574"/>
      <c r="T223" s="575"/>
      <c r="U223" s="574"/>
      <c r="V223" s="574"/>
      <c r="W223" s="576"/>
      <c r="X223" s="577"/>
      <c r="Y223" s="4"/>
      <c r="Z223" s="4"/>
      <c r="AA223" s="4"/>
      <c r="AB223" s="4"/>
      <c r="AC223" s="4"/>
      <c r="AD223" s="4"/>
      <c r="AS223" s="4"/>
    </row>
    <row r="224" spans="1:45" ht="15" customHeight="1">
      <c r="A224" s="583"/>
      <c r="B224" s="580"/>
      <c r="C224" s="581"/>
      <c r="D224" s="578"/>
      <c r="E224" s="579"/>
      <c r="F224" s="573"/>
      <c r="G224" s="574"/>
      <c r="H224" s="574"/>
      <c r="I224" s="574"/>
      <c r="J224" s="577"/>
      <c r="K224" s="573"/>
      <c r="L224" s="574"/>
      <c r="M224" s="574"/>
      <c r="N224" s="574"/>
      <c r="O224" s="577"/>
      <c r="P224" s="573"/>
      <c r="Q224" s="577"/>
      <c r="R224" s="573"/>
      <c r="S224" s="574"/>
      <c r="T224" s="575"/>
      <c r="U224" s="574"/>
      <c r="V224" s="574"/>
      <c r="W224" s="576"/>
      <c r="X224" s="577"/>
      <c r="Y224" s="4"/>
      <c r="Z224" s="4"/>
      <c r="AA224" s="4"/>
      <c r="AB224" s="4"/>
      <c r="AC224" s="4"/>
      <c r="AD224" s="4"/>
      <c r="AS224" s="4"/>
    </row>
    <row r="225" spans="1:45" ht="15" customHeight="1">
      <c r="A225" s="583"/>
      <c r="B225" s="580"/>
      <c r="C225" s="581"/>
      <c r="D225" s="578"/>
      <c r="E225" s="579"/>
      <c r="F225" s="573"/>
      <c r="G225" s="574"/>
      <c r="H225" s="574"/>
      <c r="I225" s="574"/>
      <c r="J225" s="577"/>
      <c r="K225" s="573"/>
      <c r="L225" s="574"/>
      <c r="M225" s="574"/>
      <c r="N225" s="574"/>
      <c r="O225" s="577"/>
      <c r="P225" s="573"/>
      <c r="Q225" s="577"/>
      <c r="R225" s="573"/>
      <c r="S225" s="574"/>
      <c r="T225" s="575"/>
      <c r="U225" s="574"/>
      <c r="V225" s="574"/>
      <c r="W225" s="576"/>
      <c r="X225" s="577"/>
      <c r="Y225" s="4"/>
      <c r="Z225" s="4"/>
      <c r="AA225" s="4"/>
      <c r="AB225" s="4"/>
      <c r="AC225" s="4"/>
      <c r="AD225" s="4"/>
      <c r="AS225" s="4"/>
    </row>
    <row r="226" spans="1:45" ht="15" customHeight="1">
      <c r="A226" s="583"/>
      <c r="B226" s="580"/>
      <c r="C226" s="581"/>
      <c r="D226" s="578"/>
      <c r="E226" s="579"/>
      <c r="F226" s="573"/>
      <c r="G226" s="574"/>
      <c r="H226" s="574"/>
      <c r="I226" s="574"/>
      <c r="J226" s="577"/>
      <c r="K226" s="573"/>
      <c r="L226" s="574"/>
      <c r="M226" s="574"/>
      <c r="N226" s="574"/>
      <c r="O226" s="577"/>
      <c r="P226" s="573"/>
      <c r="Q226" s="577"/>
      <c r="R226" s="573"/>
      <c r="S226" s="574"/>
      <c r="T226" s="575"/>
      <c r="U226" s="574"/>
      <c r="V226" s="574"/>
      <c r="W226" s="576"/>
      <c r="X226" s="577"/>
      <c r="Y226" s="4"/>
      <c r="Z226" s="4"/>
      <c r="AA226" s="4"/>
      <c r="AB226" s="4"/>
      <c r="AC226" s="4"/>
      <c r="AD226" s="4"/>
      <c r="AS226" s="4"/>
    </row>
    <row r="227" spans="1:45" ht="15" customHeight="1">
      <c r="A227" s="583"/>
      <c r="B227" s="580"/>
      <c r="C227" s="581"/>
      <c r="D227" s="578"/>
      <c r="E227" s="579"/>
      <c r="F227" s="573"/>
      <c r="G227" s="574"/>
      <c r="H227" s="574"/>
      <c r="I227" s="574"/>
      <c r="J227" s="577"/>
      <c r="K227" s="573"/>
      <c r="L227" s="574"/>
      <c r="M227" s="574"/>
      <c r="N227" s="574"/>
      <c r="O227" s="577"/>
      <c r="P227" s="573"/>
      <c r="Q227" s="577"/>
      <c r="R227" s="573"/>
      <c r="S227" s="574"/>
      <c r="T227" s="575"/>
      <c r="U227" s="574"/>
      <c r="V227" s="574"/>
      <c r="W227" s="576"/>
      <c r="X227" s="577"/>
      <c r="Y227" s="4"/>
      <c r="Z227" s="4"/>
      <c r="AA227" s="4"/>
      <c r="AB227" s="4"/>
      <c r="AC227" s="4"/>
      <c r="AD227" s="4"/>
      <c r="AS227" s="4"/>
    </row>
    <row r="228" spans="1:45" ht="15" customHeight="1">
      <c r="A228" s="583"/>
      <c r="B228" s="580"/>
      <c r="C228" s="581"/>
      <c r="D228" s="578"/>
      <c r="E228" s="579"/>
      <c r="F228" s="573"/>
      <c r="G228" s="574"/>
      <c r="H228" s="574"/>
      <c r="I228" s="574"/>
      <c r="J228" s="577"/>
      <c r="K228" s="573"/>
      <c r="L228" s="574"/>
      <c r="M228" s="574"/>
      <c r="N228" s="574"/>
      <c r="O228" s="577"/>
      <c r="P228" s="573"/>
      <c r="Q228" s="577"/>
      <c r="R228" s="573"/>
      <c r="S228" s="574"/>
      <c r="T228" s="575"/>
      <c r="U228" s="574"/>
      <c r="V228" s="574"/>
      <c r="W228" s="576"/>
      <c r="X228" s="577"/>
      <c r="Y228" s="4"/>
      <c r="Z228" s="4"/>
      <c r="AA228" s="4"/>
      <c r="AB228" s="4"/>
      <c r="AC228" s="4"/>
      <c r="AD228" s="4"/>
      <c r="AS228" s="4"/>
    </row>
    <row r="229" spans="1:45" ht="14.25" customHeight="1" thickBot="1">
      <c r="A229" s="583"/>
      <c r="B229" s="584"/>
      <c r="C229" s="225"/>
      <c r="D229" s="227"/>
      <c r="E229" s="585"/>
      <c r="F229" s="149"/>
      <c r="G229" s="193"/>
      <c r="H229" s="193"/>
      <c r="I229" s="193"/>
      <c r="J229" s="194"/>
      <c r="K229" s="149"/>
      <c r="L229" s="193"/>
      <c r="M229" s="193"/>
      <c r="N229" s="193"/>
      <c r="O229" s="194"/>
      <c r="P229" s="149"/>
      <c r="Q229" s="194"/>
      <c r="R229" s="149"/>
      <c r="S229" s="193"/>
      <c r="T229" s="207"/>
      <c r="U229" s="193"/>
      <c r="V229" s="193"/>
      <c r="W229" s="208"/>
      <c r="X229" s="194"/>
      <c r="Y229" s="4"/>
      <c r="Z229" s="4"/>
      <c r="AA229" s="4"/>
      <c r="AB229" s="4"/>
      <c r="AC229" s="4"/>
      <c r="AD229" s="4"/>
      <c r="AS229" s="4"/>
    </row>
    <row r="230" spans="1:45">
      <c r="A230" s="89"/>
      <c r="B230" s="89"/>
      <c r="C230" s="89"/>
      <c r="D230" s="89"/>
      <c r="E230" s="8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AK230" s="4"/>
    </row>
    <row r="231" spans="1:45" ht="19.5" customHeight="1">
      <c r="A231" s="89"/>
      <c r="B231" s="89"/>
      <c r="C231" s="89"/>
      <c r="E231" s="586" t="s">
        <v>67</v>
      </c>
      <c r="F231" s="39">
        <f>SUM(F70:F229)</f>
        <v>0</v>
      </c>
      <c r="G231" s="39">
        <f t="shared" ref="G231:W231" si="7">SUM(G70:G229)</f>
        <v>0</v>
      </c>
      <c r="H231" s="39">
        <f t="shared" si="7"/>
        <v>0</v>
      </c>
      <c r="I231" s="39">
        <f t="shared" si="7"/>
        <v>0</v>
      </c>
      <c r="J231" s="39">
        <f t="shared" si="7"/>
        <v>0</v>
      </c>
      <c r="K231" s="39">
        <f t="shared" si="7"/>
        <v>77</v>
      </c>
      <c r="L231" s="39">
        <f t="shared" si="7"/>
        <v>850</v>
      </c>
      <c r="M231" s="39">
        <f t="shared" si="7"/>
        <v>657</v>
      </c>
      <c r="N231" s="39">
        <f t="shared" si="7"/>
        <v>151</v>
      </c>
      <c r="O231" s="39">
        <f t="shared" si="7"/>
        <v>43</v>
      </c>
      <c r="P231" s="39">
        <f t="shared" si="7"/>
        <v>81</v>
      </c>
      <c r="Q231" s="39">
        <f t="shared" si="7"/>
        <v>769</v>
      </c>
      <c r="R231" s="39">
        <f t="shared" si="7"/>
        <v>36</v>
      </c>
      <c r="S231" s="39">
        <f t="shared" si="7"/>
        <v>87</v>
      </c>
      <c r="T231" s="39">
        <f t="shared" si="7"/>
        <v>255</v>
      </c>
      <c r="U231" s="39">
        <f t="shared" si="7"/>
        <v>211</v>
      </c>
      <c r="V231" s="39">
        <f t="shared" si="7"/>
        <v>112</v>
      </c>
      <c r="W231" s="39">
        <f t="shared" si="7"/>
        <v>75</v>
      </c>
      <c r="X231" s="39">
        <f>SUM(X70:X229)</f>
        <v>74</v>
      </c>
      <c r="AK231" s="4"/>
    </row>
    <row r="232" spans="1:45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AK232" s="4"/>
    </row>
    <row r="233" spans="1:45" ht="28.5">
      <c r="E233" s="1053" t="s">
        <v>80</v>
      </c>
      <c r="F233" s="587" t="s">
        <v>81</v>
      </c>
      <c r="G233" s="587" t="s">
        <v>65</v>
      </c>
      <c r="H233" s="587" t="s">
        <v>82</v>
      </c>
      <c r="I233" s="587" t="s">
        <v>63</v>
      </c>
      <c r="J233" s="587" t="s">
        <v>64</v>
      </c>
      <c r="K233" s="588" t="s">
        <v>83</v>
      </c>
      <c r="L233" s="587" t="s">
        <v>84</v>
      </c>
      <c r="M233" s="589" t="s">
        <v>152</v>
      </c>
      <c r="N233" s="589" t="s">
        <v>153</v>
      </c>
      <c r="O233" s="589" t="s">
        <v>154</v>
      </c>
      <c r="P233" s="589" t="s">
        <v>155</v>
      </c>
      <c r="Q233" s="589" t="s">
        <v>156</v>
      </c>
      <c r="R233" s="590" t="s">
        <v>157</v>
      </c>
      <c r="S233" s="590" t="s">
        <v>158</v>
      </c>
      <c r="T233" s="4"/>
      <c r="U233" s="4"/>
      <c r="V233" s="4"/>
      <c r="W233" s="4"/>
      <c r="AJ233" s="4"/>
    </row>
    <row r="234" spans="1:45" ht="22.5" customHeight="1">
      <c r="E234" s="964"/>
      <c r="F234" s="591">
        <f>SUM(F65+F231+K231)</f>
        <v>77</v>
      </c>
      <c r="G234" s="591">
        <f>SUM(G65+K65+G231+L231+X65)</f>
        <v>850</v>
      </c>
      <c r="H234" s="591">
        <f>SUM(H65+L65+H231+M231+Y65)</f>
        <v>657</v>
      </c>
      <c r="I234" s="591">
        <f>SUM(I65+M65+I231+N231+Z65)</f>
        <v>151</v>
      </c>
      <c r="J234" s="591">
        <f>SUM(J65+N65+J231+O231+AA65)</f>
        <v>43</v>
      </c>
      <c r="K234" s="591">
        <f t="shared" ref="K234:S234" si="8">SUM(O65+P231+AB65)</f>
        <v>81</v>
      </c>
      <c r="L234" s="591">
        <f t="shared" si="8"/>
        <v>769</v>
      </c>
      <c r="M234" s="591">
        <f t="shared" si="8"/>
        <v>36</v>
      </c>
      <c r="N234" s="591">
        <f t="shared" si="8"/>
        <v>87</v>
      </c>
      <c r="O234" s="591">
        <f t="shared" si="8"/>
        <v>255</v>
      </c>
      <c r="P234" s="591">
        <f t="shared" si="8"/>
        <v>211</v>
      </c>
      <c r="Q234" s="591">
        <f t="shared" si="8"/>
        <v>112</v>
      </c>
      <c r="R234" s="591">
        <f t="shared" si="8"/>
        <v>75</v>
      </c>
      <c r="S234" s="591">
        <f t="shared" si="8"/>
        <v>74</v>
      </c>
      <c r="T234" s="4"/>
      <c r="U234" s="4"/>
      <c r="V234" s="4"/>
      <c r="W234" s="4"/>
      <c r="X234" s="4"/>
      <c r="Y234" s="4"/>
      <c r="AN234" s="4"/>
    </row>
    <row r="235" spans="1:45">
      <c r="AK235" s="4"/>
    </row>
    <row r="236" spans="1:45">
      <c r="AK236" s="4"/>
    </row>
    <row r="237" spans="1:45">
      <c r="A237" s="1" t="s">
        <v>1562</v>
      </c>
      <c r="AK237" s="4"/>
    </row>
    <row r="239" spans="1:45">
      <c r="A239" s="1" t="s">
        <v>86</v>
      </c>
    </row>
    <row r="240" spans="1:45" ht="15.75">
      <c r="AG240" s="76"/>
    </row>
    <row r="282" spans="27:27">
      <c r="AA282" s="4"/>
    </row>
    <row r="283" spans="27:27">
      <c r="AA283" s="4"/>
    </row>
    <row r="284" spans="27:27">
      <c r="AA284" s="4"/>
    </row>
    <row r="285" spans="27:27">
      <c r="AA285" s="4"/>
    </row>
    <row r="286" spans="27:27">
      <c r="AA286" s="4"/>
    </row>
    <row r="287" spans="27:27">
      <c r="AA287" s="4"/>
    </row>
    <row r="288" spans="27:27">
      <c r="AA288" s="4"/>
    </row>
    <row r="289" spans="27:27">
      <c r="AA289" s="4"/>
    </row>
    <row r="290" spans="27:27">
      <c r="AA290" s="4"/>
    </row>
    <row r="291" spans="27:27">
      <c r="AA291" s="4"/>
    </row>
    <row r="292" spans="27:27">
      <c r="AA292" s="4"/>
    </row>
    <row r="293" spans="27:27">
      <c r="AA293" s="4"/>
    </row>
    <row r="294" spans="27:27">
      <c r="AA294" s="4"/>
    </row>
    <row r="295" spans="27:27">
      <c r="AA295" s="4"/>
    </row>
    <row r="296" spans="27:27">
      <c r="AA296" s="4"/>
    </row>
    <row r="297" spans="27:27">
      <c r="AA297" s="4"/>
    </row>
    <row r="298" spans="27:27">
      <c r="AA298" s="4"/>
    </row>
    <row r="299" spans="27:27">
      <c r="AA299" s="4"/>
    </row>
    <row r="300" spans="27:27">
      <c r="AA300" s="4"/>
    </row>
    <row r="301" spans="27:27">
      <c r="AA301" s="4"/>
    </row>
    <row r="302" spans="27:27">
      <c r="AA302" s="4"/>
    </row>
    <row r="303" spans="27:27">
      <c r="AA303" s="4"/>
    </row>
    <row r="304" spans="27:27">
      <c r="AA304" s="4"/>
    </row>
    <row r="305" spans="27:27">
      <c r="AA305" s="4"/>
    </row>
    <row r="306" spans="27:27">
      <c r="AA306" s="4"/>
    </row>
    <row r="307" spans="27:27">
      <c r="AA307" s="4"/>
    </row>
    <row r="308" spans="27:27">
      <c r="AA308" s="4"/>
    </row>
    <row r="309" spans="27:27">
      <c r="AA309" s="4"/>
    </row>
    <row r="310" spans="27:27">
      <c r="AA310" s="4"/>
    </row>
    <row r="311" spans="27:27">
      <c r="AA311" s="4"/>
    </row>
    <row r="312" spans="27:27">
      <c r="AA312" s="4"/>
    </row>
    <row r="313" spans="27:27">
      <c r="AA313" s="4"/>
    </row>
    <row r="314" spans="27:27">
      <c r="AA314" s="4"/>
    </row>
  </sheetData>
  <sheetProtection algorithmName="SHA-512" hashValue="W5/jU6H/vet2jdCVWBv8ouuErLRmpSTFeKd8osSFwR+Nom/NwRgIZNqvjmge+Hm5P4HXv0Vov/FWokBMIAs/BA==" saltValue="p9zFyHiiea47LpIf/Kmo5A==" spinCount="100000" sheet="1" objects="1" scenarios="1" selectLockedCells="1"/>
  <mergeCells count="78">
    <mergeCell ref="E233:E234"/>
    <mergeCell ref="AG33:AG46"/>
    <mergeCell ref="AH33:AH46"/>
    <mergeCell ref="AI33:AI46"/>
    <mergeCell ref="AJ33:AJ46"/>
    <mergeCell ref="E67:E69"/>
    <mergeCell ref="F67:X67"/>
    <mergeCell ref="P68:Q68"/>
    <mergeCell ref="R68:X68"/>
    <mergeCell ref="AI49:AI62"/>
    <mergeCell ref="AJ49:AJ62"/>
    <mergeCell ref="X33:X46"/>
    <mergeCell ref="Y33:Y46"/>
    <mergeCell ref="Z33:Z46"/>
    <mergeCell ref="AA33:AA46"/>
    <mergeCell ref="AB33:AB46"/>
    <mergeCell ref="AJ11:AJ30"/>
    <mergeCell ref="AI11:AI30"/>
    <mergeCell ref="A63:D63"/>
    <mergeCell ref="A31:D31"/>
    <mergeCell ref="A33:A46"/>
    <mergeCell ref="B33:B46"/>
    <mergeCell ref="C33:C46"/>
    <mergeCell ref="A47:D47"/>
    <mergeCell ref="A49:A62"/>
    <mergeCell ref="B49:B62"/>
    <mergeCell ref="C49:C62"/>
    <mergeCell ref="AH49:AH62"/>
    <mergeCell ref="AC11:AC30"/>
    <mergeCell ref="AD11:AD30"/>
    <mergeCell ref="AE11:AE30"/>
    <mergeCell ref="AF11:AF30"/>
    <mergeCell ref="AG11:AG30"/>
    <mergeCell ref="AH11:AH30"/>
    <mergeCell ref="AC49:AC62"/>
    <mergeCell ref="AD49:AD62"/>
    <mergeCell ref="AE49:AE62"/>
    <mergeCell ref="AF49:AF62"/>
    <mergeCell ref="AG49:AG62"/>
    <mergeCell ref="AC33:AC46"/>
    <mergeCell ref="AD33:AD46"/>
    <mergeCell ref="AE33:AE46"/>
    <mergeCell ref="AF33:AF46"/>
    <mergeCell ref="E7:E9"/>
    <mergeCell ref="A11:A30"/>
    <mergeCell ref="B11:B30"/>
    <mergeCell ref="C11:C30"/>
    <mergeCell ref="X11:X30"/>
    <mergeCell ref="A1:AC1"/>
    <mergeCell ref="A2:AC2"/>
    <mergeCell ref="A3:AC3"/>
    <mergeCell ref="F8:J8"/>
    <mergeCell ref="K8:N8"/>
    <mergeCell ref="O8:P8"/>
    <mergeCell ref="A7:A9"/>
    <mergeCell ref="B7:B9"/>
    <mergeCell ref="C7:C9"/>
    <mergeCell ref="D7:D9"/>
    <mergeCell ref="F7:W7"/>
    <mergeCell ref="X7:AJ7"/>
    <mergeCell ref="Q8:W8"/>
    <mergeCell ref="AD8:AJ8"/>
    <mergeCell ref="X8:AA8"/>
    <mergeCell ref="AB8:AC8"/>
    <mergeCell ref="Y11:Y30"/>
    <mergeCell ref="Z11:Z30"/>
    <mergeCell ref="AA11:AA30"/>
    <mergeCell ref="AB11:AB30"/>
    <mergeCell ref="A67:A69"/>
    <mergeCell ref="D67:D69"/>
    <mergeCell ref="F68:J68"/>
    <mergeCell ref="K68:O68"/>
    <mergeCell ref="C67:C69"/>
    <mergeCell ref="X49:X62"/>
    <mergeCell ref="Y49:Y62"/>
    <mergeCell ref="Z49:Z62"/>
    <mergeCell ref="AA49:AA62"/>
    <mergeCell ref="AB49:AB6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9900"/>
  </sheetPr>
  <dimension ref="A1:AU485"/>
  <sheetViews>
    <sheetView showGridLines="0" topLeftCell="B1" zoomScale="60" zoomScaleNormal="60" workbookViewId="0">
      <pane ySplit="9" topLeftCell="A274" activePane="bottomLeft" state="frozen"/>
      <selection activeCell="G23" sqref="G23"/>
      <selection pane="bottomLeft" activeCell="D292" sqref="D292"/>
    </sheetView>
  </sheetViews>
  <sheetFormatPr baseColWidth="10" defaultColWidth="11.42578125" defaultRowHeight="15.7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42" bestFit="1" customWidth="1"/>
    <col min="5" max="5" width="50.85546875" style="142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42" bestFit="1" customWidth="1"/>
    <col min="12" max="12" width="13.5703125" style="142" bestFit="1" customWidth="1"/>
    <col min="13" max="13" width="13.85546875" style="142" customWidth="1"/>
    <col min="14" max="14" width="12.7109375" style="142" bestFit="1" customWidth="1"/>
    <col min="15" max="19" width="11.42578125" style="142"/>
    <col min="20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>
      <c r="A3" s="936" t="s">
        <v>6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141"/>
      <c r="E4" s="141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141"/>
      <c r="E5" s="141"/>
      <c r="F5" s="2"/>
      <c r="G5" s="2"/>
      <c r="H5" s="2"/>
      <c r="I5" s="2"/>
      <c r="J5" s="2"/>
    </row>
    <row r="6" spans="1:36" ht="16.5" thickBot="1">
      <c r="A6" s="2" t="s">
        <v>3</v>
      </c>
      <c r="B6" s="2" t="s">
        <v>3</v>
      </c>
      <c r="C6" s="2"/>
      <c r="D6" s="141"/>
      <c r="E6" s="141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182</v>
      </c>
      <c r="B11" s="1022" t="s">
        <v>418</v>
      </c>
      <c r="C11" s="1025" t="s">
        <v>313</v>
      </c>
      <c r="D11" s="605" t="s">
        <v>252</v>
      </c>
      <c r="E11" s="606" t="s">
        <v>433</v>
      </c>
      <c r="F11" s="607"/>
      <c r="G11" s="608"/>
      <c r="H11" s="608"/>
      <c r="I11" s="608"/>
      <c r="J11" s="609"/>
      <c r="K11" s="607"/>
      <c r="L11" s="608"/>
      <c r="M11" s="608"/>
      <c r="N11" s="609"/>
      <c r="O11" s="607"/>
      <c r="P11" s="609"/>
      <c r="Q11" s="607"/>
      <c r="R11" s="608"/>
      <c r="S11" s="608"/>
      <c r="T11" s="608"/>
      <c r="U11" s="608"/>
      <c r="V11" s="608"/>
      <c r="W11" s="609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 ht="15">
      <c r="A12" s="1020"/>
      <c r="B12" s="1023"/>
      <c r="C12" s="1026"/>
      <c r="D12" s="474" t="s">
        <v>794</v>
      </c>
      <c r="E12" s="610" t="s">
        <v>795</v>
      </c>
      <c r="F12" s="228"/>
      <c r="G12" s="611"/>
      <c r="H12" s="611"/>
      <c r="I12" s="611"/>
      <c r="J12" s="612"/>
      <c r="K12" s="228"/>
      <c r="L12" s="611"/>
      <c r="M12" s="611"/>
      <c r="N12" s="612"/>
      <c r="O12" s="228"/>
      <c r="P12" s="612"/>
      <c r="Q12" s="228"/>
      <c r="R12" s="611"/>
      <c r="S12" s="611"/>
      <c r="T12" s="611"/>
      <c r="U12" s="611"/>
      <c r="V12" s="611"/>
      <c r="W12" s="612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 ht="30">
      <c r="A13" s="1020"/>
      <c r="B13" s="1023"/>
      <c r="C13" s="1026"/>
      <c r="D13" s="474" t="s">
        <v>796</v>
      </c>
      <c r="E13" s="610" t="s">
        <v>797</v>
      </c>
      <c r="F13" s="228"/>
      <c r="G13" s="611"/>
      <c r="H13" s="611"/>
      <c r="I13" s="611"/>
      <c r="J13" s="612"/>
      <c r="K13" s="228"/>
      <c r="L13" s="611"/>
      <c r="M13" s="611"/>
      <c r="N13" s="612"/>
      <c r="O13" s="228"/>
      <c r="P13" s="612"/>
      <c r="Q13" s="228"/>
      <c r="R13" s="611"/>
      <c r="S13" s="611"/>
      <c r="T13" s="611"/>
      <c r="U13" s="611"/>
      <c r="V13" s="611"/>
      <c r="W13" s="612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 ht="15">
      <c r="A14" s="1020"/>
      <c r="B14" s="1023"/>
      <c r="C14" s="1026"/>
      <c r="D14" s="474" t="s">
        <v>254</v>
      </c>
      <c r="E14" s="610" t="s">
        <v>434</v>
      </c>
      <c r="F14" s="228"/>
      <c r="G14" s="611"/>
      <c r="H14" s="611"/>
      <c r="I14" s="611"/>
      <c r="J14" s="612"/>
      <c r="K14" s="228"/>
      <c r="L14" s="611"/>
      <c r="M14" s="611"/>
      <c r="N14" s="612"/>
      <c r="O14" s="228"/>
      <c r="P14" s="612"/>
      <c r="Q14" s="228"/>
      <c r="R14" s="611"/>
      <c r="S14" s="611"/>
      <c r="T14" s="611"/>
      <c r="U14" s="611"/>
      <c r="V14" s="611"/>
      <c r="W14" s="612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 ht="15">
      <c r="A15" s="1020"/>
      <c r="B15" s="1023"/>
      <c r="C15" s="1026"/>
      <c r="D15" s="474" t="s">
        <v>256</v>
      </c>
      <c r="E15" s="610" t="s">
        <v>435</v>
      </c>
      <c r="F15" s="228"/>
      <c r="G15" s="611"/>
      <c r="H15" s="611"/>
      <c r="I15" s="611"/>
      <c r="J15" s="612"/>
      <c r="K15" s="228"/>
      <c r="L15" s="611"/>
      <c r="M15" s="611"/>
      <c r="N15" s="612"/>
      <c r="O15" s="228"/>
      <c r="P15" s="612"/>
      <c r="Q15" s="228"/>
      <c r="R15" s="611"/>
      <c r="S15" s="611"/>
      <c r="T15" s="611"/>
      <c r="U15" s="611"/>
      <c r="V15" s="611"/>
      <c r="W15" s="612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 ht="30">
      <c r="A16" s="1020"/>
      <c r="B16" s="1023"/>
      <c r="C16" s="1026"/>
      <c r="D16" s="474" t="s">
        <v>314</v>
      </c>
      <c r="E16" s="610" t="s">
        <v>798</v>
      </c>
      <c r="F16" s="228"/>
      <c r="G16" s="611"/>
      <c r="H16" s="611"/>
      <c r="I16" s="611"/>
      <c r="J16" s="612"/>
      <c r="K16" s="228"/>
      <c r="L16" s="611"/>
      <c r="M16" s="611"/>
      <c r="N16" s="612"/>
      <c r="O16" s="228"/>
      <c r="P16" s="612"/>
      <c r="Q16" s="228"/>
      <c r="R16" s="611"/>
      <c r="S16" s="611"/>
      <c r="T16" s="611"/>
      <c r="U16" s="611"/>
      <c r="V16" s="611"/>
      <c r="W16" s="612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 ht="15">
      <c r="A17" s="1020"/>
      <c r="B17" s="1023"/>
      <c r="C17" s="1026"/>
      <c r="D17" s="474" t="s">
        <v>258</v>
      </c>
      <c r="E17" s="610" t="s">
        <v>436</v>
      </c>
      <c r="F17" s="228"/>
      <c r="G17" s="611"/>
      <c r="H17" s="611"/>
      <c r="I17" s="611"/>
      <c r="J17" s="612"/>
      <c r="K17" s="228"/>
      <c r="L17" s="611"/>
      <c r="M17" s="611"/>
      <c r="N17" s="612"/>
      <c r="O17" s="228"/>
      <c r="P17" s="612"/>
      <c r="Q17" s="228"/>
      <c r="R17" s="611"/>
      <c r="S17" s="611"/>
      <c r="T17" s="611"/>
      <c r="U17" s="611"/>
      <c r="V17" s="611"/>
      <c r="W17" s="612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 ht="15">
      <c r="A18" s="1020"/>
      <c r="B18" s="1023"/>
      <c r="C18" s="1026"/>
      <c r="D18" s="474" t="s">
        <v>799</v>
      </c>
      <c r="E18" s="610" t="s">
        <v>800</v>
      </c>
      <c r="F18" s="228"/>
      <c r="G18" s="611"/>
      <c r="H18" s="611"/>
      <c r="I18" s="611"/>
      <c r="J18" s="612"/>
      <c r="K18" s="228"/>
      <c r="L18" s="611"/>
      <c r="M18" s="611"/>
      <c r="N18" s="612"/>
      <c r="O18" s="228"/>
      <c r="P18" s="612"/>
      <c r="Q18" s="228"/>
      <c r="R18" s="611"/>
      <c r="S18" s="611"/>
      <c r="T18" s="611"/>
      <c r="U18" s="611"/>
      <c r="V18" s="611"/>
      <c r="W18" s="612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 ht="15">
      <c r="A19" s="1020"/>
      <c r="B19" s="1023"/>
      <c r="C19" s="1026"/>
      <c r="D19" s="474" t="s">
        <v>801</v>
      </c>
      <c r="E19" s="610" t="s">
        <v>802</v>
      </c>
      <c r="F19" s="228"/>
      <c r="G19" s="611"/>
      <c r="H19" s="611"/>
      <c r="I19" s="611"/>
      <c r="J19" s="612"/>
      <c r="K19" s="228"/>
      <c r="L19" s="611"/>
      <c r="M19" s="611"/>
      <c r="N19" s="612"/>
      <c r="O19" s="228"/>
      <c r="P19" s="612"/>
      <c r="Q19" s="228"/>
      <c r="R19" s="611"/>
      <c r="S19" s="611"/>
      <c r="T19" s="611"/>
      <c r="U19" s="611"/>
      <c r="V19" s="611"/>
      <c r="W19" s="612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 ht="15">
      <c r="A20" s="1020"/>
      <c r="B20" s="1023"/>
      <c r="C20" s="1026"/>
      <c r="D20" s="474" t="s">
        <v>803</v>
      </c>
      <c r="E20" s="610" t="s">
        <v>804</v>
      </c>
      <c r="F20" s="228"/>
      <c r="G20" s="611"/>
      <c r="H20" s="611"/>
      <c r="I20" s="611"/>
      <c r="J20" s="612"/>
      <c r="K20" s="228"/>
      <c r="L20" s="611"/>
      <c r="M20" s="611"/>
      <c r="N20" s="612"/>
      <c r="O20" s="228"/>
      <c r="P20" s="612"/>
      <c r="Q20" s="228"/>
      <c r="R20" s="611"/>
      <c r="S20" s="611"/>
      <c r="T20" s="611"/>
      <c r="U20" s="611"/>
      <c r="V20" s="611"/>
      <c r="W20" s="612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 ht="15">
      <c r="A21" s="1020"/>
      <c r="B21" s="1023"/>
      <c r="C21" s="1026"/>
      <c r="D21" s="474" t="s">
        <v>805</v>
      </c>
      <c r="E21" s="610" t="s">
        <v>806</v>
      </c>
      <c r="F21" s="228"/>
      <c r="G21" s="611"/>
      <c r="H21" s="611"/>
      <c r="I21" s="611"/>
      <c r="J21" s="612"/>
      <c r="K21" s="228"/>
      <c r="L21" s="611"/>
      <c r="M21" s="611"/>
      <c r="N21" s="612"/>
      <c r="O21" s="228"/>
      <c r="P21" s="612"/>
      <c r="Q21" s="228"/>
      <c r="R21" s="611"/>
      <c r="S21" s="611"/>
      <c r="T21" s="611"/>
      <c r="U21" s="611"/>
      <c r="V21" s="611"/>
      <c r="W21" s="612"/>
      <c r="X21" s="976"/>
      <c r="Y21" s="980"/>
      <c r="Z21" s="980"/>
      <c r="AA21" s="984"/>
      <c r="AB21" s="976"/>
      <c r="AC21" s="984"/>
      <c r="AD21" s="976"/>
      <c r="AE21" s="980"/>
      <c r="AF21" s="980"/>
      <c r="AG21" s="980"/>
      <c r="AH21" s="980"/>
      <c r="AI21" s="980"/>
      <c r="AJ21" s="984"/>
    </row>
    <row r="22" spans="1:36" customFormat="1" ht="15">
      <c r="A22" s="1020"/>
      <c r="B22" s="1023"/>
      <c r="C22" s="1026"/>
      <c r="D22" s="474" t="s">
        <v>807</v>
      </c>
      <c r="E22" s="610" t="s">
        <v>808</v>
      </c>
      <c r="F22" s="228"/>
      <c r="G22" s="611"/>
      <c r="H22" s="611"/>
      <c r="I22" s="611"/>
      <c r="J22" s="612"/>
      <c r="K22" s="228"/>
      <c r="L22" s="611"/>
      <c r="M22" s="611"/>
      <c r="N22" s="612"/>
      <c r="O22" s="228"/>
      <c r="P22" s="612"/>
      <c r="Q22" s="228"/>
      <c r="R22" s="611"/>
      <c r="S22" s="611"/>
      <c r="T22" s="611"/>
      <c r="U22" s="611"/>
      <c r="V22" s="611"/>
      <c r="W22" s="612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15">
      <c r="A23" s="1020"/>
      <c r="B23" s="1023"/>
      <c r="C23" s="1026"/>
      <c r="D23" s="474" t="s">
        <v>809</v>
      </c>
      <c r="E23" s="610" t="s">
        <v>810</v>
      </c>
      <c r="F23" s="228"/>
      <c r="G23" s="611"/>
      <c r="H23" s="611"/>
      <c r="I23" s="611"/>
      <c r="J23" s="612"/>
      <c r="K23" s="228"/>
      <c r="L23" s="611"/>
      <c r="M23" s="611"/>
      <c r="N23" s="612"/>
      <c r="O23" s="228"/>
      <c r="P23" s="612"/>
      <c r="Q23" s="228"/>
      <c r="R23" s="611"/>
      <c r="S23" s="611"/>
      <c r="T23" s="611"/>
      <c r="U23" s="611"/>
      <c r="V23" s="611"/>
      <c r="W23" s="612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15">
      <c r="A24" s="1020"/>
      <c r="B24" s="1023"/>
      <c r="C24" s="1026"/>
      <c r="D24" s="474" t="s">
        <v>811</v>
      </c>
      <c r="E24" s="610" t="s">
        <v>812</v>
      </c>
      <c r="F24" s="228"/>
      <c r="G24" s="611"/>
      <c r="H24" s="611"/>
      <c r="I24" s="611"/>
      <c r="J24" s="612"/>
      <c r="K24" s="228"/>
      <c r="L24" s="611"/>
      <c r="M24" s="611"/>
      <c r="N24" s="612"/>
      <c r="O24" s="228"/>
      <c r="P24" s="612"/>
      <c r="Q24" s="228"/>
      <c r="R24" s="611"/>
      <c r="S24" s="611"/>
      <c r="T24" s="611"/>
      <c r="U24" s="611"/>
      <c r="V24" s="611"/>
      <c r="W24" s="612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15">
      <c r="A25" s="1020"/>
      <c r="B25" s="1023"/>
      <c r="C25" s="1026"/>
      <c r="D25" s="474" t="s">
        <v>813</v>
      </c>
      <c r="E25" s="610" t="s">
        <v>814</v>
      </c>
      <c r="F25" s="228"/>
      <c r="G25" s="611"/>
      <c r="H25" s="611"/>
      <c r="I25" s="611"/>
      <c r="J25" s="612"/>
      <c r="K25" s="228"/>
      <c r="L25" s="611"/>
      <c r="M25" s="611"/>
      <c r="N25" s="612"/>
      <c r="O25" s="228"/>
      <c r="P25" s="612"/>
      <c r="Q25" s="228"/>
      <c r="R25" s="611"/>
      <c r="S25" s="611"/>
      <c r="T25" s="611"/>
      <c r="U25" s="611"/>
      <c r="V25" s="611"/>
      <c r="W25" s="612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5">
      <c r="A26" s="1020"/>
      <c r="B26" s="1023"/>
      <c r="C26" s="1026"/>
      <c r="D26" s="474" t="s">
        <v>259</v>
      </c>
      <c r="E26" s="610" t="s">
        <v>437</v>
      </c>
      <c r="F26" s="228"/>
      <c r="G26" s="611"/>
      <c r="H26" s="611"/>
      <c r="I26" s="611"/>
      <c r="J26" s="612"/>
      <c r="K26" s="228"/>
      <c r="L26" s="611"/>
      <c r="M26" s="611"/>
      <c r="N26" s="612"/>
      <c r="O26" s="228"/>
      <c r="P26" s="612"/>
      <c r="Q26" s="228"/>
      <c r="R26" s="611"/>
      <c r="S26" s="611"/>
      <c r="T26" s="611"/>
      <c r="U26" s="611"/>
      <c r="V26" s="611"/>
      <c r="W26" s="612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30">
      <c r="A27" s="1020"/>
      <c r="B27" s="1023"/>
      <c r="C27" s="1026"/>
      <c r="D27" s="474" t="s">
        <v>260</v>
      </c>
      <c r="E27" s="610" t="s">
        <v>438</v>
      </c>
      <c r="F27" s="228"/>
      <c r="G27" s="611"/>
      <c r="H27" s="611"/>
      <c r="I27" s="611"/>
      <c r="J27" s="612"/>
      <c r="K27" s="228"/>
      <c r="L27" s="611"/>
      <c r="M27" s="611"/>
      <c r="N27" s="612"/>
      <c r="O27" s="228"/>
      <c r="P27" s="612"/>
      <c r="Q27" s="228"/>
      <c r="R27" s="611"/>
      <c r="S27" s="611"/>
      <c r="T27" s="611"/>
      <c r="U27" s="611"/>
      <c r="V27" s="611"/>
      <c r="W27" s="612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30">
      <c r="A28" s="1020"/>
      <c r="B28" s="1023"/>
      <c r="C28" s="1026"/>
      <c r="D28" s="474" t="s">
        <v>261</v>
      </c>
      <c r="E28" s="610" t="s">
        <v>439</v>
      </c>
      <c r="F28" s="228"/>
      <c r="G28" s="611"/>
      <c r="H28" s="611"/>
      <c r="I28" s="611"/>
      <c r="J28" s="612"/>
      <c r="K28" s="228"/>
      <c r="L28" s="611"/>
      <c r="M28" s="611"/>
      <c r="N28" s="612"/>
      <c r="O28" s="228"/>
      <c r="P28" s="612"/>
      <c r="Q28" s="228"/>
      <c r="R28" s="611"/>
      <c r="S28" s="611"/>
      <c r="T28" s="611"/>
      <c r="U28" s="611"/>
      <c r="V28" s="611"/>
      <c r="W28" s="612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30">
      <c r="A29" s="1020"/>
      <c r="B29" s="1023"/>
      <c r="C29" s="1026"/>
      <c r="D29" s="474" t="s">
        <v>262</v>
      </c>
      <c r="E29" s="610" t="s">
        <v>440</v>
      </c>
      <c r="F29" s="228"/>
      <c r="G29" s="611"/>
      <c r="H29" s="611"/>
      <c r="I29" s="611"/>
      <c r="J29" s="612"/>
      <c r="K29" s="228"/>
      <c r="L29" s="611"/>
      <c r="M29" s="611"/>
      <c r="N29" s="612"/>
      <c r="O29" s="228"/>
      <c r="P29" s="612"/>
      <c r="Q29" s="228"/>
      <c r="R29" s="611"/>
      <c r="S29" s="611"/>
      <c r="T29" s="611"/>
      <c r="U29" s="611"/>
      <c r="V29" s="611"/>
      <c r="W29" s="612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">
      <c r="A30" s="1020"/>
      <c r="B30" s="1023"/>
      <c r="C30" s="1026"/>
      <c r="D30" s="474" t="s">
        <v>815</v>
      </c>
      <c r="E30" s="610" t="s">
        <v>816</v>
      </c>
      <c r="F30" s="228"/>
      <c r="G30" s="611"/>
      <c r="H30" s="611"/>
      <c r="I30" s="611"/>
      <c r="J30" s="612"/>
      <c r="K30" s="228"/>
      <c r="L30" s="611"/>
      <c r="M30" s="611"/>
      <c r="N30" s="612"/>
      <c r="O30" s="228"/>
      <c r="P30" s="612"/>
      <c r="Q30" s="228"/>
      <c r="R30" s="611"/>
      <c r="S30" s="611"/>
      <c r="T30" s="611"/>
      <c r="U30" s="611"/>
      <c r="V30" s="611"/>
      <c r="W30" s="612"/>
      <c r="X30" s="977"/>
      <c r="Y30" s="981"/>
      <c r="Z30" s="981"/>
      <c r="AA30" s="985"/>
      <c r="AB30" s="977"/>
      <c r="AC30" s="985"/>
      <c r="AD30" s="977"/>
      <c r="AE30" s="981"/>
      <c r="AF30" s="981"/>
      <c r="AG30" s="981"/>
      <c r="AH30" s="981"/>
      <c r="AI30" s="981"/>
      <c r="AJ30" s="985"/>
    </row>
    <row r="31" spans="1:36" customFormat="1" ht="15">
      <c r="A31" s="1020"/>
      <c r="B31" s="1023"/>
      <c r="C31" s="1026"/>
      <c r="D31" s="474" t="s">
        <v>817</v>
      </c>
      <c r="E31" s="610" t="s">
        <v>818</v>
      </c>
      <c r="F31" s="228"/>
      <c r="G31" s="611"/>
      <c r="H31" s="611"/>
      <c r="I31" s="611"/>
      <c r="J31" s="612"/>
      <c r="K31" s="228"/>
      <c r="L31" s="611"/>
      <c r="M31" s="611"/>
      <c r="N31" s="612"/>
      <c r="O31" s="228"/>
      <c r="P31" s="612"/>
      <c r="Q31" s="228"/>
      <c r="R31" s="611"/>
      <c r="S31" s="611"/>
      <c r="T31" s="611"/>
      <c r="U31" s="611"/>
      <c r="V31" s="611"/>
      <c r="W31" s="612"/>
      <c r="X31" s="977"/>
      <c r="Y31" s="981"/>
      <c r="Z31" s="981"/>
      <c r="AA31" s="985"/>
      <c r="AB31" s="977"/>
      <c r="AC31" s="985"/>
      <c r="AD31" s="977"/>
      <c r="AE31" s="981"/>
      <c r="AF31" s="981"/>
      <c r="AG31" s="981"/>
      <c r="AH31" s="981"/>
      <c r="AI31" s="981"/>
      <c r="AJ31" s="985"/>
    </row>
    <row r="32" spans="1:36" customFormat="1" ht="15">
      <c r="A32" s="1020"/>
      <c r="B32" s="1023"/>
      <c r="C32" s="1026"/>
      <c r="D32" s="474" t="s">
        <v>819</v>
      </c>
      <c r="E32" s="610" t="s">
        <v>820</v>
      </c>
      <c r="F32" s="228"/>
      <c r="G32" s="611"/>
      <c r="H32" s="611"/>
      <c r="I32" s="611"/>
      <c r="J32" s="612"/>
      <c r="K32" s="228"/>
      <c r="L32" s="611"/>
      <c r="M32" s="611"/>
      <c r="N32" s="612"/>
      <c r="O32" s="228"/>
      <c r="P32" s="612"/>
      <c r="Q32" s="228"/>
      <c r="R32" s="611"/>
      <c r="S32" s="611"/>
      <c r="T32" s="611"/>
      <c r="U32" s="611"/>
      <c r="V32" s="611"/>
      <c r="W32" s="612"/>
      <c r="X32" s="977"/>
      <c r="Y32" s="981"/>
      <c r="Z32" s="981"/>
      <c r="AA32" s="985"/>
      <c r="AB32" s="977"/>
      <c r="AC32" s="985"/>
      <c r="AD32" s="977"/>
      <c r="AE32" s="981"/>
      <c r="AF32" s="981"/>
      <c r="AG32" s="981"/>
      <c r="AH32" s="981"/>
      <c r="AI32" s="981"/>
      <c r="AJ32" s="985"/>
    </row>
    <row r="33" spans="1:36" customFormat="1" thickBot="1">
      <c r="A33" s="1021"/>
      <c r="B33" s="1024"/>
      <c r="C33" s="1027"/>
      <c r="D33" s="475" t="s">
        <v>264</v>
      </c>
      <c r="E33" s="232" t="s">
        <v>445</v>
      </c>
      <c r="F33" s="613"/>
      <c r="G33" s="614"/>
      <c r="H33" s="614"/>
      <c r="I33" s="614"/>
      <c r="J33" s="615"/>
      <c r="K33" s="613"/>
      <c r="L33" s="614"/>
      <c r="M33" s="614"/>
      <c r="N33" s="615"/>
      <c r="O33" s="613"/>
      <c r="P33" s="615"/>
      <c r="Q33" s="613"/>
      <c r="R33" s="614"/>
      <c r="S33" s="614"/>
      <c r="T33" s="614"/>
      <c r="U33" s="614"/>
      <c r="V33" s="614"/>
      <c r="W33" s="615"/>
      <c r="X33" s="978"/>
      <c r="Y33" s="982"/>
      <c r="Z33" s="982"/>
      <c r="AA33" s="986"/>
      <c r="AB33" s="978"/>
      <c r="AC33" s="986"/>
      <c r="AD33" s="978"/>
      <c r="AE33" s="982"/>
      <c r="AF33" s="982"/>
      <c r="AG33" s="982"/>
      <c r="AH33" s="982"/>
      <c r="AI33" s="982"/>
      <c r="AJ33" s="986"/>
    </row>
    <row r="34" spans="1:36" ht="14.45" customHeight="1">
      <c r="A34" s="993"/>
      <c r="B34" s="993"/>
      <c r="C34" s="993"/>
      <c r="D34" s="994"/>
      <c r="E34" s="89"/>
      <c r="F34" s="3">
        <f t="shared" ref="F34:W34" si="0">SUM(F11:F33)</f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77">
        <f t="shared" ref="X34:AJ34" si="1">SUM(X11)</f>
        <v>0</v>
      </c>
      <c r="Y34" s="77">
        <f t="shared" si="1"/>
        <v>0</v>
      </c>
      <c r="Z34" s="77">
        <f t="shared" si="1"/>
        <v>0</v>
      </c>
      <c r="AA34" s="77">
        <f t="shared" si="1"/>
        <v>0</v>
      </c>
      <c r="AB34" s="77">
        <f t="shared" si="1"/>
        <v>0</v>
      </c>
      <c r="AC34" s="77">
        <f t="shared" si="1"/>
        <v>0</v>
      </c>
      <c r="AD34" s="77">
        <f t="shared" si="1"/>
        <v>0</v>
      </c>
      <c r="AE34" s="77">
        <f t="shared" si="1"/>
        <v>0</v>
      </c>
      <c r="AF34" s="77">
        <f t="shared" si="1"/>
        <v>0</v>
      </c>
      <c r="AG34" s="77">
        <f t="shared" si="1"/>
        <v>0</v>
      </c>
      <c r="AH34" s="77">
        <f t="shared" si="1"/>
        <v>0</v>
      </c>
      <c r="AI34" s="77">
        <f t="shared" si="1"/>
        <v>0</v>
      </c>
      <c r="AJ34" s="77">
        <f t="shared" si="1"/>
        <v>0</v>
      </c>
    </row>
    <row r="35" spans="1:36" customFormat="1" thickBot="1">
      <c r="D35" s="216"/>
      <c r="E35" s="216"/>
    </row>
    <row r="36" spans="1:36" customFormat="1" ht="30">
      <c r="A36" s="1019" t="s">
        <v>182</v>
      </c>
      <c r="B36" s="1022" t="s">
        <v>1575</v>
      </c>
      <c r="C36" s="1025" t="s">
        <v>210</v>
      </c>
      <c r="D36" s="605" t="s">
        <v>252</v>
      </c>
      <c r="E36" s="264" t="s">
        <v>433</v>
      </c>
      <c r="F36" s="607"/>
      <c r="G36" s="608"/>
      <c r="H36" s="608"/>
      <c r="I36" s="608"/>
      <c r="J36" s="609"/>
      <c r="K36" s="607"/>
      <c r="L36" s="608"/>
      <c r="M36" s="608"/>
      <c r="N36" s="609"/>
      <c r="O36" s="607"/>
      <c r="P36" s="609"/>
      <c r="Q36" s="607"/>
      <c r="R36" s="608"/>
      <c r="S36" s="608"/>
      <c r="T36" s="608"/>
      <c r="U36" s="608"/>
      <c r="V36" s="608"/>
      <c r="W36" s="609"/>
      <c r="X36" s="1044"/>
      <c r="Y36" s="1047"/>
      <c r="Z36" s="1047"/>
      <c r="AA36" s="1050"/>
      <c r="AB36" s="1044"/>
      <c r="AC36" s="1050"/>
      <c r="AD36" s="1044"/>
      <c r="AE36" s="1047"/>
      <c r="AF36" s="1047"/>
      <c r="AG36" s="1047"/>
      <c r="AH36" s="1047"/>
      <c r="AI36" s="1047"/>
      <c r="AJ36" s="1050"/>
    </row>
    <row r="37" spans="1:36" customFormat="1" ht="15">
      <c r="A37" s="1020"/>
      <c r="B37" s="1023"/>
      <c r="C37" s="1026"/>
      <c r="D37" s="474" t="s">
        <v>254</v>
      </c>
      <c r="E37" s="618" t="s">
        <v>434</v>
      </c>
      <c r="F37" s="228"/>
      <c r="G37" s="611"/>
      <c r="H37" s="611"/>
      <c r="I37" s="611"/>
      <c r="J37" s="612"/>
      <c r="K37" s="228"/>
      <c r="L37" s="611"/>
      <c r="M37" s="611"/>
      <c r="N37" s="612"/>
      <c r="O37" s="228"/>
      <c r="P37" s="612"/>
      <c r="Q37" s="228"/>
      <c r="R37" s="611"/>
      <c r="S37" s="611"/>
      <c r="T37" s="611"/>
      <c r="U37" s="611"/>
      <c r="V37" s="611"/>
      <c r="W37" s="612"/>
      <c r="X37" s="1054"/>
      <c r="Y37" s="1055"/>
      <c r="Z37" s="1055"/>
      <c r="AA37" s="1056"/>
      <c r="AB37" s="1054"/>
      <c r="AC37" s="1056"/>
      <c r="AD37" s="1054"/>
      <c r="AE37" s="1055"/>
      <c r="AF37" s="1055"/>
      <c r="AG37" s="1055"/>
      <c r="AH37" s="1055"/>
      <c r="AI37" s="1055"/>
      <c r="AJ37" s="1056"/>
    </row>
    <row r="38" spans="1:36" customFormat="1" ht="15">
      <c r="A38" s="1020"/>
      <c r="B38" s="1023"/>
      <c r="C38" s="1026"/>
      <c r="D38" s="474" t="s">
        <v>256</v>
      </c>
      <c r="E38" s="618" t="s">
        <v>435</v>
      </c>
      <c r="F38" s="228"/>
      <c r="G38" s="611"/>
      <c r="H38" s="611"/>
      <c r="I38" s="611"/>
      <c r="J38" s="612"/>
      <c r="K38" s="228"/>
      <c r="L38" s="611"/>
      <c r="M38" s="611"/>
      <c r="N38" s="612"/>
      <c r="O38" s="228"/>
      <c r="P38" s="612"/>
      <c r="Q38" s="228"/>
      <c r="R38" s="611"/>
      <c r="S38" s="611"/>
      <c r="T38" s="611"/>
      <c r="U38" s="611"/>
      <c r="V38" s="611"/>
      <c r="W38" s="612"/>
      <c r="X38" s="1054"/>
      <c r="Y38" s="1055"/>
      <c r="Z38" s="1055"/>
      <c r="AA38" s="1056"/>
      <c r="AB38" s="1054"/>
      <c r="AC38" s="1056"/>
      <c r="AD38" s="1054"/>
      <c r="AE38" s="1055"/>
      <c r="AF38" s="1055"/>
      <c r="AG38" s="1055"/>
      <c r="AH38" s="1055"/>
      <c r="AI38" s="1055"/>
      <c r="AJ38" s="1056"/>
    </row>
    <row r="39" spans="1:36" customFormat="1" ht="15">
      <c r="A39" s="1020"/>
      <c r="B39" s="1023"/>
      <c r="C39" s="1026"/>
      <c r="D39" s="474" t="s">
        <v>258</v>
      </c>
      <c r="E39" s="618" t="s">
        <v>436</v>
      </c>
      <c r="F39" s="228"/>
      <c r="G39" s="611"/>
      <c r="H39" s="611"/>
      <c r="I39" s="611"/>
      <c r="J39" s="612"/>
      <c r="K39" s="228"/>
      <c r="L39" s="611"/>
      <c r="M39" s="611"/>
      <c r="N39" s="612"/>
      <c r="O39" s="228"/>
      <c r="P39" s="612"/>
      <c r="Q39" s="228"/>
      <c r="R39" s="611"/>
      <c r="S39" s="611"/>
      <c r="T39" s="611"/>
      <c r="U39" s="611"/>
      <c r="V39" s="611"/>
      <c r="W39" s="612"/>
      <c r="X39" s="1054"/>
      <c r="Y39" s="1055"/>
      <c r="Z39" s="1055"/>
      <c r="AA39" s="1056"/>
      <c r="AB39" s="1054"/>
      <c r="AC39" s="1056"/>
      <c r="AD39" s="1054"/>
      <c r="AE39" s="1055"/>
      <c r="AF39" s="1055"/>
      <c r="AG39" s="1055"/>
      <c r="AH39" s="1055"/>
      <c r="AI39" s="1055"/>
      <c r="AJ39" s="1056"/>
    </row>
    <row r="40" spans="1:36" customFormat="1" ht="15">
      <c r="A40" s="1020"/>
      <c r="B40" s="1023"/>
      <c r="C40" s="1026"/>
      <c r="D40" s="474" t="s">
        <v>821</v>
      </c>
      <c r="E40" s="618" t="s">
        <v>822</v>
      </c>
      <c r="F40" s="228"/>
      <c r="G40" s="611"/>
      <c r="H40" s="611"/>
      <c r="I40" s="611"/>
      <c r="J40" s="612"/>
      <c r="K40" s="228"/>
      <c r="L40" s="611"/>
      <c r="M40" s="611"/>
      <c r="N40" s="612"/>
      <c r="O40" s="228"/>
      <c r="P40" s="612"/>
      <c r="Q40" s="228"/>
      <c r="R40" s="611"/>
      <c r="S40" s="611"/>
      <c r="T40" s="611"/>
      <c r="U40" s="611"/>
      <c r="V40" s="611"/>
      <c r="W40" s="612"/>
      <c r="X40" s="1054"/>
      <c r="Y40" s="1055"/>
      <c r="Z40" s="1055"/>
      <c r="AA40" s="1056"/>
      <c r="AB40" s="1054"/>
      <c r="AC40" s="1056"/>
      <c r="AD40" s="1054"/>
      <c r="AE40" s="1055"/>
      <c r="AF40" s="1055"/>
      <c r="AG40" s="1055"/>
      <c r="AH40" s="1055"/>
      <c r="AI40" s="1055"/>
      <c r="AJ40" s="1056"/>
    </row>
    <row r="41" spans="1:36" customFormat="1" ht="15">
      <c r="A41" s="1020"/>
      <c r="B41" s="1023"/>
      <c r="C41" s="1026"/>
      <c r="D41" s="474" t="s">
        <v>823</v>
      </c>
      <c r="E41" s="618" t="s">
        <v>824</v>
      </c>
      <c r="F41" s="228"/>
      <c r="G41" s="611"/>
      <c r="H41" s="611"/>
      <c r="I41" s="611"/>
      <c r="J41" s="612"/>
      <c r="K41" s="228"/>
      <c r="L41" s="611"/>
      <c r="M41" s="611"/>
      <c r="N41" s="612"/>
      <c r="O41" s="228"/>
      <c r="P41" s="612"/>
      <c r="Q41" s="228"/>
      <c r="R41" s="611"/>
      <c r="S41" s="611"/>
      <c r="T41" s="611"/>
      <c r="U41" s="611"/>
      <c r="V41" s="611"/>
      <c r="W41" s="612"/>
      <c r="X41" s="1054"/>
      <c r="Y41" s="1055"/>
      <c r="Z41" s="1055"/>
      <c r="AA41" s="1056"/>
      <c r="AB41" s="1054"/>
      <c r="AC41" s="1056"/>
      <c r="AD41" s="1054"/>
      <c r="AE41" s="1055"/>
      <c r="AF41" s="1055"/>
      <c r="AG41" s="1055"/>
      <c r="AH41" s="1055"/>
      <c r="AI41" s="1055"/>
      <c r="AJ41" s="1056"/>
    </row>
    <row r="42" spans="1:36" customFormat="1" ht="15">
      <c r="A42" s="1020"/>
      <c r="B42" s="1023"/>
      <c r="C42" s="1026"/>
      <c r="D42" s="474" t="s">
        <v>825</v>
      </c>
      <c r="E42" s="618" t="s">
        <v>826</v>
      </c>
      <c r="F42" s="228"/>
      <c r="G42" s="611"/>
      <c r="H42" s="611"/>
      <c r="I42" s="611"/>
      <c r="J42" s="612"/>
      <c r="K42" s="228"/>
      <c r="L42" s="611"/>
      <c r="M42" s="611"/>
      <c r="N42" s="612"/>
      <c r="O42" s="228"/>
      <c r="P42" s="612"/>
      <c r="Q42" s="228"/>
      <c r="R42" s="611"/>
      <c r="S42" s="611"/>
      <c r="T42" s="611"/>
      <c r="U42" s="611"/>
      <c r="V42" s="611"/>
      <c r="W42" s="612"/>
      <c r="X42" s="1054"/>
      <c r="Y42" s="1055"/>
      <c r="Z42" s="1055"/>
      <c r="AA42" s="1056"/>
      <c r="AB42" s="1054"/>
      <c r="AC42" s="1056"/>
      <c r="AD42" s="1054"/>
      <c r="AE42" s="1055"/>
      <c r="AF42" s="1055"/>
      <c r="AG42" s="1055"/>
      <c r="AH42" s="1055"/>
      <c r="AI42" s="1055"/>
      <c r="AJ42" s="1056"/>
    </row>
    <row r="43" spans="1:36" customFormat="1" ht="15">
      <c r="A43" s="1020"/>
      <c r="B43" s="1023"/>
      <c r="C43" s="1026"/>
      <c r="D43" s="474" t="s">
        <v>259</v>
      </c>
      <c r="E43" s="618" t="s">
        <v>437</v>
      </c>
      <c r="F43" s="228"/>
      <c r="G43" s="611"/>
      <c r="H43" s="611"/>
      <c r="I43" s="611"/>
      <c r="J43" s="612"/>
      <c r="K43" s="228"/>
      <c r="L43" s="611"/>
      <c r="M43" s="611"/>
      <c r="N43" s="612"/>
      <c r="O43" s="228"/>
      <c r="P43" s="612"/>
      <c r="Q43" s="228"/>
      <c r="R43" s="611"/>
      <c r="S43" s="611"/>
      <c r="T43" s="611"/>
      <c r="U43" s="611"/>
      <c r="V43" s="611"/>
      <c r="W43" s="612"/>
      <c r="X43" s="1054"/>
      <c r="Y43" s="1055"/>
      <c r="Z43" s="1055"/>
      <c r="AA43" s="1056"/>
      <c r="AB43" s="1054"/>
      <c r="AC43" s="1056"/>
      <c r="AD43" s="1054"/>
      <c r="AE43" s="1055"/>
      <c r="AF43" s="1055"/>
      <c r="AG43" s="1055"/>
      <c r="AH43" s="1055"/>
      <c r="AI43" s="1055"/>
      <c r="AJ43" s="1056"/>
    </row>
    <row r="44" spans="1:36" customFormat="1" ht="30">
      <c r="A44" s="1020"/>
      <c r="B44" s="1023"/>
      <c r="C44" s="1026"/>
      <c r="D44" s="474" t="s">
        <v>260</v>
      </c>
      <c r="E44" s="618" t="s">
        <v>438</v>
      </c>
      <c r="F44" s="228"/>
      <c r="G44" s="611"/>
      <c r="H44" s="611"/>
      <c r="I44" s="611"/>
      <c r="J44" s="612"/>
      <c r="K44" s="228"/>
      <c r="L44" s="611"/>
      <c r="M44" s="611"/>
      <c r="N44" s="612"/>
      <c r="O44" s="228"/>
      <c r="P44" s="612"/>
      <c r="Q44" s="228"/>
      <c r="R44" s="611"/>
      <c r="S44" s="611"/>
      <c r="T44" s="611"/>
      <c r="U44" s="611"/>
      <c r="V44" s="611"/>
      <c r="W44" s="612"/>
      <c r="X44" s="1054"/>
      <c r="Y44" s="1055"/>
      <c r="Z44" s="1055"/>
      <c r="AA44" s="1056"/>
      <c r="AB44" s="1054"/>
      <c r="AC44" s="1056"/>
      <c r="AD44" s="1054"/>
      <c r="AE44" s="1055"/>
      <c r="AF44" s="1055"/>
      <c r="AG44" s="1055"/>
      <c r="AH44" s="1055"/>
      <c r="AI44" s="1055"/>
      <c r="AJ44" s="1056"/>
    </row>
    <row r="45" spans="1:36" customFormat="1" ht="30">
      <c r="A45" s="1020"/>
      <c r="B45" s="1023"/>
      <c r="C45" s="1026"/>
      <c r="D45" s="474" t="s">
        <v>261</v>
      </c>
      <c r="E45" s="618" t="s">
        <v>439</v>
      </c>
      <c r="F45" s="228"/>
      <c r="G45" s="611"/>
      <c r="H45" s="611"/>
      <c r="I45" s="611"/>
      <c r="J45" s="612"/>
      <c r="K45" s="228"/>
      <c r="L45" s="611"/>
      <c r="M45" s="611"/>
      <c r="N45" s="612"/>
      <c r="O45" s="228"/>
      <c r="P45" s="612"/>
      <c r="Q45" s="228"/>
      <c r="R45" s="611"/>
      <c r="S45" s="611"/>
      <c r="T45" s="611"/>
      <c r="U45" s="611"/>
      <c r="V45" s="611"/>
      <c r="W45" s="612"/>
      <c r="X45" s="1054"/>
      <c r="Y45" s="1055"/>
      <c r="Z45" s="1055"/>
      <c r="AA45" s="1056"/>
      <c r="AB45" s="1054"/>
      <c r="AC45" s="1056"/>
      <c r="AD45" s="1054"/>
      <c r="AE45" s="1055"/>
      <c r="AF45" s="1055"/>
      <c r="AG45" s="1055"/>
      <c r="AH45" s="1055"/>
      <c r="AI45" s="1055"/>
      <c r="AJ45" s="1056"/>
    </row>
    <row r="46" spans="1:36" customFormat="1" ht="30">
      <c r="A46" s="1020"/>
      <c r="B46" s="1023"/>
      <c r="C46" s="1026"/>
      <c r="D46" s="474" t="s">
        <v>262</v>
      </c>
      <c r="E46" s="618" t="s">
        <v>440</v>
      </c>
      <c r="F46" s="228"/>
      <c r="G46" s="611"/>
      <c r="H46" s="611"/>
      <c r="I46" s="611"/>
      <c r="J46" s="612"/>
      <c r="K46" s="228"/>
      <c r="L46" s="611"/>
      <c r="M46" s="611"/>
      <c r="N46" s="612"/>
      <c r="O46" s="228"/>
      <c r="P46" s="612"/>
      <c r="Q46" s="228"/>
      <c r="R46" s="611"/>
      <c r="S46" s="611"/>
      <c r="T46" s="611"/>
      <c r="U46" s="611"/>
      <c r="V46" s="611"/>
      <c r="W46" s="612"/>
      <c r="X46" s="1045"/>
      <c r="Y46" s="1048"/>
      <c r="Z46" s="1048"/>
      <c r="AA46" s="1051"/>
      <c r="AB46" s="1045"/>
      <c r="AC46" s="1051"/>
      <c r="AD46" s="1045"/>
      <c r="AE46" s="1048"/>
      <c r="AF46" s="1048"/>
      <c r="AG46" s="1048"/>
      <c r="AH46" s="1048"/>
      <c r="AI46" s="1048"/>
      <c r="AJ46" s="1051"/>
    </row>
    <row r="47" spans="1:36" customFormat="1" thickBot="1">
      <c r="A47" s="1021"/>
      <c r="B47" s="1024"/>
      <c r="C47" s="1027"/>
      <c r="D47" s="475" t="s">
        <v>264</v>
      </c>
      <c r="E47" s="621" t="s">
        <v>445</v>
      </c>
      <c r="F47" s="613"/>
      <c r="G47" s="614"/>
      <c r="H47" s="614"/>
      <c r="I47" s="614"/>
      <c r="J47" s="615"/>
      <c r="K47" s="613"/>
      <c r="L47" s="614"/>
      <c r="M47" s="614"/>
      <c r="N47" s="615"/>
      <c r="O47" s="613"/>
      <c r="P47" s="615"/>
      <c r="Q47" s="613"/>
      <c r="R47" s="614"/>
      <c r="S47" s="614"/>
      <c r="T47" s="614"/>
      <c r="U47" s="614"/>
      <c r="V47" s="614"/>
      <c r="W47" s="615"/>
      <c r="X47" s="1046"/>
      <c r="Y47" s="1049"/>
      <c r="Z47" s="1049"/>
      <c r="AA47" s="1052"/>
      <c r="AB47" s="1046"/>
      <c r="AC47" s="1052"/>
      <c r="AD47" s="1046"/>
      <c r="AE47" s="1049"/>
      <c r="AF47" s="1049"/>
      <c r="AG47" s="1049"/>
      <c r="AH47" s="1049"/>
      <c r="AI47" s="1049"/>
      <c r="AJ47" s="1052"/>
    </row>
    <row r="48" spans="1:36" ht="14.45" customHeight="1">
      <c r="A48" s="993"/>
      <c r="B48" s="993"/>
      <c r="C48" s="993"/>
      <c r="D48" s="994"/>
      <c r="E48" s="89"/>
      <c r="F48" s="3">
        <f t="shared" ref="F48:W48" si="2">SUM(F36:F47)</f>
        <v>0</v>
      </c>
      <c r="G48" s="3">
        <f t="shared" si="2"/>
        <v>0</v>
      </c>
      <c r="H48" s="3">
        <f t="shared" si="2"/>
        <v>0</v>
      </c>
      <c r="I48" s="3">
        <f t="shared" si="2"/>
        <v>0</v>
      </c>
      <c r="J48" s="3">
        <f t="shared" si="2"/>
        <v>0</v>
      </c>
      <c r="K48" s="3">
        <f t="shared" si="2"/>
        <v>0</v>
      </c>
      <c r="L48" s="3">
        <f t="shared" si="2"/>
        <v>0</v>
      </c>
      <c r="M48" s="3">
        <f t="shared" si="2"/>
        <v>0</v>
      </c>
      <c r="N48" s="3">
        <f t="shared" si="2"/>
        <v>0</v>
      </c>
      <c r="O48" s="3">
        <f t="shared" si="2"/>
        <v>0</v>
      </c>
      <c r="P48" s="3">
        <f t="shared" si="2"/>
        <v>0</v>
      </c>
      <c r="Q48" s="3">
        <f t="shared" si="2"/>
        <v>0</v>
      </c>
      <c r="R48" s="3">
        <f t="shared" si="2"/>
        <v>0</v>
      </c>
      <c r="S48" s="3">
        <f t="shared" si="2"/>
        <v>0</v>
      </c>
      <c r="T48" s="3">
        <f t="shared" si="2"/>
        <v>0</v>
      </c>
      <c r="U48" s="3">
        <f t="shared" si="2"/>
        <v>0</v>
      </c>
      <c r="V48" s="3">
        <f t="shared" si="2"/>
        <v>0</v>
      </c>
      <c r="W48" s="3">
        <f t="shared" si="2"/>
        <v>0</v>
      </c>
      <c r="X48" s="77">
        <f t="shared" ref="X48:AJ48" si="3">SUM(X36)</f>
        <v>0</v>
      </c>
      <c r="Y48" s="77">
        <f t="shared" si="3"/>
        <v>0</v>
      </c>
      <c r="Z48" s="77">
        <f t="shared" si="3"/>
        <v>0</v>
      </c>
      <c r="AA48" s="77">
        <f t="shared" si="3"/>
        <v>0</v>
      </c>
      <c r="AB48" s="77">
        <f t="shared" si="3"/>
        <v>0</v>
      </c>
      <c r="AC48" s="77">
        <f t="shared" si="3"/>
        <v>0</v>
      </c>
      <c r="AD48" s="77">
        <f t="shared" si="3"/>
        <v>0</v>
      </c>
      <c r="AE48" s="77">
        <f t="shared" si="3"/>
        <v>0</v>
      </c>
      <c r="AF48" s="77">
        <f t="shared" si="3"/>
        <v>0</v>
      </c>
      <c r="AG48" s="77">
        <f t="shared" si="3"/>
        <v>0</v>
      </c>
      <c r="AH48" s="77">
        <f t="shared" si="3"/>
        <v>0</v>
      </c>
      <c r="AI48" s="77">
        <f t="shared" si="3"/>
        <v>0</v>
      </c>
      <c r="AJ48" s="77">
        <f t="shared" si="3"/>
        <v>0</v>
      </c>
    </row>
    <row r="49" spans="1:36" customFormat="1" thickBot="1">
      <c r="D49" s="216"/>
      <c r="E49" s="216"/>
    </row>
    <row r="50" spans="1:36" customFormat="1" ht="30">
      <c r="A50" s="995" t="s">
        <v>45</v>
      </c>
      <c r="B50" s="998" t="s">
        <v>123</v>
      </c>
      <c r="C50" s="1001" t="s">
        <v>836</v>
      </c>
      <c r="D50" s="624" t="s">
        <v>252</v>
      </c>
      <c r="E50" s="625" t="s">
        <v>433</v>
      </c>
      <c r="F50" s="626"/>
      <c r="G50" s="627"/>
      <c r="H50" s="627"/>
      <c r="I50" s="627"/>
      <c r="J50" s="628"/>
      <c r="K50" s="626"/>
      <c r="L50" s="627"/>
      <c r="M50" s="627"/>
      <c r="N50" s="628"/>
      <c r="O50" s="626"/>
      <c r="P50" s="628"/>
      <c r="Q50" s="626"/>
      <c r="R50" s="627"/>
      <c r="S50" s="627"/>
      <c r="T50" s="627"/>
      <c r="U50" s="627"/>
      <c r="V50" s="627"/>
      <c r="W50" s="628"/>
      <c r="X50" s="1008"/>
      <c r="Y50" s="1015"/>
      <c r="Z50" s="1015"/>
      <c r="AA50" s="1004"/>
      <c r="AB50" s="1008"/>
      <c r="AC50" s="1004"/>
      <c r="AD50" s="1008"/>
      <c r="AE50" s="1015"/>
      <c r="AF50" s="1015"/>
      <c r="AG50" s="1015"/>
      <c r="AH50" s="1015"/>
      <c r="AI50" s="1015"/>
      <c r="AJ50" s="1004"/>
    </row>
    <row r="51" spans="1:36" customFormat="1" ht="15">
      <c r="A51" s="996"/>
      <c r="B51" s="999"/>
      <c r="C51" s="1002"/>
      <c r="D51" s="629" t="s">
        <v>254</v>
      </c>
      <c r="E51" s="630" t="s">
        <v>434</v>
      </c>
      <c r="F51" s="631"/>
      <c r="G51" s="632"/>
      <c r="H51" s="632"/>
      <c r="I51" s="632"/>
      <c r="J51" s="633"/>
      <c r="K51" s="631"/>
      <c r="L51" s="632"/>
      <c r="M51" s="632"/>
      <c r="N51" s="633"/>
      <c r="O51" s="631"/>
      <c r="P51" s="633"/>
      <c r="Q51" s="631"/>
      <c r="R51" s="632"/>
      <c r="S51" s="632"/>
      <c r="T51" s="632"/>
      <c r="U51" s="632"/>
      <c r="V51" s="632"/>
      <c r="W51" s="633"/>
      <c r="X51" s="1009"/>
      <c r="Y51" s="1016"/>
      <c r="Z51" s="1016"/>
      <c r="AA51" s="1005"/>
      <c r="AB51" s="1009"/>
      <c r="AC51" s="1005"/>
      <c r="AD51" s="1009"/>
      <c r="AE51" s="1016"/>
      <c r="AF51" s="1016"/>
      <c r="AG51" s="1016"/>
      <c r="AH51" s="1016"/>
      <c r="AI51" s="1016"/>
      <c r="AJ51" s="1005"/>
    </row>
    <row r="52" spans="1:36" customFormat="1" ht="15">
      <c r="A52" s="996"/>
      <c r="B52" s="999"/>
      <c r="C52" s="1002"/>
      <c r="D52" s="629" t="s">
        <v>256</v>
      </c>
      <c r="E52" s="630" t="s">
        <v>435</v>
      </c>
      <c r="F52" s="631"/>
      <c r="G52" s="632"/>
      <c r="H52" s="632"/>
      <c r="I52" s="632"/>
      <c r="J52" s="633"/>
      <c r="K52" s="631"/>
      <c r="L52" s="632"/>
      <c r="M52" s="632"/>
      <c r="N52" s="633"/>
      <c r="O52" s="631"/>
      <c r="P52" s="633"/>
      <c r="Q52" s="631"/>
      <c r="R52" s="632"/>
      <c r="S52" s="632"/>
      <c r="T52" s="632"/>
      <c r="U52" s="632"/>
      <c r="V52" s="632"/>
      <c r="W52" s="633"/>
      <c r="X52" s="1009"/>
      <c r="Y52" s="1016"/>
      <c r="Z52" s="1016"/>
      <c r="AA52" s="1005"/>
      <c r="AB52" s="1009"/>
      <c r="AC52" s="1005"/>
      <c r="AD52" s="1009"/>
      <c r="AE52" s="1016"/>
      <c r="AF52" s="1016"/>
      <c r="AG52" s="1016"/>
      <c r="AH52" s="1016"/>
      <c r="AI52" s="1016"/>
      <c r="AJ52" s="1005"/>
    </row>
    <row r="53" spans="1:36" customFormat="1" ht="15">
      <c r="A53" s="996"/>
      <c r="B53" s="999"/>
      <c r="C53" s="1002"/>
      <c r="D53" s="629" t="s">
        <v>258</v>
      </c>
      <c r="E53" s="630" t="s">
        <v>436</v>
      </c>
      <c r="F53" s="631"/>
      <c r="G53" s="632"/>
      <c r="H53" s="632"/>
      <c r="I53" s="632"/>
      <c r="J53" s="633"/>
      <c r="K53" s="631"/>
      <c r="L53" s="632"/>
      <c r="M53" s="632"/>
      <c r="N53" s="633"/>
      <c r="O53" s="631"/>
      <c r="P53" s="633"/>
      <c r="Q53" s="631"/>
      <c r="R53" s="632"/>
      <c r="S53" s="632"/>
      <c r="T53" s="632"/>
      <c r="U53" s="632"/>
      <c r="V53" s="632"/>
      <c r="W53" s="633"/>
      <c r="X53" s="1009"/>
      <c r="Y53" s="1016"/>
      <c r="Z53" s="1016"/>
      <c r="AA53" s="1005"/>
      <c r="AB53" s="1009"/>
      <c r="AC53" s="1005"/>
      <c r="AD53" s="1009"/>
      <c r="AE53" s="1016"/>
      <c r="AF53" s="1016"/>
      <c r="AG53" s="1016"/>
      <c r="AH53" s="1016"/>
      <c r="AI53" s="1016"/>
      <c r="AJ53" s="1005"/>
    </row>
    <row r="54" spans="1:36" customFormat="1" ht="15">
      <c r="A54" s="996"/>
      <c r="B54" s="999"/>
      <c r="C54" s="1002"/>
      <c r="D54" s="629" t="s">
        <v>837</v>
      </c>
      <c r="E54" s="630" t="s">
        <v>838</v>
      </c>
      <c r="F54" s="631"/>
      <c r="G54" s="632"/>
      <c r="H54" s="632"/>
      <c r="I54" s="632"/>
      <c r="J54" s="633"/>
      <c r="K54" s="631"/>
      <c r="L54" s="632"/>
      <c r="M54" s="632"/>
      <c r="N54" s="633"/>
      <c r="O54" s="631"/>
      <c r="P54" s="633"/>
      <c r="Q54" s="631"/>
      <c r="R54" s="632"/>
      <c r="S54" s="632"/>
      <c r="T54" s="632"/>
      <c r="U54" s="632"/>
      <c r="V54" s="632"/>
      <c r="W54" s="633"/>
      <c r="X54" s="1009"/>
      <c r="Y54" s="1016"/>
      <c r="Z54" s="1016"/>
      <c r="AA54" s="1005"/>
      <c r="AB54" s="1009"/>
      <c r="AC54" s="1005"/>
      <c r="AD54" s="1009"/>
      <c r="AE54" s="1016"/>
      <c r="AF54" s="1016"/>
      <c r="AG54" s="1016"/>
      <c r="AH54" s="1016"/>
      <c r="AI54" s="1016"/>
      <c r="AJ54" s="1005"/>
    </row>
    <row r="55" spans="1:36" customFormat="1" ht="15">
      <c r="A55" s="996"/>
      <c r="B55" s="999"/>
      <c r="C55" s="1002"/>
      <c r="D55" s="629" t="s">
        <v>839</v>
      </c>
      <c r="E55" s="630" t="s">
        <v>840</v>
      </c>
      <c r="F55" s="631"/>
      <c r="G55" s="632"/>
      <c r="H55" s="632"/>
      <c r="I55" s="632"/>
      <c r="J55" s="633"/>
      <c r="K55" s="631"/>
      <c r="L55" s="632"/>
      <c r="M55" s="632"/>
      <c r="N55" s="633"/>
      <c r="O55" s="631"/>
      <c r="P55" s="633"/>
      <c r="Q55" s="631"/>
      <c r="R55" s="632"/>
      <c r="S55" s="632"/>
      <c r="T55" s="632"/>
      <c r="U55" s="632"/>
      <c r="V55" s="632"/>
      <c r="W55" s="633"/>
      <c r="X55" s="1009"/>
      <c r="Y55" s="1016"/>
      <c r="Z55" s="1016"/>
      <c r="AA55" s="1005"/>
      <c r="AB55" s="1009"/>
      <c r="AC55" s="1005"/>
      <c r="AD55" s="1009"/>
      <c r="AE55" s="1016"/>
      <c r="AF55" s="1016"/>
      <c r="AG55" s="1016"/>
      <c r="AH55" s="1016"/>
      <c r="AI55" s="1016"/>
      <c r="AJ55" s="1005"/>
    </row>
    <row r="56" spans="1:36" customFormat="1" ht="15">
      <c r="A56" s="996"/>
      <c r="B56" s="999"/>
      <c r="C56" s="1002"/>
      <c r="D56" s="629" t="s">
        <v>841</v>
      </c>
      <c r="E56" s="630" t="s">
        <v>842</v>
      </c>
      <c r="F56" s="631"/>
      <c r="G56" s="632"/>
      <c r="H56" s="632"/>
      <c r="I56" s="632"/>
      <c r="J56" s="633"/>
      <c r="K56" s="631"/>
      <c r="L56" s="632"/>
      <c r="M56" s="632"/>
      <c r="N56" s="633"/>
      <c r="O56" s="631"/>
      <c r="P56" s="633"/>
      <c r="Q56" s="631"/>
      <c r="R56" s="632"/>
      <c r="S56" s="632"/>
      <c r="T56" s="632"/>
      <c r="U56" s="632"/>
      <c r="V56" s="632"/>
      <c r="W56" s="633"/>
      <c r="X56" s="1009"/>
      <c r="Y56" s="1016"/>
      <c r="Z56" s="1016"/>
      <c r="AA56" s="1005"/>
      <c r="AB56" s="1009"/>
      <c r="AC56" s="1005"/>
      <c r="AD56" s="1009"/>
      <c r="AE56" s="1016"/>
      <c r="AF56" s="1016"/>
      <c r="AG56" s="1016"/>
      <c r="AH56" s="1016"/>
      <c r="AI56" s="1016"/>
      <c r="AJ56" s="1005"/>
    </row>
    <row r="57" spans="1:36" customFormat="1" ht="15">
      <c r="A57" s="996"/>
      <c r="B57" s="999"/>
      <c r="C57" s="1002"/>
      <c r="D57" s="629" t="s">
        <v>843</v>
      </c>
      <c r="E57" s="630" t="s">
        <v>844</v>
      </c>
      <c r="F57" s="631"/>
      <c r="G57" s="632"/>
      <c r="H57" s="632"/>
      <c r="I57" s="632"/>
      <c r="J57" s="633"/>
      <c r="K57" s="631"/>
      <c r="L57" s="632"/>
      <c r="M57" s="632"/>
      <c r="N57" s="633"/>
      <c r="O57" s="631"/>
      <c r="P57" s="633"/>
      <c r="Q57" s="631"/>
      <c r="R57" s="632"/>
      <c r="S57" s="632"/>
      <c r="T57" s="632"/>
      <c r="U57" s="632"/>
      <c r="V57" s="632"/>
      <c r="W57" s="633"/>
      <c r="X57" s="1009"/>
      <c r="Y57" s="1016"/>
      <c r="Z57" s="1016"/>
      <c r="AA57" s="1005"/>
      <c r="AB57" s="1009"/>
      <c r="AC57" s="1005"/>
      <c r="AD57" s="1009"/>
      <c r="AE57" s="1016"/>
      <c r="AF57" s="1016"/>
      <c r="AG57" s="1016"/>
      <c r="AH57" s="1016"/>
      <c r="AI57" s="1016"/>
      <c r="AJ57" s="1005"/>
    </row>
    <row r="58" spans="1:36" customFormat="1" ht="15">
      <c r="A58" s="996"/>
      <c r="B58" s="999"/>
      <c r="C58" s="1002"/>
      <c r="D58" s="629" t="s">
        <v>259</v>
      </c>
      <c r="E58" s="630" t="s">
        <v>437</v>
      </c>
      <c r="F58" s="631"/>
      <c r="G58" s="632"/>
      <c r="H58" s="632"/>
      <c r="I58" s="632"/>
      <c r="J58" s="633"/>
      <c r="K58" s="631"/>
      <c r="L58" s="632"/>
      <c r="M58" s="632"/>
      <c r="N58" s="633"/>
      <c r="O58" s="631"/>
      <c r="P58" s="633"/>
      <c r="Q58" s="631"/>
      <c r="R58" s="632"/>
      <c r="S58" s="632"/>
      <c r="T58" s="632"/>
      <c r="U58" s="632"/>
      <c r="V58" s="632"/>
      <c r="W58" s="633"/>
      <c r="X58" s="1009"/>
      <c r="Y58" s="1016"/>
      <c r="Z58" s="1016"/>
      <c r="AA58" s="1005"/>
      <c r="AB58" s="1009"/>
      <c r="AC58" s="1005"/>
      <c r="AD58" s="1009"/>
      <c r="AE58" s="1016"/>
      <c r="AF58" s="1016"/>
      <c r="AG58" s="1016"/>
      <c r="AH58" s="1016"/>
      <c r="AI58" s="1016"/>
      <c r="AJ58" s="1005"/>
    </row>
    <row r="59" spans="1:36" customFormat="1" ht="30">
      <c r="A59" s="996"/>
      <c r="B59" s="999"/>
      <c r="C59" s="1002"/>
      <c r="D59" s="629" t="s">
        <v>260</v>
      </c>
      <c r="E59" s="630" t="s">
        <v>438</v>
      </c>
      <c r="F59" s="631"/>
      <c r="G59" s="632"/>
      <c r="H59" s="632"/>
      <c r="I59" s="632"/>
      <c r="J59" s="633"/>
      <c r="K59" s="631"/>
      <c r="L59" s="632"/>
      <c r="M59" s="632"/>
      <c r="N59" s="633"/>
      <c r="O59" s="631"/>
      <c r="P59" s="633"/>
      <c r="Q59" s="631"/>
      <c r="R59" s="632"/>
      <c r="S59" s="632"/>
      <c r="T59" s="632"/>
      <c r="U59" s="632"/>
      <c r="V59" s="632"/>
      <c r="W59" s="633"/>
      <c r="X59" s="1009"/>
      <c r="Y59" s="1016"/>
      <c r="Z59" s="1016"/>
      <c r="AA59" s="1005"/>
      <c r="AB59" s="1009"/>
      <c r="AC59" s="1005"/>
      <c r="AD59" s="1009"/>
      <c r="AE59" s="1016"/>
      <c r="AF59" s="1016"/>
      <c r="AG59" s="1016"/>
      <c r="AH59" s="1016"/>
      <c r="AI59" s="1016"/>
      <c r="AJ59" s="1005"/>
    </row>
    <row r="60" spans="1:36" customFormat="1" ht="30">
      <c r="A60" s="996"/>
      <c r="B60" s="999"/>
      <c r="C60" s="1002"/>
      <c r="D60" s="629" t="s">
        <v>261</v>
      </c>
      <c r="E60" s="630" t="s">
        <v>439</v>
      </c>
      <c r="F60" s="631"/>
      <c r="G60" s="632"/>
      <c r="H60" s="632"/>
      <c r="I60" s="632"/>
      <c r="J60" s="633"/>
      <c r="K60" s="631"/>
      <c r="L60" s="632"/>
      <c r="M60" s="632"/>
      <c r="N60" s="633"/>
      <c r="O60" s="631"/>
      <c r="P60" s="633"/>
      <c r="Q60" s="631"/>
      <c r="R60" s="632"/>
      <c r="S60" s="632"/>
      <c r="T60" s="632"/>
      <c r="U60" s="632"/>
      <c r="V60" s="632"/>
      <c r="W60" s="633"/>
      <c r="X60" s="1010"/>
      <c r="Y60" s="1017"/>
      <c r="Z60" s="1017"/>
      <c r="AA60" s="1006"/>
      <c r="AB60" s="1010"/>
      <c r="AC60" s="1006"/>
      <c r="AD60" s="1010"/>
      <c r="AE60" s="1017"/>
      <c r="AF60" s="1017"/>
      <c r="AG60" s="1017"/>
      <c r="AH60" s="1017"/>
      <c r="AI60" s="1017"/>
      <c r="AJ60" s="1006"/>
    </row>
    <row r="61" spans="1:36" customFormat="1" ht="30">
      <c r="A61" s="996"/>
      <c r="B61" s="999"/>
      <c r="C61" s="1002"/>
      <c r="D61" s="629" t="s">
        <v>262</v>
      </c>
      <c r="E61" s="630" t="s">
        <v>440</v>
      </c>
      <c r="F61" s="631"/>
      <c r="G61" s="632"/>
      <c r="H61" s="632"/>
      <c r="I61" s="632"/>
      <c r="J61" s="633"/>
      <c r="K61" s="631"/>
      <c r="L61" s="632"/>
      <c r="M61" s="632"/>
      <c r="N61" s="633"/>
      <c r="O61" s="631"/>
      <c r="P61" s="633"/>
      <c r="Q61" s="631"/>
      <c r="R61" s="632"/>
      <c r="S61" s="632"/>
      <c r="T61" s="632"/>
      <c r="U61" s="632"/>
      <c r="V61" s="632"/>
      <c r="W61" s="633"/>
      <c r="X61" s="1010"/>
      <c r="Y61" s="1017"/>
      <c r="Z61" s="1017"/>
      <c r="AA61" s="1006"/>
      <c r="AB61" s="1010"/>
      <c r="AC61" s="1006"/>
      <c r="AD61" s="1010"/>
      <c r="AE61" s="1017"/>
      <c r="AF61" s="1017"/>
      <c r="AG61" s="1017"/>
      <c r="AH61" s="1017"/>
      <c r="AI61" s="1017"/>
      <c r="AJ61" s="1006"/>
    </row>
    <row r="62" spans="1:36" customFormat="1" thickBot="1">
      <c r="A62" s="997"/>
      <c r="B62" s="1000"/>
      <c r="C62" s="1003"/>
      <c r="D62" s="634" t="s">
        <v>264</v>
      </c>
      <c r="E62" s="230" t="s">
        <v>445</v>
      </c>
      <c r="F62" s="635"/>
      <c r="G62" s="636"/>
      <c r="H62" s="636"/>
      <c r="I62" s="636"/>
      <c r="J62" s="637"/>
      <c r="K62" s="635"/>
      <c r="L62" s="636"/>
      <c r="M62" s="636"/>
      <c r="N62" s="637"/>
      <c r="O62" s="635"/>
      <c r="P62" s="637"/>
      <c r="Q62" s="635"/>
      <c r="R62" s="636"/>
      <c r="S62" s="636"/>
      <c r="T62" s="636"/>
      <c r="U62" s="636"/>
      <c r="V62" s="636"/>
      <c r="W62" s="637"/>
      <c r="X62" s="1011"/>
      <c r="Y62" s="1018"/>
      <c r="Z62" s="1018"/>
      <c r="AA62" s="1007"/>
      <c r="AB62" s="1011"/>
      <c r="AC62" s="1007"/>
      <c r="AD62" s="1011"/>
      <c r="AE62" s="1018"/>
      <c r="AF62" s="1018"/>
      <c r="AG62" s="1018"/>
      <c r="AH62" s="1018"/>
      <c r="AI62" s="1018"/>
      <c r="AJ62" s="1007"/>
    </row>
    <row r="63" spans="1:36" ht="14.45" customHeight="1">
      <c r="A63" s="993"/>
      <c r="B63" s="993"/>
      <c r="C63" s="993"/>
      <c r="D63" s="994"/>
      <c r="E63" s="89"/>
      <c r="F63" s="3">
        <f t="shared" ref="F63:W63" si="4">SUM(F50:F62)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SUM(X50)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 thickBot="1">
      <c r="D64" s="216"/>
      <c r="E64" s="216"/>
    </row>
    <row r="65" spans="1:36" customFormat="1" ht="30">
      <c r="A65" s="995" t="s">
        <v>45</v>
      </c>
      <c r="B65" s="998" t="s">
        <v>124</v>
      </c>
      <c r="C65" s="1001" t="s">
        <v>845</v>
      </c>
      <c r="D65" s="624" t="s">
        <v>252</v>
      </c>
      <c r="E65" s="625" t="s">
        <v>433</v>
      </c>
      <c r="F65" s="626"/>
      <c r="G65" s="627"/>
      <c r="H65" s="627"/>
      <c r="I65" s="627"/>
      <c r="J65" s="628"/>
      <c r="K65" s="626"/>
      <c r="L65" s="627"/>
      <c r="M65" s="627"/>
      <c r="N65" s="628"/>
      <c r="O65" s="626"/>
      <c r="P65" s="628"/>
      <c r="Q65" s="626"/>
      <c r="R65" s="627"/>
      <c r="S65" s="627"/>
      <c r="T65" s="627"/>
      <c r="U65" s="627"/>
      <c r="V65" s="627"/>
      <c r="W65" s="628"/>
      <c r="X65" s="1012"/>
      <c r="Y65" s="987"/>
      <c r="Z65" s="987"/>
      <c r="AA65" s="990"/>
      <c r="AB65" s="1012"/>
      <c r="AC65" s="990"/>
      <c r="AD65" s="1012"/>
      <c r="AE65" s="987"/>
      <c r="AF65" s="987"/>
      <c r="AG65" s="987"/>
      <c r="AH65" s="987"/>
      <c r="AI65" s="987"/>
      <c r="AJ65" s="990"/>
    </row>
    <row r="66" spans="1:36" customFormat="1" ht="15">
      <c r="A66" s="996"/>
      <c r="B66" s="999"/>
      <c r="C66" s="1002"/>
      <c r="D66" s="629" t="s">
        <v>254</v>
      </c>
      <c r="E66" s="630" t="s">
        <v>434</v>
      </c>
      <c r="F66" s="631"/>
      <c r="G66" s="632"/>
      <c r="H66" s="632"/>
      <c r="I66" s="632"/>
      <c r="J66" s="633"/>
      <c r="K66" s="631"/>
      <c r="L66" s="632"/>
      <c r="M66" s="632"/>
      <c r="N66" s="633"/>
      <c r="O66" s="631"/>
      <c r="P66" s="633"/>
      <c r="Q66" s="631"/>
      <c r="R66" s="632"/>
      <c r="S66" s="632"/>
      <c r="T66" s="632"/>
      <c r="U66" s="632"/>
      <c r="V66" s="632"/>
      <c r="W66" s="633"/>
      <c r="X66" s="1013"/>
      <c r="Y66" s="988"/>
      <c r="Z66" s="988"/>
      <c r="AA66" s="991"/>
      <c r="AB66" s="1013"/>
      <c r="AC66" s="991"/>
      <c r="AD66" s="1013"/>
      <c r="AE66" s="988"/>
      <c r="AF66" s="988"/>
      <c r="AG66" s="988"/>
      <c r="AH66" s="988"/>
      <c r="AI66" s="988"/>
      <c r="AJ66" s="991"/>
    </row>
    <row r="67" spans="1:36" customFormat="1" ht="15">
      <c r="A67" s="996"/>
      <c r="B67" s="999"/>
      <c r="C67" s="1002"/>
      <c r="D67" s="629" t="s">
        <v>256</v>
      </c>
      <c r="E67" s="630" t="s">
        <v>435</v>
      </c>
      <c r="F67" s="631"/>
      <c r="G67" s="632"/>
      <c r="H67" s="632"/>
      <c r="I67" s="632"/>
      <c r="J67" s="633"/>
      <c r="K67" s="631"/>
      <c r="L67" s="632"/>
      <c r="M67" s="632"/>
      <c r="N67" s="633"/>
      <c r="O67" s="631"/>
      <c r="P67" s="633"/>
      <c r="Q67" s="631"/>
      <c r="R67" s="632"/>
      <c r="S67" s="632"/>
      <c r="T67" s="632"/>
      <c r="U67" s="632"/>
      <c r="V67" s="632"/>
      <c r="W67" s="633"/>
      <c r="X67" s="1013"/>
      <c r="Y67" s="988"/>
      <c r="Z67" s="988"/>
      <c r="AA67" s="991"/>
      <c r="AB67" s="1013"/>
      <c r="AC67" s="991"/>
      <c r="AD67" s="1013"/>
      <c r="AE67" s="988"/>
      <c r="AF67" s="988"/>
      <c r="AG67" s="988"/>
      <c r="AH67" s="988"/>
      <c r="AI67" s="988"/>
      <c r="AJ67" s="991"/>
    </row>
    <row r="68" spans="1:36" customFormat="1" ht="15">
      <c r="A68" s="996"/>
      <c r="B68" s="999"/>
      <c r="C68" s="1002"/>
      <c r="D68" s="629" t="s">
        <v>258</v>
      </c>
      <c r="E68" s="630" t="s">
        <v>436</v>
      </c>
      <c r="F68" s="631"/>
      <c r="G68" s="632"/>
      <c r="H68" s="632"/>
      <c r="I68" s="632"/>
      <c r="J68" s="633"/>
      <c r="K68" s="631"/>
      <c r="L68" s="632"/>
      <c r="M68" s="632"/>
      <c r="N68" s="633"/>
      <c r="O68" s="631"/>
      <c r="P68" s="633"/>
      <c r="Q68" s="631"/>
      <c r="R68" s="632"/>
      <c r="S68" s="632"/>
      <c r="T68" s="632"/>
      <c r="U68" s="632"/>
      <c r="V68" s="632"/>
      <c r="W68" s="633"/>
      <c r="X68" s="1013"/>
      <c r="Y68" s="988"/>
      <c r="Z68" s="988"/>
      <c r="AA68" s="991"/>
      <c r="AB68" s="1013"/>
      <c r="AC68" s="991"/>
      <c r="AD68" s="1013"/>
      <c r="AE68" s="988"/>
      <c r="AF68" s="988"/>
      <c r="AG68" s="988"/>
      <c r="AH68" s="988"/>
      <c r="AI68" s="988"/>
      <c r="AJ68" s="991"/>
    </row>
    <row r="69" spans="1:36" customFormat="1" ht="15">
      <c r="A69" s="996"/>
      <c r="B69" s="999"/>
      <c r="C69" s="1002"/>
      <c r="D69" s="629" t="s">
        <v>846</v>
      </c>
      <c r="E69" s="630" t="s">
        <v>847</v>
      </c>
      <c r="F69" s="631"/>
      <c r="G69" s="632"/>
      <c r="H69" s="632"/>
      <c r="I69" s="632"/>
      <c r="J69" s="633"/>
      <c r="K69" s="631"/>
      <c r="L69" s="632"/>
      <c r="M69" s="632"/>
      <c r="N69" s="633"/>
      <c r="O69" s="631"/>
      <c r="P69" s="633"/>
      <c r="Q69" s="631"/>
      <c r="R69" s="632"/>
      <c r="S69" s="632"/>
      <c r="T69" s="632"/>
      <c r="U69" s="632"/>
      <c r="V69" s="632"/>
      <c r="W69" s="633"/>
      <c r="X69" s="1013"/>
      <c r="Y69" s="988"/>
      <c r="Z69" s="988"/>
      <c r="AA69" s="991"/>
      <c r="AB69" s="1013"/>
      <c r="AC69" s="991"/>
      <c r="AD69" s="1013"/>
      <c r="AE69" s="988"/>
      <c r="AF69" s="988"/>
      <c r="AG69" s="988"/>
      <c r="AH69" s="988"/>
      <c r="AI69" s="988"/>
      <c r="AJ69" s="991"/>
    </row>
    <row r="70" spans="1:36" customFormat="1" ht="15">
      <c r="A70" s="996"/>
      <c r="B70" s="999"/>
      <c r="C70" s="1002"/>
      <c r="D70" s="629" t="s">
        <v>848</v>
      </c>
      <c r="E70" s="630" t="s">
        <v>849</v>
      </c>
      <c r="F70" s="631"/>
      <c r="G70" s="632"/>
      <c r="H70" s="632"/>
      <c r="I70" s="632"/>
      <c r="J70" s="633"/>
      <c r="K70" s="631"/>
      <c r="L70" s="632"/>
      <c r="M70" s="632"/>
      <c r="N70" s="633"/>
      <c r="O70" s="631"/>
      <c r="P70" s="633"/>
      <c r="Q70" s="631"/>
      <c r="R70" s="632"/>
      <c r="S70" s="632"/>
      <c r="T70" s="632"/>
      <c r="U70" s="632"/>
      <c r="V70" s="632"/>
      <c r="W70" s="633"/>
      <c r="X70" s="1013"/>
      <c r="Y70" s="988"/>
      <c r="Z70" s="988"/>
      <c r="AA70" s="991"/>
      <c r="AB70" s="1013"/>
      <c r="AC70" s="991"/>
      <c r="AD70" s="1013"/>
      <c r="AE70" s="988"/>
      <c r="AF70" s="988"/>
      <c r="AG70" s="988"/>
      <c r="AH70" s="988"/>
      <c r="AI70" s="988"/>
      <c r="AJ70" s="991"/>
    </row>
    <row r="71" spans="1:36" customFormat="1" ht="15">
      <c r="A71" s="996"/>
      <c r="B71" s="999"/>
      <c r="C71" s="1002"/>
      <c r="D71" s="629" t="s">
        <v>850</v>
      </c>
      <c r="E71" s="630" t="s">
        <v>851</v>
      </c>
      <c r="F71" s="631"/>
      <c r="G71" s="632"/>
      <c r="H71" s="632"/>
      <c r="I71" s="632"/>
      <c r="J71" s="633"/>
      <c r="K71" s="631"/>
      <c r="L71" s="632"/>
      <c r="M71" s="632"/>
      <c r="N71" s="633"/>
      <c r="O71" s="631"/>
      <c r="P71" s="633"/>
      <c r="Q71" s="631"/>
      <c r="R71" s="632"/>
      <c r="S71" s="632"/>
      <c r="T71" s="632"/>
      <c r="U71" s="632"/>
      <c r="V71" s="632"/>
      <c r="W71" s="633"/>
      <c r="X71" s="1013"/>
      <c r="Y71" s="988"/>
      <c r="Z71" s="988"/>
      <c r="AA71" s="991"/>
      <c r="AB71" s="1013"/>
      <c r="AC71" s="991"/>
      <c r="AD71" s="1013"/>
      <c r="AE71" s="988"/>
      <c r="AF71" s="988"/>
      <c r="AG71" s="988"/>
      <c r="AH71" s="988"/>
      <c r="AI71" s="988"/>
      <c r="AJ71" s="991"/>
    </row>
    <row r="72" spans="1:36" customFormat="1" ht="15">
      <c r="A72" s="996"/>
      <c r="B72" s="999"/>
      <c r="C72" s="1002"/>
      <c r="D72" s="629" t="s">
        <v>852</v>
      </c>
      <c r="E72" s="630" t="s">
        <v>853</v>
      </c>
      <c r="F72" s="631"/>
      <c r="G72" s="632"/>
      <c r="H72" s="632"/>
      <c r="I72" s="632"/>
      <c r="J72" s="633"/>
      <c r="K72" s="631"/>
      <c r="L72" s="632"/>
      <c r="M72" s="632"/>
      <c r="N72" s="633"/>
      <c r="O72" s="631"/>
      <c r="P72" s="633"/>
      <c r="Q72" s="631"/>
      <c r="R72" s="632"/>
      <c r="S72" s="632"/>
      <c r="T72" s="632"/>
      <c r="U72" s="632"/>
      <c r="V72" s="632"/>
      <c r="W72" s="633"/>
      <c r="X72" s="1013"/>
      <c r="Y72" s="988"/>
      <c r="Z72" s="988"/>
      <c r="AA72" s="991"/>
      <c r="AB72" s="1013"/>
      <c r="AC72" s="991"/>
      <c r="AD72" s="1013"/>
      <c r="AE72" s="988"/>
      <c r="AF72" s="988"/>
      <c r="AG72" s="988"/>
      <c r="AH72" s="988"/>
      <c r="AI72" s="988"/>
      <c r="AJ72" s="991"/>
    </row>
    <row r="73" spans="1:36" customFormat="1" ht="15">
      <c r="A73" s="996"/>
      <c r="B73" s="999"/>
      <c r="C73" s="1002"/>
      <c r="D73" s="629" t="s">
        <v>854</v>
      </c>
      <c r="E73" s="630" t="s">
        <v>855</v>
      </c>
      <c r="F73" s="631"/>
      <c r="G73" s="632"/>
      <c r="H73" s="632"/>
      <c r="I73" s="632"/>
      <c r="J73" s="633"/>
      <c r="K73" s="631"/>
      <c r="L73" s="632"/>
      <c r="M73" s="632"/>
      <c r="N73" s="633"/>
      <c r="O73" s="631"/>
      <c r="P73" s="633"/>
      <c r="Q73" s="631"/>
      <c r="R73" s="632"/>
      <c r="S73" s="632"/>
      <c r="T73" s="632"/>
      <c r="U73" s="632"/>
      <c r="V73" s="632"/>
      <c r="W73" s="633"/>
      <c r="X73" s="1013"/>
      <c r="Y73" s="988"/>
      <c r="Z73" s="988"/>
      <c r="AA73" s="991"/>
      <c r="AB73" s="1013"/>
      <c r="AC73" s="991"/>
      <c r="AD73" s="1013"/>
      <c r="AE73" s="988"/>
      <c r="AF73" s="988"/>
      <c r="AG73" s="988"/>
      <c r="AH73" s="988"/>
      <c r="AI73" s="988"/>
      <c r="AJ73" s="991"/>
    </row>
    <row r="74" spans="1:36" customFormat="1" ht="15">
      <c r="A74" s="996"/>
      <c r="B74" s="999"/>
      <c r="C74" s="1002"/>
      <c r="D74" s="629" t="s">
        <v>856</v>
      </c>
      <c r="E74" s="630" t="s">
        <v>857</v>
      </c>
      <c r="F74" s="631"/>
      <c r="G74" s="632"/>
      <c r="H74" s="632"/>
      <c r="I74" s="632"/>
      <c r="J74" s="633"/>
      <c r="K74" s="631"/>
      <c r="L74" s="632"/>
      <c r="M74" s="632"/>
      <c r="N74" s="633"/>
      <c r="O74" s="631"/>
      <c r="P74" s="633"/>
      <c r="Q74" s="631"/>
      <c r="R74" s="632"/>
      <c r="S74" s="632"/>
      <c r="T74" s="632"/>
      <c r="U74" s="632"/>
      <c r="V74" s="632"/>
      <c r="W74" s="633"/>
      <c r="X74" s="1013"/>
      <c r="Y74" s="988"/>
      <c r="Z74" s="988"/>
      <c r="AA74" s="991"/>
      <c r="AB74" s="1013"/>
      <c r="AC74" s="991"/>
      <c r="AD74" s="1013"/>
      <c r="AE74" s="988"/>
      <c r="AF74" s="988"/>
      <c r="AG74" s="988"/>
      <c r="AH74" s="988"/>
      <c r="AI74" s="988"/>
      <c r="AJ74" s="991"/>
    </row>
    <row r="75" spans="1:36" customFormat="1" ht="15">
      <c r="A75" s="996"/>
      <c r="B75" s="999"/>
      <c r="C75" s="1002"/>
      <c r="D75" s="629" t="s">
        <v>259</v>
      </c>
      <c r="E75" s="630" t="s">
        <v>437</v>
      </c>
      <c r="F75" s="631"/>
      <c r="G75" s="632"/>
      <c r="H75" s="632"/>
      <c r="I75" s="632"/>
      <c r="J75" s="633"/>
      <c r="K75" s="631"/>
      <c r="L75" s="632"/>
      <c r="M75" s="632"/>
      <c r="N75" s="633"/>
      <c r="O75" s="631"/>
      <c r="P75" s="633"/>
      <c r="Q75" s="631"/>
      <c r="R75" s="632"/>
      <c r="S75" s="632"/>
      <c r="T75" s="632"/>
      <c r="U75" s="632"/>
      <c r="V75" s="632"/>
      <c r="W75" s="633"/>
      <c r="X75" s="1013"/>
      <c r="Y75" s="988"/>
      <c r="Z75" s="988"/>
      <c r="AA75" s="991"/>
      <c r="AB75" s="1013"/>
      <c r="AC75" s="991"/>
      <c r="AD75" s="1013"/>
      <c r="AE75" s="988"/>
      <c r="AF75" s="988"/>
      <c r="AG75" s="988"/>
      <c r="AH75" s="988"/>
      <c r="AI75" s="988"/>
      <c r="AJ75" s="991"/>
    </row>
    <row r="76" spans="1:36" customFormat="1" ht="30">
      <c r="A76" s="996"/>
      <c r="B76" s="999"/>
      <c r="C76" s="1002"/>
      <c r="D76" s="629" t="s">
        <v>260</v>
      </c>
      <c r="E76" s="630" t="s">
        <v>438</v>
      </c>
      <c r="F76" s="631"/>
      <c r="G76" s="632"/>
      <c r="H76" s="632"/>
      <c r="I76" s="632"/>
      <c r="J76" s="633"/>
      <c r="K76" s="631"/>
      <c r="L76" s="632"/>
      <c r="M76" s="632"/>
      <c r="N76" s="633"/>
      <c r="O76" s="631"/>
      <c r="P76" s="633"/>
      <c r="Q76" s="631"/>
      <c r="R76" s="632"/>
      <c r="S76" s="632"/>
      <c r="T76" s="632"/>
      <c r="U76" s="632"/>
      <c r="V76" s="632"/>
      <c r="W76" s="633"/>
      <c r="X76" s="1013"/>
      <c r="Y76" s="988"/>
      <c r="Z76" s="988"/>
      <c r="AA76" s="991"/>
      <c r="AB76" s="1013"/>
      <c r="AC76" s="991"/>
      <c r="AD76" s="1013"/>
      <c r="AE76" s="988"/>
      <c r="AF76" s="988"/>
      <c r="AG76" s="988"/>
      <c r="AH76" s="988"/>
      <c r="AI76" s="988"/>
      <c r="AJ76" s="991"/>
    </row>
    <row r="77" spans="1:36" customFormat="1" ht="30">
      <c r="A77" s="996"/>
      <c r="B77" s="999"/>
      <c r="C77" s="1002"/>
      <c r="D77" s="629" t="s">
        <v>261</v>
      </c>
      <c r="E77" s="630" t="s">
        <v>439</v>
      </c>
      <c r="F77" s="631"/>
      <c r="G77" s="632"/>
      <c r="H77" s="632"/>
      <c r="I77" s="632"/>
      <c r="J77" s="633"/>
      <c r="K77" s="631"/>
      <c r="L77" s="632"/>
      <c r="M77" s="632"/>
      <c r="N77" s="633"/>
      <c r="O77" s="631"/>
      <c r="P77" s="633"/>
      <c r="Q77" s="631"/>
      <c r="R77" s="632"/>
      <c r="S77" s="632"/>
      <c r="T77" s="632"/>
      <c r="U77" s="632"/>
      <c r="V77" s="632"/>
      <c r="W77" s="633"/>
      <c r="X77" s="1013"/>
      <c r="Y77" s="988"/>
      <c r="Z77" s="988"/>
      <c r="AA77" s="991"/>
      <c r="AB77" s="1013"/>
      <c r="AC77" s="991"/>
      <c r="AD77" s="1013"/>
      <c r="AE77" s="988"/>
      <c r="AF77" s="988"/>
      <c r="AG77" s="988"/>
      <c r="AH77" s="988"/>
      <c r="AI77" s="988"/>
      <c r="AJ77" s="991"/>
    </row>
    <row r="78" spans="1:36" customFormat="1" ht="30">
      <c r="A78" s="996"/>
      <c r="B78" s="999"/>
      <c r="C78" s="1002"/>
      <c r="D78" s="629" t="s">
        <v>262</v>
      </c>
      <c r="E78" s="630" t="s">
        <v>440</v>
      </c>
      <c r="F78" s="631"/>
      <c r="G78" s="632"/>
      <c r="H78" s="632"/>
      <c r="I78" s="632"/>
      <c r="J78" s="633"/>
      <c r="K78" s="631"/>
      <c r="L78" s="632"/>
      <c r="M78" s="632"/>
      <c r="N78" s="633"/>
      <c r="O78" s="631"/>
      <c r="P78" s="633"/>
      <c r="Q78" s="631"/>
      <c r="R78" s="632"/>
      <c r="S78" s="632"/>
      <c r="T78" s="632"/>
      <c r="U78" s="632"/>
      <c r="V78" s="632"/>
      <c r="W78" s="633"/>
      <c r="X78" s="1013"/>
      <c r="Y78" s="988"/>
      <c r="Z78" s="988"/>
      <c r="AA78" s="991"/>
      <c r="AB78" s="1013"/>
      <c r="AC78" s="991"/>
      <c r="AD78" s="1013"/>
      <c r="AE78" s="988"/>
      <c r="AF78" s="988"/>
      <c r="AG78" s="988"/>
      <c r="AH78" s="988"/>
      <c r="AI78" s="988"/>
      <c r="AJ78" s="991"/>
    </row>
    <row r="79" spans="1:36" customFormat="1" thickBot="1">
      <c r="A79" s="997"/>
      <c r="B79" s="1000"/>
      <c r="C79" s="1003"/>
      <c r="D79" s="634" t="s">
        <v>264</v>
      </c>
      <c r="E79" s="230" t="s">
        <v>445</v>
      </c>
      <c r="F79" s="635"/>
      <c r="G79" s="636"/>
      <c r="H79" s="636"/>
      <c r="I79" s="636"/>
      <c r="J79" s="637"/>
      <c r="K79" s="635"/>
      <c r="L79" s="636"/>
      <c r="M79" s="636"/>
      <c r="N79" s="637"/>
      <c r="O79" s="635"/>
      <c r="P79" s="637"/>
      <c r="Q79" s="635"/>
      <c r="R79" s="636"/>
      <c r="S79" s="636"/>
      <c r="T79" s="636"/>
      <c r="U79" s="636"/>
      <c r="V79" s="636"/>
      <c r="W79" s="637"/>
      <c r="X79" s="1014"/>
      <c r="Y79" s="989"/>
      <c r="Z79" s="989"/>
      <c r="AA79" s="992"/>
      <c r="AB79" s="1014"/>
      <c r="AC79" s="992"/>
      <c r="AD79" s="1014"/>
      <c r="AE79" s="989"/>
      <c r="AF79" s="989"/>
      <c r="AG79" s="989"/>
      <c r="AH79" s="989"/>
      <c r="AI79" s="989"/>
      <c r="AJ79" s="992"/>
    </row>
    <row r="80" spans="1:36" ht="14.45" customHeight="1">
      <c r="A80" s="993"/>
      <c r="B80" s="993"/>
      <c r="C80" s="993"/>
      <c r="D80" s="994"/>
      <c r="E80" s="89"/>
      <c r="F80" s="3">
        <f t="shared" ref="F80:W80" si="6">SUM(F65:F79)</f>
        <v>0</v>
      </c>
      <c r="G80" s="3">
        <f t="shared" si="6"/>
        <v>0</v>
      </c>
      <c r="H80" s="3">
        <f t="shared" si="6"/>
        <v>0</v>
      </c>
      <c r="I80" s="3">
        <f t="shared" si="6"/>
        <v>0</v>
      </c>
      <c r="J80" s="3">
        <f t="shared" si="6"/>
        <v>0</v>
      </c>
      <c r="K80" s="3">
        <f t="shared" si="6"/>
        <v>0</v>
      </c>
      <c r="L80" s="3">
        <f t="shared" si="6"/>
        <v>0</v>
      </c>
      <c r="M80" s="3">
        <f t="shared" si="6"/>
        <v>0</v>
      </c>
      <c r="N80" s="3">
        <f t="shared" si="6"/>
        <v>0</v>
      </c>
      <c r="O80" s="3">
        <f t="shared" si="6"/>
        <v>0</v>
      </c>
      <c r="P80" s="3">
        <f t="shared" si="6"/>
        <v>0</v>
      </c>
      <c r="Q80" s="3">
        <f t="shared" si="6"/>
        <v>0</v>
      </c>
      <c r="R80" s="3">
        <f t="shared" si="6"/>
        <v>0</v>
      </c>
      <c r="S80" s="3">
        <f t="shared" si="6"/>
        <v>0</v>
      </c>
      <c r="T80" s="3">
        <f t="shared" si="6"/>
        <v>0</v>
      </c>
      <c r="U80" s="3">
        <f t="shared" si="6"/>
        <v>0</v>
      </c>
      <c r="V80" s="3">
        <f t="shared" si="6"/>
        <v>0</v>
      </c>
      <c r="W80" s="3">
        <f t="shared" si="6"/>
        <v>0</v>
      </c>
      <c r="X80" s="77">
        <f t="shared" ref="X80:AJ80" si="7">SUM(X65)</f>
        <v>0</v>
      </c>
      <c r="Y80" s="77">
        <f t="shared" si="7"/>
        <v>0</v>
      </c>
      <c r="Z80" s="77">
        <f t="shared" si="7"/>
        <v>0</v>
      </c>
      <c r="AA80" s="77">
        <f t="shared" si="7"/>
        <v>0</v>
      </c>
      <c r="AB80" s="77">
        <f t="shared" si="7"/>
        <v>0</v>
      </c>
      <c r="AC80" s="77">
        <f t="shared" si="7"/>
        <v>0</v>
      </c>
      <c r="AD80" s="77">
        <f t="shared" si="7"/>
        <v>0</v>
      </c>
      <c r="AE80" s="77">
        <f t="shared" si="7"/>
        <v>0</v>
      </c>
      <c r="AF80" s="77">
        <f t="shared" si="7"/>
        <v>0</v>
      </c>
      <c r="AG80" s="77">
        <f t="shared" si="7"/>
        <v>0</v>
      </c>
      <c r="AH80" s="77">
        <f t="shared" si="7"/>
        <v>0</v>
      </c>
      <c r="AI80" s="77">
        <f t="shared" si="7"/>
        <v>0</v>
      </c>
      <c r="AJ80" s="77">
        <f t="shared" si="7"/>
        <v>0</v>
      </c>
    </row>
    <row r="81" spans="1:36" customFormat="1" thickBot="1">
      <c r="D81" s="216"/>
      <c r="E81" s="216"/>
    </row>
    <row r="82" spans="1:36" customFormat="1" ht="30">
      <c r="A82" s="1019" t="s">
        <v>48</v>
      </c>
      <c r="B82" s="1022" t="s">
        <v>1564</v>
      </c>
      <c r="C82" s="1025" t="s">
        <v>196</v>
      </c>
      <c r="D82" s="605" t="s">
        <v>252</v>
      </c>
      <c r="E82" s="606" t="s">
        <v>433</v>
      </c>
      <c r="F82" s="607"/>
      <c r="G82" s="608"/>
      <c r="H82" s="608"/>
      <c r="I82" s="608"/>
      <c r="J82" s="609"/>
      <c r="K82" s="607"/>
      <c r="L82" s="608"/>
      <c r="M82" s="608"/>
      <c r="N82" s="609"/>
      <c r="O82" s="607"/>
      <c r="P82" s="609"/>
      <c r="Q82" s="607"/>
      <c r="R82" s="608"/>
      <c r="S82" s="608"/>
      <c r="T82" s="608"/>
      <c r="U82" s="608"/>
      <c r="V82" s="608"/>
      <c r="W82" s="609"/>
      <c r="X82" s="975"/>
      <c r="Y82" s="979"/>
      <c r="Z82" s="979"/>
      <c r="AA82" s="983"/>
      <c r="AB82" s="975"/>
      <c r="AC82" s="983"/>
      <c r="AD82" s="975"/>
      <c r="AE82" s="979"/>
      <c r="AF82" s="979"/>
      <c r="AG82" s="979"/>
      <c r="AH82" s="979"/>
      <c r="AI82" s="979"/>
      <c r="AJ82" s="983"/>
    </row>
    <row r="83" spans="1:36" customFormat="1" ht="15">
      <c r="A83" s="1020"/>
      <c r="B83" s="1023"/>
      <c r="C83" s="1026"/>
      <c r="D83" s="474" t="s">
        <v>1152</v>
      </c>
      <c r="E83" s="610" t="s">
        <v>1153</v>
      </c>
      <c r="F83" s="228"/>
      <c r="G83" s="611"/>
      <c r="H83" s="611"/>
      <c r="I83" s="611"/>
      <c r="J83" s="612"/>
      <c r="K83" s="228"/>
      <c r="L83" s="611"/>
      <c r="M83" s="611"/>
      <c r="N83" s="612"/>
      <c r="O83" s="228"/>
      <c r="P83" s="612"/>
      <c r="Q83" s="228"/>
      <c r="R83" s="611"/>
      <c r="S83" s="611"/>
      <c r="T83" s="611"/>
      <c r="U83" s="611"/>
      <c r="V83" s="611"/>
      <c r="W83" s="612"/>
      <c r="X83" s="976"/>
      <c r="Y83" s="980"/>
      <c r="Z83" s="980"/>
      <c r="AA83" s="984"/>
      <c r="AB83" s="976"/>
      <c r="AC83" s="984"/>
      <c r="AD83" s="976"/>
      <c r="AE83" s="980"/>
      <c r="AF83" s="980"/>
      <c r="AG83" s="980"/>
      <c r="AH83" s="980"/>
      <c r="AI83" s="980"/>
      <c r="AJ83" s="984"/>
    </row>
    <row r="84" spans="1:36" customFormat="1" ht="15">
      <c r="A84" s="1020"/>
      <c r="B84" s="1023"/>
      <c r="C84" s="1026"/>
      <c r="D84" s="474" t="s">
        <v>1154</v>
      </c>
      <c r="E84" s="610" t="s">
        <v>1155</v>
      </c>
      <c r="F84" s="228"/>
      <c r="G84" s="611"/>
      <c r="H84" s="611"/>
      <c r="I84" s="611"/>
      <c r="J84" s="612"/>
      <c r="K84" s="228"/>
      <c r="L84" s="611"/>
      <c r="M84" s="611"/>
      <c r="N84" s="612"/>
      <c r="O84" s="228"/>
      <c r="P84" s="612"/>
      <c r="Q84" s="228"/>
      <c r="R84" s="611"/>
      <c r="S84" s="611"/>
      <c r="T84" s="611"/>
      <c r="U84" s="611"/>
      <c r="V84" s="611"/>
      <c r="W84" s="612"/>
      <c r="X84" s="976"/>
      <c r="Y84" s="980"/>
      <c r="Z84" s="980"/>
      <c r="AA84" s="984"/>
      <c r="AB84" s="976"/>
      <c r="AC84" s="984"/>
      <c r="AD84" s="976"/>
      <c r="AE84" s="980"/>
      <c r="AF84" s="980"/>
      <c r="AG84" s="980"/>
      <c r="AH84" s="980"/>
      <c r="AI84" s="980"/>
      <c r="AJ84" s="984"/>
    </row>
    <row r="85" spans="1:36" customFormat="1" ht="15">
      <c r="A85" s="1020"/>
      <c r="B85" s="1023"/>
      <c r="C85" s="1026"/>
      <c r="D85" s="474" t="s">
        <v>1156</v>
      </c>
      <c r="E85" s="610" t="s">
        <v>1157</v>
      </c>
      <c r="F85" s="228"/>
      <c r="G85" s="611"/>
      <c r="H85" s="611"/>
      <c r="I85" s="611"/>
      <c r="J85" s="612"/>
      <c r="K85" s="228"/>
      <c r="L85" s="611"/>
      <c r="M85" s="611"/>
      <c r="N85" s="612"/>
      <c r="O85" s="228"/>
      <c r="P85" s="612"/>
      <c r="Q85" s="228"/>
      <c r="R85" s="611"/>
      <c r="S85" s="611"/>
      <c r="T85" s="611"/>
      <c r="U85" s="611"/>
      <c r="V85" s="611"/>
      <c r="W85" s="612"/>
      <c r="X85" s="976"/>
      <c r="Y85" s="980"/>
      <c r="Z85" s="980"/>
      <c r="AA85" s="984"/>
      <c r="AB85" s="976"/>
      <c r="AC85" s="984"/>
      <c r="AD85" s="976"/>
      <c r="AE85" s="980"/>
      <c r="AF85" s="980"/>
      <c r="AG85" s="980"/>
      <c r="AH85" s="980"/>
      <c r="AI85" s="980"/>
      <c r="AJ85" s="984"/>
    </row>
    <row r="86" spans="1:36" customFormat="1" ht="15">
      <c r="A86" s="1020"/>
      <c r="B86" s="1023"/>
      <c r="C86" s="1026"/>
      <c r="D86" s="474" t="s">
        <v>254</v>
      </c>
      <c r="E86" s="610" t="s">
        <v>434</v>
      </c>
      <c r="F86" s="228"/>
      <c r="G86" s="611"/>
      <c r="H86" s="611"/>
      <c r="I86" s="611"/>
      <c r="J86" s="612"/>
      <c r="K86" s="228"/>
      <c r="L86" s="611"/>
      <c r="M86" s="611"/>
      <c r="N86" s="612"/>
      <c r="O86" s="228"/>
      <c r="P86" s="612"/>
      <c r="Q86" s="228"/>
      <c r="R86" s="611"/>
      <c r="S86" s="611"/>
      <c r="T86" s="611"/>
      <c r="U86" s="611"/>
      <c r="V86" s="611"/>
      <c r="W86" s="612"/>
      <c r="X86" s="976"/>
      <c r="Y86" s="980"/>
      <c r="Z86" s="980"/>
      <c r="AA86" s="984"/>
      <c r="AB86" s="976"/>
      <c r="AC86" s="984"/>
      <c r="AD86" s="976"/>
      <c r="AE86" s="980"/>
      <c r="AF86" s="980"/>
      <c r="AG86" s="980"/>
      <c r="AH86" s="980"/>
      <c r="AI86" s="980"/>
      <c r="AJ86" s="984"/>
    </row>
    <row r="87" spans="1:36" customFormat="1" ht="15">
      <c r="A87" s="1020"/>
      <c r="B87" s="1023"/>
      <c r="C87" s="1026"/>
      <c r="D87" s="474" t="s">
        <v>256</v>
      </c>
      <c r="E87" s="610" t="s">
        <v>435</v>
      </c>
      <c r="F87" s="228"/>
      <c r="G87" s="611"/>
      <c r="H87" s="611"/>
      <c r="I87" s="611"/>
      <c r="J87" s="612"/>
      <c r="K87" s="228"/>
      <c r="L87" s="611"/>
      <c r="M87" s="611"/>
      <c r="N87" s="612"/>
      <c r="O87" s="228"/>
      <c r="P87" s="612"/>
      <c r="Q87" s="228"/>
      <c r="R87" s="611"/>
      <c r="S87" s="611"/>
      <c r="T87" s="611"/>
      <c r="U87" s="611"/>
      <c r="V87" s="611"/>
      <c r="W87" s="612"/>
      <c r="X87" s="976"/>
      <c r="Y87" s="980"/>
      <c r="Z87" s="980"/>
      <c r="AA87" s="984"/>
      <c r="AB87" s="976"/>
      <c r="AC87" s="984"/>
      <c r="AD87" s="976"/>
      <c r="AE87" s="980"/>
      <c r="AF87" s="980"/>
      <c r="AG87" s="980"/>
      <c r="AH87" s="980"/>
      <c r="AI87" s="980"/>
      <c r="AJ87" s="984"/>
    </row>
    <row r="88" spans="1:36" customFormat="1" ht="15">
      <c r="A88" s="1020"/>
      <c r="B88" s="1023"/>
      <c r="C88" s="1026"/>
      <c r="D88" s="474" t="s">
        <v>258</v>
      </c>
      <c r="E88" s="610" t="s">
        <v>436</v>
      </c>
      <c r="F88" s="228"/>
      <c r="G88" s="611"/>
      <c r="H88" s="611"/>
      <c r="I88" s="611"/>
      <c r="J88" s="612"/>
      <c r="K88" s="228"/>
      <c r="L88" s="611"/>
      <c r="M88" s="611"/>
      <c r="N88" s="612"/>
      <c r="O88" s="228"/>
      <c r="P88" s="612"/>
      <c r="Q88" s="228"/>
      <c r="R88" s="611"/>
      <c r="S88" s="611"/>
      <c r="T88" s="611"/>
      <c r="U88" s="611"/>
      <c r="V88" s="611"/>
      <c r="W88" s="612"/>
      <c r="X88" s="976"/>
      <c r="Y88" s="980"/>
      <c r="Z88" s="980"/>
      <c r="AA88" s="984"/>
      <c r="AB88" s="976"/>
      <c r="AC88" s="984"/>
      <c r="AD88" s="976"/>
      <c r="AE88" s="980"/>
      <c r="AF88" s="980"/>
      <c r="AG88" s="980"/>
      <c r="AH88" s="980"/>
      <c r="AI88" s="980"/>
      <c r="AJ88" s="984"/>
    </row>
    <row r="89" spans="1:36" customFormat="1" ht="15">
      <c r="A89" s="1020"/>
      <c r="B89" s="1023"/>
      <c r="C89" s="1026"/>
      <c r="D89" s="474" t="s">
        <v>1158</v>
      </c>
      <c r="E89" s="610" t="s">
        <v>1159</v>
      </c>
      <c r="F89" s="228"/>
      <c r="G89" s="611"/>
      <c r="H89" s="611"/>
      <c r="I89" s="611"/>
      <c r="J89" s="612"/>
      <c r="K89" s="228"/>
      <c r="L89" s="611"/>
      <c r="M89" s="611"/>
      <c r="N89" s="612"/>
      <c r="O89" s="228"/>
      <c r="P89" s="612"/>
      <c r="Q89" s="228"/>
      <c r="R89" s="611"/>
      <c r="S89" s="611"/>
      <c r="T89" s="611"/>
      <c r="U89" s="611"/>
      <c r="V89" s="611"/>
      <c r="W89" s="612"/>
      <c r="X89" s="976"/>
      <c r="Y89" s="980"/>
      <c r="Z89" s="980"/>
      <c r="AA89" s="984"/>
      <c r="AB89" s="976"/>
      <c r="AC89" s="984"/>
      <c r="AD89" s="976"/>
      <c r="AE89" s="980"/>
      <c r="AF89" s="980"/>
      <c r="AG89" s="980"/>
      <c r="AH89" s="980"/>
      <c r="AI89" s="980"/>
      <c r="AJ89" s="984"/>
    </row>
    <row r="90" spans="1:36" customFormat="1" ht="15">
      <c r="A90" s="1020"/>
      <c r="B90" s="1023"/>
      <c r="C90" s="1026"/>
      <c r="D90" s="474" t="s">
        <v>1160</v>
      </c>
      <c r="E90" s="610" t="s">
        <v>1161</v>
      </c>
      <c r="F90" s="228"/>
      <c r="G90" s="611"/>
      <c r="H90" s="611"/>
      <c r="I90" s="611"/>
      <c r="J90" s="612"/>
      <c r="K90" s="228"/>
      <c r="L90" s="611"/>
      <c r="M90" s="611"/>
      <c r="N90" s="612"/>
      <c r="O90" s="228"/>
      <c r="P90" s="612"/>
      <c r="Q90" s="228"/>
      <c r="R90" s="611"/>
      <c r="S90" s="611"/>
      <c r="T90" s="611"/>
      <c r="U90" s="611"/>
      <c r="V90" s="611"/>
      <c r="W90" s="612"/>
      <c r="X90" s="976"/>
      <c r="Y90" s="980"/>
      <c r="Z90" s="980"/>
      <c r="AA90" s="984"/>
      <c r="AB90" s="976"/>
      <c r="AC90" s="984"/>
      <c r="AD90" s="976"/>
      <c r="AE90" s="980"/>
      <c r="AF90" s="980"/>
      <c r="AG90" s="980"/>
      <c r="AH90" s="980"/>
      <c r="AI90" s="980"/>
      <c r="AJ90" s="984"/>
    </row>
    <row r="91" spans="1:36" customFormat="1" ht="15">
      <c r="A91" s="1020"/>
      <c r="B91" s="1023"/>
      <c r="C91" s="1026"/>
      <c r="D91" s="474" t="s">
        <v>176</v>
      </c>
      <c r="E91" s="610" t="s">
        <v>1162</v>
      </c>
      <c r="F91" s="228"/>
      <c r="G91" s="611"/>
      <c r="H91" s="611"/>
      <c r="I91" s="611"/>
      <c r="J91" s="612"/>
      <c r="K91" s="228"/>
      <c r="L91" s="611"/>
      <c r="M91" s="611"/>
      <c r="N91" s="612"/>
      <c r="O91" s="228"/>
      <c r="P91" s="612"/>
      <c r="Q91" s="228"/>
      <c r="R91" s="611"/>
      <c r="S91" s="611"/>
      <c r="T91" s="611"/>
      <c r="U91" s="611"/>
      <c r="V91" s="611"/>
      <c r="W91" s="612"/>
      <c r="X91" s="976"/>
      <c r="Y91" s="980"/>
      <c r="Z91" s="980"/>
      <c r="AA91" s="984"/>
      <c r="AB91" s="976"/>
      <c r="AC91" s="984"/>
      <c r="AD91" s="976"/>
      <c r="AE91" s="980"/>
      <c r="AF91" s="980"/>
      <c r="AG91" s="980"/>
      <c r="AH91" s="980"/>
      <c r="AI91" s="980"/>
      <c r="AJ91" s="984"/>
    </row>
    <row r="92" spans="1:36" customFormat="1" ht="15">
      <c r="A92" s="1020"/>
      <c r="B92" s="1023"/>
      <c r="C92" s="1026"/>
      <c r="D92" s="474" t="s">
        <v>1163</v>
      </c>
      <c r="E92" s="610" t="s">
        <v>1164</v>
      </c>
      <c r="F92" s="228"/>
      <c r="G92" s="611"/>
      <c r="H92" s="611"/>
      <c r="I92" s="611"/>
      <c r="J92" s="612"/>
      <c r="K92" s="228"/>
      <c r="L92" s="611"/>
      <c r="M92" s="611"/>
      <c r="N92" s="612"/>
      <c r="O92" s="228"/>
      <c r="P92" s="612"/>
      <c r="Q92" s="228"/>
      <c r="R92" s="611"/>
      <c r="S92" s="611"/>
      <c r="T92" s="611"/>
      <c r="U92" s="611"/>
      <c r="V92" s="611"/>
      <c r="W92" s="612"/>
      <c r="X92" s="977"/>
      <c r="Y92" s="981"/>
      <c r="Z92" s="981"/>
      <c r="AA92" s="985"/>
      <c r="AB92" s="977"/>
      <c r="AC92" s="985"/>
      <c r="AD92" s="977"/>
      <c r="AE92" s="981"/>
      <c r="AF92" s="981"/>
      <c r="AG92" s="981"/>
      <c r="AH92" s="981"/>
      <c r="AI92" s="981"/>
      <c r="AJ92" s="985"/>
    </row>
    <row r="93" spans="1:36" customFormat="1" ht="15">
      <c r="A93" s="1020"/>
      <c r="B93" s="1023"/>
      <c r="C93" s="1026"/>
      <c r="D93" s="474" t="s">
        <v>259</v>
      </c>
      <c r="E93" s="610" t="s">
        <v>437</v>
      </c>
      <c r="F93" s="228"/>
      <c r="G93" s="611"/>
      <c r="H93" s="611"/>
      <c r="I93" s="611"/>
      <c r="J93" s="612"/>
      <c r="K93" s="228"/>
      <c r="L93" s="611"/>
      <c r="M93" s="611"/>
      <c r="N93" s="612"/>
      <c r="O93" s="228"/>
      <c r="P93" s="612"/>
      <c r="Q93" s="228"/>
      <c r="R93" s="611"/>
      <c r="S93" s="611"/>
      <c r="T93" s="611"/>
      <c r="U93" s="611"/>
      <c r="V93" s="611"/>
      <c r="W93" s="612"/>
      <c r="X93" s="977"/>
      <c r="Y93" s="981"/>
      <c r="Z93" s="981"/>
      <c r="AA93" s="985"/>
      <c r="AB93" s="977"/>
      <c r="AC93" s="985"/>
      <c r="AD93" s="977"/>
      <c r="AE93" s="981"/>
      <c r="AF93" s="981"/>
      <c r="AG93" s="981"/>
      <c r="AH93" s="981"/>
      <c r="AI93" s="981"/>
      <c r="AJ93" s="985"/>
    </row>
    <row r="94" spans="1:36" customFormat="1" ht="30">
      <c r="A94" s="1020"/>
      <c r="B94" s="1023"/>
      <c r="C94" s="1026"/>
      <c r="D94" s="474" t="s">
        <v>260</v>
      </c>
      <c r="E94" s="610" t="s">
        <v>438</v>
      </c>
      <c r="F94" s="228"/>
      <c r="G94" s="611"/>
      <c r="H94" s="611"/>
      <c r="I94" s="611"/>
      <c r="J94" s="612"/>
      <c r="K94" s="228"/>
      <c r="L94" s="611"/>
      <c r="M94" s="611"/>
      <c r="N94" s="612"/>
      <c r="O94" s="228"/>
      <c r="P94" s="612"/>
      <c r="Q94" s="228"/>
      <c r="R94" s="611"/>
      <c r="S94" s="611"/>
      <c r="T94" s="611"/>
      <c r="U94" s="611"/>
      <c r="V94" s="611"/>
      <c r="W94" s="612"/>
      <c r="X94" s="977"/>
      <c r="Y94" s="981"/>
      <c r="Z94" s="981"/>
      <c r="AA94" s="985"/>
      <c r="AB94" s="977"/>
      <c r="AC94" s="985"/>
      <c r="AD94" s="977"/>
      <c r="AE94" s="981"/>
      <c r="AF94" s="981"/>
      <c r="AG94" s="981"/>
      <c r="AH94" s="981"/>
      <c r="AI94" s="981"/>
      <c r="AJ94" s="985"/>
    </row>
    <row r="95" spans="1:36" customFormat="1" ht="30">
      <c r="A95" s="1020"/>
      <c r="B95" s="1023"/>
      <c r="C95" s="1026"/>
      <c r="D95" s="474" t="s">
        <v>261</v>
      </c>
      <c r="E95" s="610" t="s">
        <v>439</v>
      </c>
      <c r="F95" s="228"/>
      <c r="G95" s="611"/>
      <c r="H95" s="611"/>
      <c r="I95" s="611"/>
      <c r="J95" s="612"/>
      <c r="K95" s="228"/>
      <c r="L95" s="611"/>
      <c r="M95" s="611"/>
      <c r="N95" s="612"/>
      <c r="O95" s="228"/>
      <c r="P95" s="612"/>
      <c r="Q95" s="228"/>
      <c r="R95" s="611"/>
      <c r="S95" s="611"/>
      <c r="T95" s="611"/>
      <c r="U95" s="611"/>
      <c r="V95" s="611"/>
      <c r="W95" s="612"/>
      <c r="X95" s="977"/>
      <c r="Y95" s="981"/>
      <c r="Z95" s="981"/>
      <c r="AA95" s="985"/>
      <c r="AB95" s="977"/>
      <c r="AC95" s="985"/>
      <c r="AD95" s="977"/>
      <c r="AE95" s="981"/>
      <c r="AF95" s="981"/>
      <c r="AG95" s="981"/>
      <c r="AH95" s="981"/>
      <c r="AI95" s="981"/>
      <c r="AJ95" s="985"/>
    </row>
    <row r="96" spans="1:36" customFormat="1" ht="30">
      <c r="A96" s="1020"/>
      <c r="B96" s="1023"/>
      <c r="C96" s="1026"/>
      <c r="D96" s="474" t="s">
        <v>262</v>
      </c>
      <c r="E96" s="610" t="s">
        <v>440</v>
      </c>
      <c r="F96" s="228"/>
      <c r="G96" s="611"/>
      <c r="H96" s="611"/>
      <c r="I96" s="611"/>
      <c r="J96" s="612"/>
      <c r="K96" s="228"/>
      <c r="L96" s="611"/>
      <c r="M96" s="611"/>
      <c r="N96" s="612"/>
      <c r="O96" s="228"/>
      <c r="P96" s="612"/>
      <c r="Q96" s="228"/>
      <c r="R96" s="611"/>
      <c r="S96" s="611"/>
      <c r="T96" s="611"/>
      <c r="U96" s="611"/>
      <c r="V96" s="611"/>
      <c r="W96" s="612"/>
      <c r="X96" s="977"/>
      <c r="Y96" s="981"/>
      <c r="Z96" s="981"/>
      <c r="AA96" s="985"/>
      <c r="AB96" s="977"/>
      <c r="AC96" s="985"/>
      <c r="AD96" s="977"/>
      <c r="AE96" s="981"/>
      <c r="AF96" s="981"/>
      <c r="AG96" s="981"/>
      <c r="AH96" s="981"/>
      <c r="AI96" s="981"/>
      <c r="AJ96" s="985"/>
    </row>
    <row r="97" spans="1:36" customFormat="1" ht="19.5" customHeight="1">
      <c r="A97" s="1020"/>
      <c r="B97" s="1023"/>
      <c r="C97" s="1026"/>
      <c r="D97" s="474" t="s">
        <v>1165</v>
      </c>
      <c r="E97" s="610" t="s">
        <v>1166</v>
      </c>
      <c r="F97" s="228"/>
      <c r="G97" s="611"/>
      <c r="H97" s="611"/>
      <c r="I97" s="611"/>
      <c r="J97" s="612"/>
      <c r="K97" s="228"/>
      <c r="L97" s="611"/>
      <c r="M97" s="611"/>
      <c r="N97" s="612"/>
      <c r="O97" s="228"/>
      <c r="P97" s="612"/>
      <c r="Q97" s="228"/>
      <c r="R97" s="611"/>
      <c r="S97" s="611"/>
      <c r="T97" s="611"/>
      <c r="U97" s="611"/>
      <c r="V97" s="611"/>
      <c r="W97" s="612"/>
      <c r="X97" s="977"/>
      <c r="Y97" s="981"/>
      <c r="Z97" s="981"/>
      <c r="AA97" s="985"/>
      <c r="AB97" s="977"/>
      <c r="AC97" s="985"/>
      <c r="AD97" s="977"/>
      <c r="AE97" s="981"/>
      <c r="AF97" s="981"/>
      <c r="AG97" s="981"/>
      <c r="AH97" s="981"/>
      <c r="AI97" s="981"/>
      <c r="AJ97" s="985"/>
    </row>
    <row r="98" spans="1:36" customFormat="1" ht="18.75" customHeight="1">
      <c r="A98" s="1020"/>
      <c r="B98" s="1023"/>
      <c r="C98" s="1026"/>
      <c r="D98" s="474" t="s">
        <v>1167</v>
      </c>
      <c r="E98" s="610" t="s">
        <v>1168</v>
      </c>
      <c r="F98" s="228"/>
      <c r="G98" s="611"/>
      <c r="H98" s="611"/>
      <c r="I98" s="611"/>
      <c r="J98" s="612"/>
      <c r="K98" s="228"/>
      <c r="L98" s="611"/>
      <c r="M98" s="611"/>
      <c r="N98" s="612"/>
      <c r="O98" s="228"/>
      <c r="P98" s="612"/>
      <c r="Q98" s="228"/>
      <c r="R98" s="611"/>
      <c r="S98" s="611"/>
      <c r="T98" s="611"/>
      <c r="U98" s="611"/>
      <c r="V98" s="611"/>
      <c r="W98" s="612"/>
      <c r="X98" s="977"/>
      <c r="Y98" s="981"/>
      <c r="Z98" s="981"/>
      <c r="AA98" s="985"/>
      <c r="AB98" s="977"/>
      <c r="AC98" s="985"/>
      <c r="AD98" s="977"/>
      <c r="AE98" s="981"/>
      <c r="AF98" s="981"/>
      <c r="AG98" s="981"/>
      <c r="AH98" s="981"/>
      <c r="AI98" s="981"/>
      <c r="AJ98" s="985"/>
    </row>
    <row r="99" spans="1:36" customFormat="1" ht="18.75" customHeight="1">
      <c r="A99" s="1020"/>
      <c r="B99" s="1023"/>
      <c r="C99" s="1026"/>
      <c r="D99" s="474" t="s">
        <v>1169</v>
      </c>
      <c r="E99" s="610" t="s">
        <v>1170</v>
      </c>
      <c r="F99" s="228"/>
      <c r="G99" s="611"/>
      <c r="H99" s="611"/>
      <c r="I99" s="611"/>
      <c r="J99" s="612"/>
      <c r="K99" s="228"/>
      <c r="L99" s="611"/>
      <c r="M99" s="611"/>
      <c r="N99" s="612"/>
      <c r="O99" s="228"/>
      <c r="P99" s="612"/>
      <c r="Q99" s="228"/>
      <c r="R99" s="611"/>
      <c r="S99" s="611"/>
      <c r="T99" s="611"/>
      <c r="U99" s="611"/>
      <c r="V99" s="611"/>
      <c r="W99" s="612"/>
      <c r="X99" s="977"/>
      <c r="Y99" s="981"/>
      <c r="Z99" s="981"/>
      <c r="AA99" s="985"/>
      <c r="AB99" s="977"/>
      <c r="AC99" s="985"/>
      <c r="AD99" s="977"/>
      <c r="AE99" s="981"/>
      <c r="AF99" s="981"/>
      <c r="AG99" s="981"/>
      <c r="AH99" s="981"/>
      <c r="AI99" s="981"/>
      <c r="AJ99" s="985"/>
    </row>
    <row r="100" spans="1:36" customFormat="1" ht="18.75" customHeight="1">
      <c r="A100" s="1020"/>
      <c r="B100" s="1023"/>
      <c r="C100" s="1026"/>
      <c r="D100" s="474" t="s">
        <v>1171</v>
      </c>
      <c r="E100" s="610" t="s">
        <v>1172</v>
      </c>
      <c r="F100" s="228"/>
      <c r="G100" s="611"/>
      <c r="H100" s="611"/>
      <c r="I100" s="611"/>
      <c r="J100" s="612"/>
      <c r="K100" s="228"/>
      <c r="L100" s="611"/>
      <c r="M100" s="611"/>
      <c r="N100" s="612"/>
      <c r="O100" s="228"/>
      <c r="P100" s="612"/>
      <c r="Q100" s="228"/>
      <c r="R100" s="611"/>
      <c r="S100" s="611"/>
      <c r="T100" s="611"/>
      <c r="U100" s="611"/>
      <c r="V100" s="611"/>
      <c r="W100" s="612"/>
      <c r="X100" s="977"/>
      <c r="Y100" s="981"/>
      <c r="Z100" s="981"/>
      <c r="AA100" s="985"/>
      <c r="AB100" s="977"/>
      <c r="AC100" s="985"/>
      <c r="AD100" s="977"/>
      <c r="AE100" s="981"/>
      <c r="AF100" s="981"/>
      <c r="AG100" s="981"/>
      <c r="AH100" s="981"/>
      <c r="AI100" s="981"/>
      <c r="AJ100" s="985"/>
    </row>
    <row r="101" spans="1:36" customFormat="1" thickBot="1">
      <c r="A101" s="1021"/>
      <c r="B101" s="1024"/>
      <c r="C101" s="1027"/>
      <c r="D101" s="475" t="s">
        <v>264</v>
      </c>
      <c r="E101" s="232" t="s">
        <v>445</v>
      </c>
      <c r="F101" s="613"/>
      <c r="G101" s="614"/>
      <c r="H101" s="614"/>
      <c r="I101" s="614"/>
      <c r="J101" s="615"/>
      <c r="K101" s="613"/>
      <c r="L101" s="614"/>
      <c r="M101" s="614"/>
      <c r="N101" s="615"/>
      <c r="O101" s="613"/>
      <c r="P101" s="615"/>
      <c r="Q101" s="613"/>
      <c r="R101" s="614"/>
      <c r="S101" s="614"/>
      <c r="T101" s="614"/>
      <c r="U101" s="614"/>
      <c r="V101" s="614"/>
      <c r="W101" s="615"/>
      <c r="X101" s="978"/>
      <c r="Y101" s="982"/>
      <c r="Z101" s="982"/>
      <c r="AA101" s="986"/>
      <c r="AB101" s="978"/>
      <c r="AC101" s="986"/>
      <c r="AD101" s="978"/>
      <c r="AE101" s="982"/>
      <c r="AF101" s="982"/>
      <c r="AG101" s="982"/>
      <c r="AH101" s="982"/>
      <c r="AI101" s="982"/>
      <c r="AJ101" s="986"/>
    </row>
    <row r="102" spans="1:36" ht="14.45" customHeight="1">
      <c r="A102" s="993"/>
      <c r="B102" s="993"/>
      <c r="C102" s="993"/>
      <c r="D102" s="994"/>
      <c r="E102" s="89"/>
      <c r="F102" s="3">
        <f t="shared" ref="F102:W102" si="8">SUM(F82:F101)</f>
        <v>0</v>
      </c>
      <c r="G102" s="3">
        <f t="shared" si="8"/>
        <v>0</v>
      </c>
      <c r="H102" s="3">
        <f t="shared" si="8"/>
        <v>0</v>
      </c>
      <c r="I102" s="3">
        <f t="shared" si="8"/>
        <v>0</v>
      </c>
      <c r="J102" s="3">
        <f t="shared" si="8"/>
        <v>0</v>
      </c>
      <c r="K102" s="3">
        <f t="shared" si="8"/>
        <v>0</v>
      </c>
      <c r="L102" s="3">
        <f t="shared" si="8"/>
        <v>0</v>
      </c>
      <c r="M102" s="3">
        <f t="shared" si="8"/>
        <v>0</v>
      </c>
      <c r="N102" s="3">
        <f t="shared" si="8"/>
        <v>0</v>
      </c>
      <c r="O102" s="3">
        <f t="shared" si="8"/>
        <v>0</v>
      </c>
      <c r="P102" s="3">
        <f t="shared" si="8"/>
        <v>0</v>
      </c>
      <c r="Q102" s="3">
        <f t="shared" si="8"/>
        <v>0</v>
      </c>
      <c r="R102" s="3">
        <f t="shared" si="8"/>
        <v>0</v>
      </c>
      <c r="S102" s="3">
        <f t="shared" si="8"/>
        <v>0</v>
      </c>
      <c r="T102" s="3">
        <f t="shared" si="8"/>
        <v>0</v>
      </c>
      <c r="U102" s="3">
        <f t="shared" si="8"/>
        <v>0</v>
      </c>
      <c r="V102" s="3">
        <f t="shared" si="8"/>
        <v>0</v>
      </c>
      <c r="W102" s="3">
        <f t="shared" si="8"/>
        <v>0</v>
      </c>
      <c r="X102" s="77">
        <f t="shared" ref="X102:AJ102" si="9">SUM(X82)</f>
        <v>0</v>
      </c>
      <c r="Y102" s="77">
        <f t="shared" si="9"/>
        <v>0</v>
      </c>
      <c r="Z102" s="77">
        <f t="shared" si="9"/>
        <v>0</v>
      </c>
      <c r="AA102" s="77">
        <f t="shared" si="9"/>
        <v>0</v>
      </c>
      <c r="AB102" s="77">
        <f t="shared" si="9"/>
        <v>0</v>
      </c>
      <c r="AC102" s="77">
        <f t="shared" si="9"/>
        <v>0</v>
      </c>
      <c r="AD102" s="77">
        <f t="shared" si="9"/>
        <v>0</v>
      </c>
      <c r="AE102" s="77">
        <f t="shared" si="9"/>
        <v>0</v>
      </c>
      <c r="AF102" s="77">
        <f t="shared" si="9"/>
        <v>0</v>
      </c>
      <c r="AG102" s="77">
        <f t="shared" si="9"/>
        <v>0</v>
      </c>
      <c r="AH102" s="77">
        <f t="shared" si="9"/>
        <v>0</v>
      </c>
      <c r="AI102" s="77">
        <f t="shared" si="9"/>
        <v>0</v>
      </c>
      <c r="AJ102" s="77">
        <f t="shared" si="9"/>
        <v>0</v>
      </c>
    </row>
    <row r="103" spans="1:36" customFormat="1" thickBot="1">
      <c r="D103" s="216"/>
      <c r="E103" s="216"/>
    </row>
    <row r="104" spans="1:36" customFormat="1" ht="30">
      <c r="A104" s="1019" t="s">
        <v>177</v>
      </c>
      <c r="B104" s="1022" t="s">
        <v>1566</v>
      </c>
      <c r="C104" s="1025" t="s">
        <v>197</v>
      </c>
      <c r="D104" s="605" t="s">
        <v>252</v>
      </c>
      <c r="E104" s="606" t="s">
        <v>433</v>
      </c>
      <c r="F104" s="607"/>
      <c r="G104" s="608"/>
      <c r="H104" s="608"/>
      <c r="I104" s="608"/>
      <c r="J104" s="609"/>
      <c r="K104" s="607"/>
      <c r="L104" s="608"/>
      <c r="M104" s="608"/>
      <c r="N104" s="609"/>
      <c r="O104" s="607"/>
      <c r="P104" s="609"/>
      <c r="Q104" s="607"/>
      <c r="R104" s="608"/>
      <c r="S104" s="608"/>
      <c r="T104" s="608"/>
      <c r="U104" s="608"/>
      <c r="V104" s="608"/>
      <c r="W104" s="609"/>
      <c r="X104" s="975"/>
      <c r="Y104" s="979"/>
      <c r="Z104" s="979"/>
      <c r="AA104" s="983"/>
      <c r="AB104" s="975"/>
      <c r="AC104" s="983"/>
      <c r="AD104" s="975"/>
      <c r="AE104" s="979"/>
      <c r="AF104" s="979"/>
      <c r="AG104" s="979"/>
      <c r="AH104" s="979"/>
      <c r="AI104" s="979"/>
      <c r="AJ104" s="983"/>
    </row>
    <row r="105" spans="1:36" customFormat="1" ht="30">
      <c r="A105" s="1020"/>
      <c r="B105" s="1023"/>
      <c r="C105" s="1026"/>
      <c r="D105" s="474" t="s">
        <v>1242</v>
      </c>
      <c r="E105" s="610" t="s">
        <v>1243</v>
      </c>
      <c r="F105" s="228"/>
      <c r="G105" s="611"/>
      <c r="H105" s="611"/>
      <c r="I105" s="611"/>
      <c r="J105" s="612"/>
      <c r="K105" s="228"/>
      <c r="L105" s="611"/>
      <c r="M105" s="611"/>
      <c r="N105" s="612"/>
      <c r="O105" s="228"/>
      <c r="P105" s="612"/>
      <c r="Q105" s="228"/>
      <c r="R105" s="611"/>
      <c r="S105" s="611"/>
      <c r="T105" s="611"/>
      <c r="U105" s="611"/>
      <c r="V105" s="611"/>
      <c r="W105" s="612"/>
      <c r="X105" s="976"/>
      <c r="Y105" s="980"/>
      <c r="Z105" s="980"/>
      <c r="AA105" s="984"/>
      <c r="AB105" s="976"/>
      <c r="AC105" s="984"/>
      <c r="AD105" s="976"/>
      <c r="AE105" s="980"/>
      <c r="AF105" s="980"/>
      <c r="AG105" s="980"/>
      <c r="AH105" s="980"/>
      <c r="AI105" s="980"/>
      <c r="AJ105" s="984"/>
    </row>
    <row r="106" spans="1:36" customFormat="1" ht="15">
      <c r="A106" s="1020"/>
      <c r="B106" s="1023"/>
      <c r="C106" s="1026"/>
      <c r="D106" s="474" t="s">
        <v>1244</v>
      </c>
      <c r="E106" s="610" t="s">
        <v>1245</v>
      </c>
      <c r="F106" s="228"/>
      <c r="G106" s="611"/>
      <c r="H106" s="611"/>
      <c r="I106" s="611"/>
      <c r="J106" s="612"/>
      <c r="K106" s="228"/>
      <c r="L106" s="611"/>
      <c r="M106" s="611"/>
      <c r="N106" s="612"/>
      <c r="O106" s="228"/>
      <c r="P106" s="612"/>
      <c r="Q106" s="228"/>
      <c r="R106" s="611"/>
      <c r="S106" s="611"/>
      <c r="T106" s="611"/>
      <c r="U106" s="611"/>
      <c r="V106" s="611"/>
      <c r="W106" s="612"/>
      <c r="X106" s="976"/>
      <c r="Y106" s="980"/>
      <c r="Z106" s="980"/>
      <c r="AA106" s="984"/>
      <c r="AB106" s="976"/>
      <c r="AC106" s="984"/>
      <c r="AD106" s="976"/>
      <c r="AE106" s="980"/>
      <c r="AF106" s="980"/>
      <c r="AG106" s="980"/>
      <c r="AH106" s="980"/>
      <c r="AI106" s="980"/>
      <c r="AJ106" s="984"/>
    </row>
    <row r="107" spans="1:36" customFormat="1" ht="15">
      <c r="A107" s="1020"/>
      <c r="B107" s="1023"/>
      <c r="C107" s="1026"/>
      <c r="D107" s="474" t="s">
        <v>254</v>
      </c>
      <c r="E107" s="610" t="s">
        <v>434</v>
      </c>
      <c r="F107" s="228"/>
      <c r="G107" s="611"/>
      <c r="H107" s="611"/>
      <c r="I107" s="611"/>
      <c r="J107" s="612"/>
      <c r="K107" s="228"/>
      <c r="L107" s="611"/>
      <c r="M107" s="611"/>
      <c r="N107" s="612"/>
      <c r="O107" s="228"/>
      <c r="P107" s="612"/>
      <c r="Q107" s="228"/>
      <c r="R107" s="611"/>
      <c r="S107" s="611"/>
      <c r="T107" s="611"/>
      <c r="U107" s="611"/>
      <c r="V107" s="611"/>
      <c r="W107" s="612"/>
      <c r="X107" s="976"/>
      <c r="Y107" s="980"/>
      <c r="Z107" s="980"/>
      <c r="AA107" s="984"/>
      <c r="AB107" s="976"/>
      <c r="AC107" s="984"/>
      <c r="AD107" s="976"/>
      <c r="AE107" s="980"/>
      <c r="AF107" s="980"/>
      <c r="AG107" s="980"/>
      <c r="AH107" s="980"/>
      <c r="AI107" s="980"/>
      <c r="AJ107" s="984"/>
    </row>
    <row r="108" spans="1:36" customFormat="1" ht="15">
      <c r="A108" s="1020"/>
      <c r="B108" s="1023"/>
      <c r="C108" s="1026"/>
      <c r="D108" s="474" t="s">
        <v>256</v>
      </c>
      <c r="E108" s="610" t="s">
        <v>435</v>
      </c>
      <c r="F108" s="228"/>
      <c r="G108" s="611"/>
      <c r="H108" s="611"/>
      <c r="I108" s="611"/>
      <c r="J108" s="612"/>
      <c r="K108" s="228"/>
      <c r="L108" s="611"/>
      <c r="M108" s="611"/>
      <c r="N108" s="612"/>
      <c r="O108" s="228"/>
      <c r="P108" s="612"/>
      <c r="Q108" s="228"/>
      <c r="R108" s="611"/>
      <c r="S108" s="611"/>
      <c r="T108" s="611"/>
      <c r="U108" s="611"/>
      <c r="V108" s="611"/>
      <c r="W108" s="612"/>
      <c r="X108" s="976"/>
      <c r="Y108" s="980"/>
      <c r="Z108" s="980"/>
      <c r="AA108" s="984"/>
      <c r="AB108" s="976"/>
      <c r="AC108" s="984"/>
      <c r="AD108" s="976"/>
      <c r="AE108" s="980"/>
      <c r="AF108" s="980"/>
      <c r="AG108" s="980"/>
      <c r="AH108" s="980"/>
      <c r="AI108" s="980"/>
      <c r="AJ108" s="984"/>
    </row>
    <row r="109" spans="1:36" customFormat="1" ht="15">
      <c r="A109" s="1020"/>
      <c r="B109" s="1023"/>
      <c r="C109" s="1026"/>
      <c r="D109" s="474" t="s">
        <v>258</v>
      </c>
      <c r="E109" s="610" t="s">
        <v>436</v>
      </c>
      <c r="F109" s="228"/>
      <c r="G109" s="611"/>
      <c r="H109" s="611"/>
      <c r="I109" s="611"/>
      <c r="J109" s="612"/>
      <c r="K109" s="228"/>
      <c r="L109" s="611"/>
      <c r="M109" s="611"/>
      <c r="N109" s="612"/>
      <c r="O109" s="228"/>
      <c r="P109" s="612"/>
      <c r="Q109" s="228"/>
      <c r="R109" s="611"/>
      <c r="S109" s="611"/>
      <c r="T109" s="611"/>
      <c r="U109" s="611"/>
      <c r="V109" s="611"/>
      <c r="W109" s="612"/>
      <c r="X109" s="976"/>
      <c r="Y109" s="980"/>
      <c r="Z109" s="980"/>
      <c r="AA109" s="984"/>
      <c r="AB109" s="976"/>
      <c r="AC109" s="984"/>
      <c r="AD109" s="976"/>
      <c r="AE109" s="980"/>
      <c r="AF109" s="980"/>
      <c r="AG109" s="980"/>
      <c r="AH109" s="980"/>
      <c r="AI109" s="980"/>
      <c r="AJ109" s="984"/>
    </row>
    <row r="110" spans="1:36" customFormat="1" ht="15">
      <c r="A110" s="1020"/>
      <c r="B110" s="1023"/>
      <c r="C110" s="1026"/>
      <c r="D110" s="474" t="s">
        <v>1246</v>
      </c>
      <c r="E110" s="610" t="s">
        <v>1247</v>
      </c>
      <c r="F110" s="228"/>
      <c r="G110" s="611"/>
      <c r="H110" s="611"/>
      <c r="I110" s="611"/>
      <c r="J110" s="612"/>
      <c r="K110" s="228"/>
      <c r="L110" s="611"/>
      <c r="M110" s="611"/>
      <c r="N110" s="612"/>
      <c r="O110" s="228"/>
      <c r="P110" s="612"/>
      <c r="Q110" s="228"/>
      <c r="R110" s="611"/>
      <c r="S110" s="611"/>
      <c r="T110" s="611"/>
      <c r="U110" s="611"/>
      <c r="V110" s="611"/>
      <c r="W110" s="612"/>
      <c r="X110" s="976"/>
      <c r="Y110" s="980"/>
      <c r="Z110" s="980"/>
      <c r="AA110" s="984"/>
      <c r="AB110" s="976"/>
      <c r="AC110" s="984"/>
      <c r="AD110" s="976"/>
      <c r="AE110" s="980"/>
      <c r="AF110" s="980"/>
      <c r="AG110" s="980"/>
      <c r="AH110" s="980"/>
      <c r="AI110" s="980"/>
      <c r="AJ110" s="984"/>
    </row>
    <row r="111" spans="1:36" customFormat="1" ht="15">
      <c r="A111" s="1020"/>
      <c r="B111" s="1023"/>
      <c r="C111" s="1026"/>
      <c r="D111" s="474" t="s">
        <v>1248</v>
      </c>
      <c r="E111" s="610" t="s">
        <v>1249</v>
      </c>
      <c r="F111" s="228"/>
      <c r="G111" s="611"/>
      <c r="H111" s="611"/>
      <c r="I111" s="611"/>
      <c r="J111" s="612"/>
      <c r="K111" s="228"/>
      <c r="L111" s="611"/>
      <c r="M111" s="611"/>
      <c r="N111" s="612"/>
      <c r="O111" s="228"/>
      <c r="P111" s="612"/>
      <c r="Q111" s="228"/>
      <c r="R111" s="611"/>
      <c r="S111" s="611"/>
      <c r="T111" s="611"/>
      <c r="U111" s="611"/>
      <c r="V111" s="611"/>
      <c r="W111" s="612"/>
      <c r="X111" s="976"/>
      <c r="Y111" s="980"/>
      <c r="Z111" s="980"/>
      <c r="AA111" s="984"/>
      <c r="AB111" s="976"/>
      <c r="AC111" s="984"/>
      <c r="AD111" s="976"/>
      <c r="AE111" s="980"/>
      <c r="AF111" s="980"/>
      <c r="AG111" s="980"/>
      <c r="AH111" s="980"/>
      <c r="AI111" s="980"/>
      <c r="AJ111" s="984"/>
    </row>
    <row r="112" spans="1:36" customFormat="1" ht="15">
      <c r="A112" s="1020"/>
      <c r="B112" s="1023"/>
      <c r="C112" s="1026"/>
      <c r="D112" s="474" t="s">
        <v>259</v>
      </c>
      <c r="E112" s="610" t="s">
        <v>437</v>
      </c>
      <c r="F112" s="228"/>
      <c r="G112" s="611"/>
      <c r="H112" s="611"/>
      <c r="I112" s="611"/>
      <c r="J112" s="612"/>
      <c r="K112" s="228"/>
      <c r="L112" s="611"/>
      <c r="M112" s="611"/>
      <c r="N112" s="612"/>
      <c r="O112" s="228"/>
      <c r="P112" s="612"/>
      <c r="Q112" s="228"/>
      <c r="R112" s="611"/>
      <c r="S112" s="611"/>
      <c r="T112" s="611"/>
      <c r="U112" s="611"/>
      <c r="V112" s="611"/>
      <c r="W112" s="612"/>
      <c r="X112" s="976"/>
      <c r="Y112" s="980"/>
      <c r="Z112" s="980"/>
      <c r="AA112" s="984"/>
      <c r="AB112" s="976"/>
      <c r="AC112" s="984"/>
      <c r="AD112" s="976"/>
      <c r="AE112" s="980"/>
      <c r="AF112" s="980"/>
      <c r="AG112" s="980"/>
      <c r="AH112" s="980"/>
      <c r="AI112" s="980"/>
      <c r="AJ112" s="984"/>
    </row>
    <row r="113" spans="1:36" customFormat="1" ht="30">
      <c r="A113" s="1020"/>
      <c r="B113" s="1023"/>
      <c r="C113" s="1026"/>
      <c r="D113" s="474" t="s">
        <v>260</v>
      </c>
      <c r="E113" s="610" t="s">
        <v>438</v>
      </c>
      <c r="F113" s="228"/>
      <c r="G113" s="611"/>
      <c r="H113" s="611"/>
      <c r="I113" s="611"/>
      <c r="J113" s="612"/>
      <c r="K113" s="228"/>
      <c r="L113" s="611"/>
      <c r="M113" s="611"/>
      <c r="N113" s="612"/>
      <c r="O113" s="228"/>
      <c r="P113" s="612"/>
      <c r="Q113" s="228"/>
      <c r="R113" s="611"/>
      <c r="S113" s="611"/>
      <c r="T113" s="611"/>
      <c r="U113" s="611"/>
      <c r="V113" s="611"/>
      <c r="W113" s="612"/>
      <c r="X113" s="976"/>
      <c r="Y113" s="980"/>
      <c r="Z113" s="980"/>
      <c r="AA113" s="984"/>
      <c r="AB113" s="976"/>
      <c r="AC113" s="984"/>
      <c r="AD113" s="976"/>
      <c r="AE113" s="980"/>
      <c r="AF113" s="980"/>
      <c r="AG113" s="980"/>
      <c r="AH113" s="980"/>
      <c r="AI113" s="980"/>
      <c r="AJ113" s="984"/>
    </row>
    <row r="114" spans="1:36" customFormat="1" ht="30">
      <c r="A114" s="1020"/>
      <c r="B114" s="1023"/>
      <c r="C114" s="1026"/>
      <c r="D114" s="474" t="s">
        <v>261</v>
      </c>
      <c r="E114" s="610" t="s">
        <v>439</v>
      </c>
      <c r="F114" s="228"/>
      <c r="G114" s="611"/>
      <c r="H114" s="611"/>
      <c r="I114" s="611"/>
      <c r="J114" s="612"/>
      <c r="K114" s="228"/>
      <c r="L114" s="611"/>
      <c r="M114" s="611"/>
      <c r="N114" s="612"/>
      <c r="O114" s="228"/>
      <c r="P114" s="612"/>
      <c r="Q114" s="228"/>
      <c r="R114" s="611"/>
      <c r="S114" s="611"/>
      <c r="T114" s="611"/>
      <c r="U114" s="611"/>
      <c r="V114" s="611"/>
      <c r="W114" s="612"/>
      <c r="X114" s="977"/>
      <c r="Y114" s="981"/>
      <c r="Z114" s="981"/>
      <c r="AA114" s="985"/>
      <c r="AB114" s="977"/>
      <c r="AC114" s="985"/>
      <c r="AD114" s="977"/>
      <c r="AE114" s="981"/>
      <c r="AF114" s="981"/>
      <c r="AG114" s="981"/>
      <c r="AH114" s="981"/>
      <c r="AI114" s="981"/>
      <c r="AJ114" s="985"/>
    </row>
    <row r="115" spans="1:36" customFormat="1" ht="30">
      <c r="A115" s="1020"/>
      <c r="B115" s="1023"/>
      <c r="C115" s="1026"/>
      <c r="D115" s="474" t="s">
        <v>262</v>
      </c>
      <c r="E115" s="610" t="s">
        <v>440</v>
      </c>
      <c r="F115" s="228"/>
      <c r="G115" s="611"/>
      <c r="H115" s="611"/>
      <c r="I115" s="611"/>
      <c r="J115" s="612"/>
      <c r="K115" s="228"/>
      <c r="L115" s="611"/>
      <c r="M115" s="611"/>
      <c r="N115" s="612"/>
      <c r="O115" s="228"/>
      <c r="P115" s="612"/>
      <c r="Q115" s="228"/>
      <c r="R115" s="611"/>
      <c r="S115" s="611"/>
      <c r="T115" s="611"/>
      <c r="U115" s="611"/>
      <c r="V115" s="611"/>
      <c r="W115" s="612"/>
      <c r="X115" s="977"/>
      <c r="Y115" s="981"/>
      <c r="Z115" s="981"/>
      <c r="AA115" s="985"/>
      <c r="AB115" s="977"/>
      <c r="AC115" s="985"/>
      <c r="AD115" s="977"/>
      <c r="AE115" s="981"/>
      <c r="AF115" s="981"/>
      <c r="AG115" s="981"/>
      <c r="AH115" s="981"/>
      <c r="AI115" s="981"/>
      <c r="AJ115" s="985"/>
    </row>
    <row r="116" spans="1:36" customFormat="1" ht="15">
      <c r="A116" s="1020"/>
      <c r="B116" s="1023"/>
      <c r="C116" s="1026"/>
      <c r="D116" s="474" t="s">
        <v>1250</v>
      </c>
      <c r="E116" s="610" t="s">
        <v>1251</v>
      </c>
      <c r="F116" s="228"/>
      <c r="G116" s="611"/>
      <c r="H116" s="611"/>
      <c r="I116" s="611"/>
      <c r="J116" s="612"/>
      <c r="K116" s="228"/>
      <c r="L116" s="611"/>
      <c r="M116" s="611"/>
      <c r="N116" s="612"/>
      <c r="O116" s="228"/>
      <c r="P116" s="612"/>
      <c r="Q116" s="228"/>
      <c r="R116" s="611"/>
      <c r="S116" s="611"/>
      <c r="T116" s="611"/>
      <c r="U116" s="611"/>
      <c r="V116" s="611"/>
      <c r="W116" s="612"/>
      <c r="X116" s="977"/>
      <c r="Y116" s="981"/>
      <c r="Z116" s="981"/>
      <c r="AA116" s="985"/>
      <c r="AB116" s="977"/>
      <c r="AC116" s="985"/>
      <c r="AD116" s="977"/>
      <c r="AE116" s="981"/>
      <c r="AF116" s="981"/>
      <c r="AG116" s="981"/>
      <c r="AH116" s="981"/>
      <c r="AI116" s="981"/>
      <c r="AJ116" s="985"/>
    </row>
    <row r="117" spans="1:36" customFormat="1" thickBot="1">
      <c r="A117" s="1021"/>
      <c r="B117" s="1024"/>
      <c r="C117" s="1027"/>
      <c r="D117" s="475" t="s">
        <v>264</v>
      </c>
      <c r="E117" s="232" t="s">
        <v>445</v>
      </c>
      <c r="F117" s="613"/>
      <c r="G117" s="614"/>
      <c r="H117" s="614"/>
      <c r="I117" s="614"/>
      <c r="J117" s="615"/>
      <c r="K117" s="613"/>
      <c r="L117" s="614"/>
      <c r="M117" s="614"/>
      <c r="N117" s="615"/>
      <c r="O117" s="613"/>
      <c r="P117" s="615"/>
      <c r="Q117" s="613"/>
      <c r="R117" s="614"/>
      <c r="S117" s="614"/>
      <c r="T117" s="614"/>
      <c r="U117" s="614"/>
      <c r="V117" s="614"/>
      <c r="W117" s="615"/>
      <c r="X117" s="978"/>
      <c r="Y117" s="982"/>
      <c r="Z117" s="982"/>
      <c r="AA117" s="986"/>
      <c r="AB117" s="978"/>
      <c r="AC117" s="986"/>
      <c r="AD117" s="978"/>
      <c r="AE117" s="982"/>
      <c r="AF117" s="982"/>
      <c r="AG117" s="982"/>
      <c r="AH117" s="982"/>
      <c r="AI117" s="982"/>
      <c r="AJ117" s="986"/>
    </row>
    <row r="118" spans="1:36" ht="14.45" customHeight="1">
      <c r="A118" s="993"/>
      <c r="B118" s="993"/>
      <c r="C118" s="993"/>
      <c r="D118" s="994"/>
      <c r="E118" s="89"/>
      <c r="F118" s="3">
        <f t="shared" ref="F118:W118" si="10">SUM(F104:F117)</f>
        <v>0</v>
      </c>
      <c r="G118" s="3">
        <f t="shared" si="10"/>
        <v>0</v>
      </c>
      <c r="H118" s="3">
        <f t="shared" si="10"/>
        <v>0</v>
      </c>
      <c r="I118" s="3">
        <f t="shared" si="10"/>
        <v>0</v>
      </c>
      <c r="J118" s="3">
        <f t="shared" si="10"/>
        <v>0</v>
      </c>
      <c r="K118" s="3">
        <f t="shared" si="10"/>
        <v>0</v>
      </c>
      <c r="L118" s="3">
        <f t="shared" si="10"/>
        <v>0</v>
      </c>
      <c r="M118" s="3">
        <f t="shared" si="10"/>
        <v>0</v>
      </c>
      <c r="N118" s="3">
        <f t="shared" si="10"/>
        <v>0</v>
      </c>
      <c r="O118" s="3">
        <f t="shared" si="10"/>
        <v>0</v>
      </c>
      <c r="P118" s="3">
        <f t="shared" si="10"/>
        <v>0</v>
      </c>
      <c r="Q118" s="3">
        <f t="shared" si="10"/>
        <v>0</v>
      </c>
      <c r="R118" s="3">
        <f t="shared" si="10"/>
        <v>0</v>
      </c>
      <c r="S118" s="3">
        <f t="shared" si="10"/>
        <v>0</v>
      </c>
      <c r="T118" s="3">
        <f t="shared" si="10"/>
        <v>0</v>
      </c>
      <c r="U118" s="3">
        <f t="shared" si="10"/>
        <v>0</v>
      </c>
      <c r="V118" s="3">
        <f t="shared" si="10"/>
        <v>0</v>
      </c>
      <c r="W118" s="3">
        <f t="shared" si="10"/>
        <v>0</v>
      </c>
      <c r="X118" s="77">
        <f t="shared" ref="X118:AJ118" si="11">SUM(X104)</f>
        <v>0</v>
      </c>
      <c r="Y118" s="77">
        <f t="shared" si="11"/>
        <v>0</v>
      </c>
      <c r="Z118" s="77">
        <f t="shared" si="11"/>
        <v>0</v>
      </c>
      <c r="AA118" s="77">
        <f t="shared" si="11"/>
        <v>0</v>
      </c>
      <c r="AB118" s="77">
        <f t="shared" si="11"/>
        <v>0</v>
      </c>
      <c r="AC118" s="77">
        <f t="shared" si="11"/>
        <v>0</v>
      </c>
      <c r="AD118" s="77">
        <f t="shared" si="11"/>
        <v>0</v>
      </c>
      <c r="AE118" s="77">
        <f t="shared" si="11"/>
        <v>0</v>
      </c>
      <c r="AF118" s="77">
        <f t="shared" si="11"/>
        <v>0</v>
      </c>
      <c r="AG118" s="77">
        <f t="shared" si="11"/>
        <v>0</v>
      </c>
      <c r="AH118" s="77">
        <f t="shared" si="11"/>
        <v>0</v>
      </c>
      <c r="AI118" s="77">
        <f t="shared" si="11"/>
        <v>0</v>
      </c>
      <c r="AJ118" s="77">
        <f t="shared" si="11"/>
        <v>0</v>
      </c>
    </row>
    <row r="119" spans="1:36" customFormat="1" thickBot="1">
      <c r="D119" s="216"/>
      <c r="E119" s="216"/>
    </row>
    <row r="120" spans="1:36" customFormat="1" ht="30">
      <c r="A120" s="1019" t="s">
        <v>46</v>
      </c>
      <c r="B120" s="1022" t="s">
        <v>1565</v>
      </c>
      <c r="C120" s="1025" t="s">
        <v>198</v>
      </c>
      <c r="D120" s="605" t="s">
        <v>252</v>
      </c>
      <c r="E120" s="606" t="s">
        <v>433</v>
      </c>
      <c r="F120" s="607"/>
      <c r="G120" s="608"/>
      <c r="H120" s="608"/>
      <c r="I120" s="608"/>
      <c r="J120" s="609"/>
      <c r="K120" s="607"/>
      <c r="L120" s="608"/>
      <c r="M120" s="608"/>
      <c r="N120" s="609"/>
      <c r="O120" s="607"/>
      <c r="P120" s="609"/>
      <c r="Q120" s="607"/>
      <c r="R120" s="608"/>
      <c r="S120" s="608"/>
      <c r="T120" s="608"/>
      <c r="U120" s="608"/>
      <c r="V120" s="608"/>
      <c r="W120" s="609"/>
      <c r="X120" s="975"/>
      <c r="Y120" s="979"/>
      <c r="Z120" s="979"/>
      <c r="AA120" s="983"/>
      <c r="AB120" s="975"/>
      <c r="AC120" s="983"/>
      <c r="AD120" s="975"/>
      <c r="AE120" s="979"/>
      <c r="AF120" s="979"/>
      <c r="AG120" s="979"/>
      <c r="AH120" s="979"/>
      <c r="AI120" s="979"/>
      <c r="AJ120" s="983"/>
    </row>
    <row r="121" spans="1:36" customFormat="1" ht="15">
      <c r="A121" s="1020"/>
      <c r="B121" s="1023"/>
      <c r="C121" s="1026"/>
      <c r="D121" s="474" t="s">
        <v>254</v>
      </c>
      <c r="E121" s="610" t="s">
        <v>434</v>
      </c>
      <c r="F121" s="228"/>
      <c r="G121" s="611"/>
      <c r="H121" s="611"/>
      <c r="I121" s="611"/>
      <c r="J121" s="612"/>
      <c r="K121" s="228"/>
      <c r="L121" s="611"/>
      <c r="M121" s="611"/>
      <c r="N121" s="612"/>
      <c r="O121" s="228"/>
      <c r="P121" s="612"/>
      <c r="Q121" s="228"/>
      <c r="R121" s="611"/>
      <c r="S121" s="611"/>
      <c r="T121" s="611"/>
      <c r="U121" s="611"/>
      <c r="V121" s="611"/>
      <c r="W121" s="612"/>
      <c r="X121" s="976"/>
      <c r="Y121" s="980"/>
      <c r="Z121" s="980"/>
      <c r="AA121" s="984"/>
      <c r="AB121" s="976"/>
      <c r="AC121" s="984"/>
      <c r="AD121" s="976"/>
      <c r="AE121" s="980"/>
      <c r="AF121" s="980"/>
      <c r="AG121" s="980"/>
      <c r="AH121" s="980"/>
      <c r="AI121" s="980"/>
      <c r="AJ121" s="984"/>
    </row>
    <row r="122" spans="1:36" customFormat="1" ht="15">
      <c r="A122" s="1020"/>
      <c r="B122" s="1023"/>
      <c r="C122" s="1026"/>
      <c r="D122" s="474" t="s">
        <v>256</v>
      </c>
      <c r="E122" s="610" t="s">
        <v>435</v>
      </c>
      <c r="F122" s="228"/>
      <c r="G122" s="611"/>
      <c r="H122" s="611"/>
      <c r="I122" s="611"/>
      <c r="J122" s="612"/>
      <c r="K122" s="228"/>
      <c r="L122" s="611"/>
      <c r="M122" s="611"/>
      <c r="N122" s="612"/>
      <c r="O122" s="228"/>
      <c r="P122" s="612"/>
      <c r="Q122" s="228"/>
      <c r="R122" s="611"/>
      <c r="S122" s="611"/>
      <c r="T122" s="611"/>
      <c r="U122" s="611"/>
      <c r="V122" s="611"/>
      <c r="W122" s="612"/>
      <c r="X122" s="976"/>
      <c r="Y122" s="980"/>
      <c r="Z122" s="980"/>
      <c r="AA122" s="984"/>
      <c r="AB122" s="976"/>
      <c r="AC122" s="984"/>
      <c r="AD122" s="976"/>
      <c r="AE122" s="980"/>
      <c r="AF122" s="980"/>
      <c r="AG122" s="980"/>
      <c r="AH122" s="980"/>
      <c r="AI122" s="980"/>
      <c r="AJ122" s="984"/>
    </row>
    <row r="123" spans="1:36" customFormat="1" ht="15">
      <c r="A123" s="1020"/>
      <c r="B123" s="1023"/>
      <c r="C123" s="1026"/>
      <c r="D123" s="474" t="s">
        <v>258</v>
      </c>
      <c r="E123" s="610" t="s">
        <v>436</v>
      </c>
      <c r="F123" s="228"/>
      <c r="G123" s="611"/>
      <c r="H123" s="611"/>
      <c r="I123" s="611"/>
      <c r="J123" s="612"/>
      <c r="K123" s="228"/>
      <c r="L123" s="611"/>
      <c r="M123" s="611"/>
      <c r="N123" s="612"/>
      <c r="O123" s="228"/>
      <c r="P123" s="612"/>
      <c r="Q123" s="228"/>
      <c r="R123" s="611"/>
      <c r="S123" s="611"/>
      <c r="T123" s="611"/>
      <c r="U123" s="611"/>
      <c r="V123" s="611"/>
      <c r="W123" s="612"/>
      <c r="X123" s="976"/>
      <c r="Y123" s="980"/>
      <c r="Z123" s="980"/>
      <c r="AA123" s="984"/>
      <c r="AB123" s="976"/>
      <c r="AC123" s="984"/>
      <c r="AD123" s="976"/>
      <c r="AE123" s="980"/>
      <c r="AF123" s="980"/>
      <c r="AG123" s="980"/>
      <c r="AH123" s="980"/>
      <c r="AI123" s="980"/>
      <c r="AJ123" s="984"/>
    </row>
    <row r="124" spans="1:36" customFormat="1" ht="15">
      <c r="A124" s="1020"/>
      <c r="B124" s="1023"/>
      <c r="C124" s="1026"/>
      <c r="D124" s="474" t="s">
        <v>1285</v>
      </c>
      <c r="E124" s="610" t="s">
        <v>1286</v>
      </c>
      <c r="F124" s="228"/>
      <c r="G124" s="611"/>
      <c r="H124" s="611"/>
      <c r="I124" s="611"/>
      <c r="J124" s="612"/>
      <c r="K124" s="228"/>
      <c r="L124" s="611"/>
      <c r="M124" s="611"/>
      <c r="N124" s="612"/>
      <c r="O124" s="228"/>
      <c r="P124" s="612"/>
      <c r="Q124" s="228"/>
      <c r="R124" s="611"/>
      <c r="S124" s="611"/>
      <c r="T124" s="611"/>
      <c r="U124" s="611"/>
      <c r="V124" s="611"/>
      <c r="W124" s="612"/>
      <c r="X124" s="976"/>
      <c r="Y124" s="980"/>
      <c r="Z124" s="980"/>
      <c r="AA124" s="984"/>
      <c r="AB124" s="976"/>
      <c r="AC124" s="984"/>
      <c r="AD124" s="976"/>
      <c r="AE124" s="980"/>
      <c r="AF124" s="980"/>
      <c r="AG124" s="980"/>
      <c r="AH124" s="980"/>
      <c r="AI124" s="980"/>
      <c r="AJ124" s="984"/>
    </row>
    <row r="125" spans="1:36" customFormat="1" ht="15">
      <c r="A125" s="1020"/>
      <c r="B125" s="1023"/>
      <c r="C125" s="1026"/>
      <c r="D125" s="474" t="s">
        <v>1287</v>
      </c>
      <c r="E125" s="610" t="s">
        <v>1288</v>
      </c>
      <c r="F125" s="228"/>
      <c r="G125" s="611"/>
      <c r="H125" s="611"/>
      <c r="I125" s="611"/>
      <c r="J125" s="612"/>
      <c r="K125" s="228"/>
      <c r="L125" s="611"/>
      <c r="M125" s="611"/>
      <c r="N125" s="612"/>
      <c r="O125" s="228"/>
      <c r="P125" s="612"/>
      <c r="Q125" s="228"/>
      <c r="R125" s="611"/>
      <c r="S125" s="611"/>
      <c r="T125" s="611"/>
      <c r="U125" s="611"/>
      <c r="V125" s="611"/>
      <c r="W125" s="612"/>
      <c r="X125" s="976"/>
      <c r="Y125" s="980"/>
      <c r="Z125" s="980"/>
      <c r="AA125" s="984"/>
      <c r="AB125" s="976"/>
      <c r="AC125" s="984"/>
      <c r="AD125" s="976"/>
      <c r="AE125" s="980"/>
      <c r="AF125" s="980"/>
      <c r="AG125" s="980"/>
      <c r="AH125" s="980"/>
      <c r="AI125" s="980"/>
      <c r="AJ125" s="984"/>
    </row>
    <row r="126" spans="1:36" customFormat="1" ht="15">
      <c r="A126" s="1020"/>
      <c r="B126" s="1023"/>
      <c r="C126" s="1026"/>
      <c r="D126" s="474" t="s">
        <v>1289</v>
      </c>
      <c r="E126" s="610" t="s">
        <v>1290</v>
      </c>
      <c r="F126" s="228"/>
      <c r="G126" s="611"/>
      <c r="H126" s="611"/>
      <c r="I126" s="611"/>
      <c r="J126" s="612"/>
      <c r="K126" s="228"/>
      <c r="L126" s="611"/>
      <c r="M126" s="611"/>
      <c r="N126" s="612"/>
      <c r="O126" s="228"/>
      <c r="P126" s="612"/>
      <c r="Q126" s="228"/>
      <c r="R126" s="611"/>
      <c r="S126" s="611"/>
      <c r="T126" s="611"/>
      <c r="U126" s="611"/>
      <c r="V126" s="611"/>
      <c r="W126" s="612"/>
      <c r="X126" s="976"/>
      <c r="Y126" s="980"/>
      <c r="Z126" s="980"/>
      <c r="AA126" s="984"/>
      <c r="AB126" s="976"/>
      <c r="AC126" s="984"/>
      <c r="AD126" s="976"/>
      <c r="AE126" s="980"/>
      <c r="AF126" s="980"/>
      <c r="AG126" s="980"/>
      <c r="AH126" s="980"/>
      <c r="AI126" s="980"/>
      <c r="AJ126" s="984"/>
    </row>
    <row r="127" spans="1:36" customFormat="1" ht="15">
      <c r="A127" s="1020"/>
      <c r="B127" s="1023"/>
      <c r="C127" s="1026"/>
      <c r="D127" s="474" t="s">
        <v>1291</v>
      </c>
      <c r="E127" s="610" t="s">
        <v>1292</v>
      </c>
      <c r="F127" s="228"/>
      <c r="G127" s="611"/>
      <c r="H127" s="611"/>
      <c r="I127" s="611"/>
      <c r="J127" s="612"/>
      <c r="K127" s="228"/>
      <c r="L127" s="611"/>
      <c r="M127" s="611"/>
      <c r="N127" s="612"/>
      <c r="O127" s="228"/>
      <c r="P127" s="612"/>
      <c r="Q127" s="228"/>
      <c r="R127" s="611"/>
      <c r="S127" s="611"/>
      <c r="T127" s="611"/>
      <c r="U127" s="611"/>
      <c r="V127" s="611"/>
      <c r="W127" s="612"/>
      <c r="X127" s="976"/>
      <c r="Y127" s="980"/>
      <c r="Z127" s="980"/>
      <c r="AA127" s="984"/>
      <c r="AB127" s="976"/>
      <c r="AC127" s="984"/>
      <c r="AD127" s="976"/>
      <c r="AE127" s="980"/>
      <c r="AF127" s="980"/>
      <c r="AG127" s="980"/>
      <c r="AH127" s="980"/>
      <c r="AI127" s="980"/>
      <c r="AJ127" s="984"/>
    </row>
    <row r="128" spans="1:36" customFormat="1" ht="15">
      <c r="A128" s="1020"/>
      <c r="B128" s="1023"/>
      <c r="C128" s="1026"/>
      <c r="D128" s="474" t="s">
        <v>1293</v>
      </c>
      <c r="E128" s="610" t="s">
        <v>1294</v>
      </c>
      <c r="F128" s="228"/>
      <c r="G128" s="611"/>
      <c r="H128" s="611"/>
      <c r="I128" s="611"/>
      <c r="J128" s="612"/>
      <c r="K128" s="228"/>
      <c r="L128" s="611"/>
      <c r="M128" s="611"/>
      <c r="N128" s="612"/>
      <c r="O128" s="228"/>
      <c r="P128" s="612"/>
      <c r="Q128" s="228"/>
      <c r="R128" s="611"/>
      <c r="S128" s="611"/>
      <c r="T128" s="611"/>
      <c r="U128" s="611"/>
      <c r="V128" s="611"/>
      <c r="W128" s="612"/>
      <c r="X128" s="976"/>
      <c r="Y128" s="980"/>
      <c r="Z128" s="980"/>
      <c r="AA128" s="984"/>
      <c r="AB128" s="976"/>
      <c r="AC128" s="984"/>
      <c r="AD128" s="976"/>
      <c r="AE128" s="980"/>
      <c r="AF128" s="980"/>
      <c r="AG128" s="980"/>
      <c r="AH128" s="980"/>
      <c r="AI128" s="980"/>
      <c r="AJ128" s="984"/>
    </row>
    <row r="129" spans="1:36" customFormat="1" ht="15">
      <c r="A129" s="1020"/>
      <c r="B129" s="1023"/>
      <c r="C129" s="1026"/>
      <c r="D129" s="474" t="s">
        <v>259</v>
      </c>
      <c r="E129" s="610" t="s">
        <v>437</v>
      </c>
      <c r="F129" s="228"/>
      <c r="G129" s="611"/>
      <c r="H129" s="611"/>
      <c r="I129" s="611"/>
      <c r="J129" s="612"/>
      <c r="K129" s="228"/>
      <c r="L129" s="611"/>
      <c r="M129" s="611"/>
      <c r="N129" s="612"/>
      <c r="O129" s="228"/>
      <c r="P129" s="612"/>
      <c r="Q129" s="228"/>
      <c r="R129" s="611"/>
      <c r="S129" s="611"/>
      <c r="T129" s="611"/>
      <c r="U129" s="611"/>
      <c r="V129" s="611"/>
      <c r="W129" s="612"/>
      <c r="X129" s="976"/>
      <c r="Y129" s="980"/>
      <c r="Z129" s="980"/>
      <c r="AA129" s="984"/>
      <c r="AB129" s="976"/>
      <c r="AC129" s="984"/>
      <c r="AD129" s="976"/>
      <c r="AE129" s="980"/>
      <c r="AF129" s="980"/>
      <c r="AG129" s="980"/>
      <c r="AH129" s="980"/>
      <c r="AI129" s="980"/>
      <c r="AJ129" s="984"/>
    </row>
    <row r="130" spans="1:36" customFormat="1" ht="30">
      <c r="A130" s="1020"/>
      <c r="B130" s="1023"/>
      <c r="C130" s="1026"/>
      <c r="D130" s="474" t="s">
        <v>260</v>
      </c>
      <c r="E130" s="610" t="s">
        <v>438</v>
      </c>
      <c r="F130" s="228"/>
      <c r="G130" s="611"/>
      <c r="H130" s="611"/>
      <c r="I130" s="611"/>
      <c r="J130" s="612"/>
      <c r="K130" s="228"/>
      <c r="L130" s="611"/>
      <c r="M130" s="611"/>
      <c r="N130" s="612"/>
      <c r="O130" s="228"/>
      <c r="P130" s="612"/>
      <c r="Q130" s="228"/>
      <c r="R130" s="611"/>
      <c r="S130" s="611"/>
      <c r="T130" s="611"/>
      <c r="U130" s="611"/>
      <c r="V130" s="611"/>
      <c r="W130" s="612"/>
      <c r="X130" s="977"/>
      <c r="Y130" s="981"/>
      <c r="Z130" s="981"/>
      <c r="AA130" s="985"/>
      <c r="AB130" s="977"/>
      <c r="AC130" s="985"/>
      <c r="AD130" s="977"/>
      <c r="AE130" s="981"/>
      <c r="AF130" s="981"/>
      <c r="AG130" s="981"/>
      <c r="AH130" s="981"/>
      <c r="AI130" s="981"/>
      <c r="AJ130" s="985"/>
    </row>
    <row r="131" spans="1:36" customFormat="1" ht="30">
      <c r="A131" s="1020"/>
      <c r="B131" s="1023"/>
      <c r="C131" s="1026"/>
      <c r="D131" s="474" t="s">
        <v>261</v>
      </c>
      <c r="E131" s="610" t="s">
        <v>439</v>
      </c>
      <c r="F131" s="228"/>
      <c r="G131" s="611"/>
      <c r="H131" s="611"/>
      <c r="I131" s="611"/>
      <c r="J131" s="612"/>
      <c r="K131" s="228"/>
      <c r="L131" s="611"/>
      <c r="M131" s="611"/>
      <c r="N131" s="612"/>
      <c r="O131" s="228"/>
      <c r="P131" s="612"/>
      <c r="Q131" s="228"/>
      <c r="R131" s="611"/>
      <c r="S131" s="611"/>
      <c r="T131" s="611"/>
      <c r="U131" s="611"/>
      <c r="V131" s="611"/>
      <c r="W131" s="612"/>
      <c r="X131" s="977"/>
      <c r="Y131" s="981"/>
      <c r="Z131" s="981"/>
      <c r="AA131" s="985"/>
      <c r="AB131" s="977"/>
      <c r="AC131" s="985"/>
      <c r="AD131" s="977"/>
      <c r="AE131" s="981"/>
      <c r="AF131" s="981"/>
      <c r="AG131" s="981"/>
      <c r="AH131" s="981"/>
      <c r="AI131" s="981"/>
      <c r="AJ131" s="985"/>
    </row>
    <row r="132" spans="1:36" customFormat="1" ht="30">
      <c r="A132" s="1020"/>
      <c r="B132" s="1023"/>
      <c r="C132" s="1026"/>
      <c r="D132" s="474" t="s">
        <v>262</v>
      </c>
      <c r="E132" s="610" t="s">
        <v>440</v>
      </c>
      <c r="F132" s="228"/>
      <c r="G132" s="611"/>
      <c r="H132" s="611"/>
      <c r="I132" s="611"/>
      <c r="J132" s="612"/>
      <c r="K132" s="228"/>
      <c r="L132" s="611"/>
      <c r="M132" s="611"/>
      <c r="N132" s="612"/>
      <c r="O132" s="228"/>
      <c r="P132" s="612"/>
      <c r="Q132" s="228"/>
      <c r="R132" s="611"/>
      <c r="S132" s="611"/>
      <c r="T132" s="611"/>
      <c r="U132" s="611"/>
      <c r="V132" s="611"/>
      <c r="W132" s="612"/>
      <c r="X132" s="977"/>
      <c r="Y132" s="981"/>
      <c r="Z132" s="981"/>
      <c r="AA132" s="985"/>
      <c r="AB132" s="977"/>
      <c r="AC132" s="985"/>
      <c r="AD132" s="977"/>
      <c r="AE132" s="981"/>
      <c r="AF132" s="981"/>
      <c r="AG132" s="981"/>
      <c r="AH132" s="981"/>
      <c r="AI132" s="981"/>
      <c r="AJ132" s="985"/>
    </row>
    <row r="133" spans="1:36" customFormat="1" thickBot="1">
      <c r="A133" s="1021"/>
      <c r="B133" s="1024"/>
      <c r="C133" s="1027"/>
      <c r="D133" s="475" t="s">
        <v>264</v>
      </c>
      <c r="E133" s="232" t="s">
        <v>445</v>
      </c>
      <c r="F133" s="613"/>
      <c r="G133" s="614"/>
      <c r="H133" s="614"/>
      <c r="I133" s="614"/>
      <c r="J133" s="615"/>
      <c r="K133" s="613"/>
      <c r="L133" s="614"/>
      <c r="M133" s="614"/>
      <c r="N133" s="615"/>
      <c r="O133" s="613"/>
      <c r="P133" s="615"/>
      <c r="Q133" s="613"/>
      <c r="R133" s="614"/>
      <c r="S133" s="614"/>
      <c r="T133" s="614"/>
      <c r="U133" s="614"/>
      <c r="V133" s="614"/>
      <c r="W133" s="615"/>
      <c r="X133" s="978"/>
      <c r="Y133" s="982"/>
      <c r="Z133" s="982"/>
      <c r="AA133" s="986"/>
      <c r="AB133" s="978"/>
      <c r="AC133" s="986"/>
      <c r="AD133" s="978"/>
      <c r="AE133" s="982"/>
      <c r="AF133" s="982"/>
      <c r="AG133" s="982"/>
      <c r="AH133" s="982"/>
      <c r="AI133" s="982"/>
      <c r="AJ133" s="986"/>
    </row>
    <row r="134" spans="1:36" ht="14.45" customHeight="1">
      <c r="A134" s="993"/>
      <c r="B134" s="993"/>
      <c r="C134" s="993"/>
      <c r="D134" s="994"/>
      <c r="E134" s="89"/>
      <c r="F134" s="3">
        <f t="shared" ref="F134:W134" si="12">SUM(F120:F133)</f>
        <v>0</v>
      </c>
      <c r="G134" s="3">
        <f t="shared" si="12"/>
        <v>0</v>
      </c>
      <c r="H134" s="3">
        <f t="shared" si="12"/>
        <v>0</v>
      </c>
      <c r="I134" s="3">
        <f t="shared" si="12"/>
        <v>0</v>
      </c>
      <c r="J134" s="3">
        <f t="shared" si="12"/>
        <v>0</v>
      </c>
      <c r="K134" s="3">
        <f t="shared" si="12"/>
        <v>0</v>
      </c>
      <c r="L134" s="3">
        <f t="shared" si="12"/>
        <v>0</v>
      </c>
      <c r="M134" s="3">
        <f t="shared" si="12"/>
        <v>0</v>
      </c>
      <c r="N134" s="3">
        <f t="shared" si="12"/>
        <v>0</v>
      </c>
      <c r="O134" s="3">
        <f t="shared" si="12"/>
        <v>0</v>
      </c>
      <c r="P134" s="3">
        <f t="shared" si="12"/>
        <v>0</v>
      </c>
      <c r="Q134" s="3">
        <f t="shared" si="12"/>
        <v>0</v>
      </c>
      <c r="R134" s="3">
        <f t="shared" si="12"/>
        <v>0</v>
      </c>
      <c r="S134" s="3">
        <f t="shared" si="12"/>
        <v>0</v>
      </c>
      <c r="T134" s="3">
        <f t="shared" si="12"/>
        <v>0</v>
      </c>
      <c r="U134" s="3">
        <f t="shared" si="12"/>
        <v>0</v>
      </c>
      <c r="V134" s="3">
        <f t="shared" si="12"/>
        <v>0</v>
      </c>
      <c r="W134" s="3">
        <f t="shared" si="12"/>
        <v>0</v>
      </c>
      <c r="X134" s="77">
        <f t="shared" ref="X134:AJ134" si="13">SUM(X120)</f>
        <v>0</v>
      </c>
      <c r="Y134" s="77">
        <f t="shared" si="13"/>
        <v>0</v>
      </c>
      <c r="Z134" s="77">
        <f t="shared" si="13"/>
        <v>0</v>
      </c>
      <c r="AA134" s="77">
        <f t="shared" si="13"/>
        <v>0</v>
      </c>
      <c r="AB134" s="77">
        <f t="shared" si="13"/>
        <v>0</v>
      </c>
      <c r="AC134" s="77">
        <f t="shared" si="13"/>
        <v>0</v>
      </c>
      <c r="AD134" s="77">
        <f t="shared" si="13"/>
        <v>0</v>
      </c>
      <c r="AE134" s="77">
        <f t="shared" si="13"/>
        <v>0</v>
      </c>
      <c r="AF134" s="77">
        <f t="shared" si="13"/>
        <v>0</v>
      </c>
      <c r="AG134" s="77">
        <f t="shared" si="13"/>
        <v>0</v>
      </c>
      <c r="AH134" s="77">
        <f t="shared" si="13"/>
        <v>0</v>
      </c>
      <c r="AI134" s="77">
        <f t="shared" si="13"/>
        <v>0</v>
      </c>
      <c r="AJ134" s="77">
        <f t="shared" si="13"/>
        <v>0</v>
      </c>
    </row>
    <row r="135" spans="1:36" customFormat="1" thickBot="1">
      <c r="D135" s="216"/>
      <c r="E135" s="216"/>
    </row>
    <row r="136" spans="1:36" customFormat="1" ht="30">
      <c r="A136" s="1019" t="s">
        <v>184</v>
      </c>
      <c r="B136" s="1022" t="s">
        <v>1570</v>
      </c>
      <c r="C136" s="1025" t="s">
        <v>207</v>
      </c>
      <c r="D136" s="605" t="s">
        <v>252</v>
      </c>
      <c r="E136" s="606" t="s">
        <v>433</v>
      </c>
      <c r="F136" s="607"/>
      <c r="G136" s="608"/>
      <c r="H136" s="608"/>
      <c r="I136" s="608"/>
      <c r="J136" s="609"/>
      <c r="K136" s="607"/>
      <c r="L136" s="608"/>
      <c r="M136" s="608"/>
      <c r="N136" s="609"/>
      <c r="O136" s="607"/>
      <c r="P136" s="609"/>
      <c r="Q136" s="607"/>
      <c r="R136" s="608"/>
      <c r="S136" s="608"/>
      <c r="T136" s="608"/>
      <c r="U136" s="608"/>
      <c r="V136" s="608"/>
      <c r="W136" s="609"/>
      <c r="X136" s="975"/>
      <c r="Y136" s="979"/>
      <c r="Z136" s="979"/>
      <c r="AA136" s="983"/>
      <c r="AB136" s="975"/>
      <c r="AC136" s="983"/>
      <c r="AD136" s="975"/>
      <c r="AE136" s="979"/>
      <c r="AF136" s="979"/>
      <c r="AG136" s="979"/>
      <c r="AH136" s="979"/>
      <c r="AI136" s="979"/>
      <c r="AJ136" s="983"/>
    </row>
    <row r="137" spans="1:36" customFormat="1" ht="15">
      <c r="A137" s="1020"/>
      <c r="B137" s="1023"/>
      <c r="C137" s="1026"/>
      <c r="D137" s="474" t="s">
        <v>1428</v>
      </c>
      <c r="E137" s="610" t="s">
        <v>1429</v>
      </c>
      <c r="F137" s="228"/>
      <c r="G137" s="611"/>
      <c r="H137" s="611"/>
      <c r="I137" s="611"/>
      <c r="J137" s="612"/>
      <c r="K137" s="228"/>
      <c r="L137" s="611"/>
      <c r="M137" s="611"/>
      <c r="N137" s="612"/>
      <c r="O137" s="228"/>
      <c r="P137" s="612"/>
      <c r="Q137" s="228"/>
      <c r="R137" s="611"/>
      <c r="S137" s="611"/>
      <c r="T137" s="611"/>
      <c r="U137" s="611"/>
      <c r="V137" s="611"/>
      <c r="W137" s="612"/>
      <c r="X137" s="976"/>
      <c r="Y137" s="980"/>
      <c r="Z137" s="980"/>
      <c r="AA137" s="984"/>
      <c r="AB137" s="976"/>
      <c r="AC137" s="984"/>
      <c r="AD137" s="976"/>
      <c r="AE137" s="980"/>
      <c r="AF137" s="980"/>
      <c r="AG137" s="980"/>
      <c r="AH137" s="980"/>
      <c r="AI137" s="980"/>
      <c r="AJ137" s="984"/>
    </row>
    <row r="138" spans="1:36" customFormat="1" ht="15">
      <c r="A138" s="1020"/>
      <c r="B138" s="1023"/>
      <c r="C138" s="1026"/>
      <c r="D138" s="474" t="s">
        <v>1430</v>
      </c>
      <c r="E138" s="610" t="s">
        <v>1431</v>
      </c>
      <c r="F138" s="228"/>
      <c r="G138" s="611"/>
      <c r="H138" s="611"/>
      <c r="I138" s="611"/>
      <c r="J138" s="612"/>
      <c r="K138" s="228"/>
      <c r="L138" s="611"/>
      <c r="M138" s="611"/>
      <c r="N138" s="612"/>
      <c r="O138" s="228"/>
      <c r="P138" s="612"/>
      <c r="Q138" s="228"/>
      <c r="R138" s="611"/>
      <c r="S138" s="611"/>
      <c r="T138" s="611"/>
      <c r="U138" s="611"/>
      <c r="V138" s="611"/>
      <c r="W138" s="612"/>
      <c r="X138" s="976"/>
      <c r="Y138" s="980"/>
      <c r="Z138" s="980"/>
      <c r="AA138" s="984"/>
      <c r="AB138" s="976"/>
      <c r="AC138" s="984"/>
      <c r="AD138" s="976"/>
      <c r="AE138" s="980"/>
      <c r="AF138" s="980"/>
      <c r="AG138" s="980"/>
      <c r="AH138" s="980"/>
      <c r="AI138" s="980"/>
      <c r="AJ138" s="984"/>
    </row>
    <row r="139" spans="1:36" customFormat="1" ht="15">
      <c r="A139" s="1020"/>
      <c r="B139" s="1023"/>
      <c r="C139" s="1026"/>
      <c r="D139" s="474" t="s">
        <v>254</v>
      </c>
      <c r="E139" s="610" t="s">
        <v>434</v>
      </c>
      <c r="F139" s="228"/>
      <c r="G139" s="611"/>
      <c r="H139" s="611"/>
      <c r="I139" s="611"/>
      <c r="J139" s="612"/>
      <c r="K139" s="228"/>
      <c r="L139" s="611"/>
      <c r="M139" s="611"/>
      <c r="N139" s="612"/>
      <c r="O139" s="228"/>
      <c r="P139" s="612"/>
      <c r="Q139" s="228"/>
      <c r="R139" s="611"/>
      <c r="S139" s="611"/>
      <c r="T139" s="611"/>
      <c r="U139" s="611"/>
      <c r="V139" s="611"/>
      <c r="W139" s="612"/>
      <c r="X139" s="976"/>
      <c r="Y139" s="980"/>
      <c r="Z139" s="980"/>
      <c r="AA139" s="984"/>
      <c r="AB139" s="976"/>
      <c r="AC139" s="984"/>
      <c r="AD139" s="976"/>
      <c r="AE139" s="980"/>
      <c r="AF139" s="980"/>
      <c r="AG139" s="980"/>
      <c r="AH139" s="980"/>
      <c r="AI139" s="980"/>
      <c r="AJ139" s="984"/>
    </row>
    <row r="140" spans="1:36" customFormat="1" ht="15">
      <c r="A140" s="1020"/>
      <c r="B140" s="1023"/>
      <c r="C140" s="1026"/>
      <c r="D140" s="474" t="s">
        <v>256</v>
      </c>
      <c r="E140" s="610" t="s">
        <v>435</v>
      </c>
      <c r="F140" s="228"/>
      <c r="G140" s="611"/>
      <c r="H140" s="611"/>
      <c r="I140" s="611"/>
      <c r="J140" s="612"/>
      <c r="K140" s="228"/>
      <c r="L140" s="611"/>
      <c r="M140" s="611"/>
      <c r="N140" s="612"/>
      <c r="O140" s="228"/>
      <c r="P140" s="612"/>
      <c r="Q140" s="228"/>
      <c r="R140" s="611"/>
      <c r="S140" s="611"/>
      <c r="T140" s="611"/>
      <c r="U140" s="611"/>
      <c r="V140" s="611"/>
      <c r="W140" s="612"/>
      <c r="X140" s="976"/>
      <c r="Y140" s="980"/>
      <c r="Z140" s="980"/>
      <c r="AA140" s="984"/>
      <c r="AB140" s="976"/>
      <c r="AC140" s="984"/>
      <c r="AD140" s="976"/>
      <c r="AE140" s="980"/>
      <c r="AF140" s="980"/>
      <c r="AG140" s="980"/>
      <c r="AH140" s="980"/>
      <c r="AI140" s="980"/>
      <c r="AJ140" s="984"/>
    </row>
    <row r="141" spans="1:36" customFormat="1" ht="45">
      <c r="A141" s="1020"/>
      <c r="B141" s="1023"/>
      <c r="C141" s="1026"/>
      <c r="D141" s="474" t="s">
        <v>404</v>
      </c>
      <c r="E141" s="610" t="s">
        <v>1432</v>
      </c>
      <c r="F141" s="228"/>
      <c r="G141" s="611"/>
      <c r="H141" s="611"/>
      <c r="I141" s="611"/>
      <c r="J141" s="612"/>
      <c r="K141" s="228"/>
      <c r="L141" s="611"/>
      <c r="M141" s="611"/>
      <c r="N141" s="612"/>
      <c r="O141" s="228"/>
      <c r="P141" s="612"/>
      <c r="Q141" s="228"/>
      <c r="R141" s="611"/>
      <c r="S141" s="611"/>
      <c r="T141" s="611"/>
      <c r="U141" s="611"/>
      <c r="V141" s="611"/>
      <c r="W141" s="612"/>
      <c r="X141" s="976"/>
      <c r="Y141" s="980"/>
      <c r="Z141" s="980"/>
      <c r="AA141" s="984"/>
      <c r="AB141" s="976"/>
      <c r="AC141" s="984"/>
      <c r="AD141" s="976"/>
      <c r="AE141" s="980"/>
      <c r="AF141" s="980"/>
      <c r="AG141" s="980"/>
      <c r="AH141" s="980"/>
      <c r="AI141" s="980"/>
      <c r="AJ141" s="984"/>
    </row>
    <row r="142" spans="1:36" customFormat="1" ht="15">
      <c r="A142" s="1020"/>
      <c r="B142" s="1023"/>
      <c r="C142" s="1026"/>
      <c r="D142" s="474" t="s">
        <v>258</v>
      </c>
      <c r="E142" s="610" t="s">
        <v>436</v>
      </c>
      <c r="F142" s="228"/>
      <c r="G142" s="611"/>
      <c r="H142" s="611"/>
      <c r="I142" s="611"/>
      <c r="J142" s="612"/>
      <c r="K142" s="228"/>
      <c r="L142" s="611"/>
      <c r="M142" s="611"/>
      <c r="N142" s="612"/>
      <c r="O142" s="228"/>
      <c r="P142" s="612"/>
      <c r="Q142" s="228"/>
      <c r="R142" s="611"/>
      <c r="S142" s="611"/>
      <c r="T142" s="611"/>
      <c r="U142" s="611"/>
      <c r="V142" s="611"/>
      <c r="W142" s="612"/>
      <c r="X142" s="976"/>
      <c r="Y142" s="980"/>
      <c r="Z142" s="980"/>
      <c r="AA142" s="984"/>
      <c r="AB142" s="976"/>
      <c r="AC142" s="984"/>
      <c r="AD142" s="976"/>
      <c r="AE142" s="980"/>
      <c r="AF142" s="980"/>
      <c r="AG142" s="980"/>
      <c r="AH142" s="980"/>
      <c r="AI142" s="980"/>
      <c r="AJ142" s="984"/>
    </row>
    <row r="143" spans="1:36" customFormat="1" ht="15">
      <c r="A143" s="1020"/>
      <c r="B143" s="1023"/>
      <c r="C143" s="1026"/>
      <c r="D143" s="474" t="s">
        <v>1433</v>
      </c>
      <c r="E143" s="610" t="s">
        <v>1434</v>
      </c>
      <c r="F143" s="228"/>
      <c r="G143" s="611"/>
      <c r="H143" s="611"/>
      <c r="I143" s="611"/>
      <c r="J143" s="612"/>
      <c r="K143" s="228"/>
      <c r="L143" s="611"/>
      <c r="M143" s="611"/>
      <c r="N143" s="612"/>
      <c r="O143" s="228"/>
      <c r="P143" s="612"/>
      <c r="Q143" s="228"/>
      <c r="R143" s="611"/>
      <c r="S143" s="611"/>
      <c r="T143" s="611"/>
      <c r="U143" s="611"/>
      <c r="V143" s="611"/>
      <c r="W143" s="612"/>
      <c r="X143" s="976"/>
      <c r="Y143" s="980"/>
      <c r="Z143" s="980"/>
      <c r="AA143" s="984"/>
      <c r="AB143" s="976"/>
      <c r="AC143" s="984"/>
      <c r="AD143" s="976"/>
      <c r="AE143" s="980"/>
      <c r="AF143" s="980"/>
      <c r="AG143" s="980"/>
      <c r="AH143" s="980"/>
      <c r="AI143" s="980"/>
      <c r="AJ143" s="984"/>
    </row>
    <row r="144" spans="1:36" customFormat="1" ht="30">
      <c r="A144" s="1020"/>
      <c r="B144" s="1023"/>
      <c r="C144" s="1026"/>
      <c r="D144" s="474" t="s">
        <v>1435</v>
      </c>
      <c r="E144" s="610" t="s">
        <v>1436</v>
      </c>
      <c r="F144" s="228"/>
      <c r="G144" s="611"/>
      <c r="H144" s="611"/>
      <c r="I144" s="611"/>
      <c r="J144" s="612"/>
      <c r="K144" s="228"/>
      <c r="L144" s="611"/>
      <c r="M144" s="611"/>
      <c r="N144" s="612"/>
      <c r="O144" s="228"/>
      <c r="P144" s="612"/>
      <c r="Q144" s="228"/>
      <c r="R144" s="611"/>
      <c r="S144" s="611"/>
      <c r="T144" s="611"/>
      <c r="U144" s="611"/>
      <c r="V144" s="611"/>
      <c r="W144" s="612"/>
      <c r="X144" s="976"/>
      <c r="Y144" s="980"/>
      <c r="Z144" s="980"/>
      <c r="AA144" s="984"/>
      <c r="AB144" s="976"/>
      <c r="AC144" s="984"/>
      <c r="AD144" s="976"/>
      <c r="AE144" s="980"/>
      <c r="AF144" s="980"/>
      <c r="AG144" s="980"/>
      <c r="AH144" s="980"/>
      <c r="AI144" s="980"/>
      <c r="AJ144" s="984"/>
    </row>
    <row r="145" spans="1:36" customFormat="1" ht="15">
      <c r="A145" s="1020"/>
      <c r="B145" s="1023"/>
      <c r="C145" s="1026"/>
      <c r="D145" s="474" t="s">
        <v>1437</v>
      </c>
      <c r="E145" s="610" t="s">
        <v>1438</v>
      </c>
      <c r="F145" s="228"/>
      <c r="G145" s="611"/>
      <c r="H145" s="611"/>
      <c r="I145" s="611"/>
      <c r="J145" s="612"/>
      <c r="K145" s="228"/>
      <c r="L145" s="611"/>
      <c r="M145" s="611"/>
      <c r="N145" s="612"/>
      <c r="O145" s="228"/>
      <c r="P145" s="612"/>
      <c r="Q145" s="228"/>
      <c r="R145" s="611"/>
      <c r="S145" s="611"/>
      <c r="T145" s="611"/>
      <c r="U145" s="611"/>
      <c r="V145" s="611"/>
      <c r="W145" s="612"/>
      <c r="X145" s="976"/>
      <c r="Y145" s="980"/>
      <c r="Z145" s="980"/>
      <c r="AA145" s="984"/>
      <c r="AB145" s="976"/>
      <c r="AC145" s="984"/>
      <c r="AD145" s="976"/>
      <c r="AE145" s="980"/>
      <c r="AF145" s="980"/>
      <c r="AG145" s="980"/>
      <c r="AH145" s="980"/>
      <c r="AI145" s="980"/>
      <c r="AJ145" s="984"/>
    </row>
    <row r="146" spans="1:36" customFormat="1" ht="15">
      <c r="A146" s="1020"/>
      <c r="B146" s="1023"/>
      <c r="C146" s="1026"/>
      <c r="D146" s="474" t="s">
        <v>1439</v>
      </c>
      <c r="E146" s="610" t="s">
        <v>1440</v>
      </c>
      <c r="F146" s="228"/>
      <c r="G146" s="611"/>
      <c r="H146" s="611"/>
      <c r="I146" s="611"/>
      <c r="J146" s="612"/>
      <c r="K146" s="228"/>
      <c r="L146" s="611"/>
      <c r="M146" s="611"/>
      <c r="N146" s="612"/>
      <c r="O146" s="228"/>
      <c r="P146" s="612"/>
      <c r="Q146" s="228"/>
      <c r="R146" s="611"/>
      <c r="S146" s="611"/>
      <c r="T146" s="611"/>
      <c r="U146" s="611"/>
      <c r="V146" s="611"/>
      <c r="W146" s="612"/>
      <c r="X146" s="976"/>
      <c r="Y146" s="980"/>
      <c r="Z146" s="980"/>
      <c r="AA146" s="984"/>
      <c r="AB146" s="976"/>
      <c r="AC146" s="984"/>
      <c r="AD146" s="976"/>
      <c r="AE146" s="980"/>
      <c r="AF146" s="980"/>
      <c r="AG146" s="980"/>
      <c r="AH146" s="980"/>
      <c r="AI146" s="980"/>
      <c r="AJ146" s="984"/>
    </row>
    <row r="147" spans="1:36" customFormat="1" ht="15">
      <c r="A147" s="1020"/>
      <c r="B147" s="1023"/>
      <c r="C147" s="1026"/>
      <c r="D147" s="474" t="s">
        <v>259</v>
      </c>
      <c r="E147" s="610" t="s">
        <v>437</v>
      </c>
      <c r="F147" s="228"/>
      <c r="G147" s="611"/>
      <c r="H147" s="611"/>
      <c r="I147" s="611"/>
      <c r="J147" s="612"/>
      <c r="K147" s="228"/>
      <c r="L147" s="611"/>
      <c r="M147" s="611"/>
      <c r="N147" s="612"/>
      <c r="O147" s="228"/>
      <c r="P147" s="612"/>
      <c r="Q147" s="228"/>
      <c r="R147" s="611"/>
      <c r="S147" s="611"/>
      <c r="T147" s="611"/>
      <c r="U147" s="611"/>
      <c r="V147" s="611"/>
      <c r="W147" s="612"/>
      <c r="X147" s="977"/>
      <c r="Y147" s="981"/>
      <c r="Z147" s="981"/>
      <c r="AA147" s="985"/>
      <c r="AB147" s="977"/>
      <c r="AC147" s="985"/>
      <c r="AD147" s="977"/>
      <c r="AE147" s="981"/>
      <c r="AF147" s="981"/>
      <c r="AG147" s="981"/>
      <c r="AH147" s="981"/>
      <c r="AI147" s="981"/>
      <c r="AJ147" s="985"/>
    </row>
    <row r="148" spans="1:36" customFormat="1" ht="30">
      <c r="A148" s="1020"/>
      <c r="B148" s="1023"/>
      <c r="C148" s="1026"/>
      <c r="D148" s="474" t="s">
        <v>260</v>
      </c>
      <c r="E148" s="610" t="s">
        <v>438</v>
      </c>
      <c r="F148" s="228"/>
      <c r="G148" s="611"/>
      <c r="H148" s="611"/>
      <c r="I148" s="611"/>
      <c r="J148" s="612"/>
      <c r="K148" s="228"/>
      <c r="L148" s="611"/>
      <c r="M148" s="611"/>
      <c r="N148" s="612"/>
      <c r="O148" s="228"/>
      <c r="P148" s="612"/>
      <c r="Q148" s="228"/>
      <c r="R148" s="611"/>
      <c r="S148" s="611"/>
      <c r="T148" s="611"/>
      <c r="U148" s="611"/>
      <c r="V148" s="611"/>
      <c r="W148" s="612"/>
      <c r="X148" s="977"/>
      <c r="Y148" s="981"/>
      <c r="Z148" s="981"/>
      <c r="AA148" s="985"/>
      <c r="AB148" s="977"/>
      <c r="AC148" s="985"/>
      <c r="AD148" s="977"/>
      <c r="AE148" s="981"/>
      <c r="AF148" s="981"/>
      <c r="AG148" s="981"/>
      <c r="AH148" s="981"/>
      <c r="AI148" s="981"/>
      <c r="AJ148" s="985"/>
    </row>
    <row r="149" spans="1:36" customFormat="1" ht="30">
      <c r="A149" s="1020"/>
      <c r="B149" s="1023"/>
      <c r="C149" s="1026"/>
      <c r="D149" s="474" t="s">
        <v>261</v>
      </c>
      <c r="E149" s="610" t="s">
        <v>439</v>
      </c>
      <c r="F149" s="228"/>
      <c r="G149" s="611"/>
      <c r="H149" s="611"/>
      <c r="I149" s="611"/>
      <c r="J149" s="612"/>
      <c r="K149" s="228"/>
      <c r="L149" s="611"/>
      <c r="M149" s="611"/>
      <c r="N149" s="612"/>
      <c r="O149" s="228"/>
      <c r="P149" s="612"/>
      <c r="Q149" s="228"/>
      <c r="R149" s="611"/>
      <c r="S149" s="611"/>
      <c r="T149" s="611"/>
      <c r="U149" s="611"/>
      <c r="V149" s="611"/>
      <c r="W149" s="612"/>
      <c r="X149" s="977"/>
      <c r="Y149" s="981"/>
      <c r="Z149" s="981"/>
      <c r="AA149" s="985"/>
      <c r="AB149" s="977"/>
      <c r="AC149" s="985"/>
      <c r="AD149" s="977"/>
      <c r="AE149" s="981"/>
      <c r="AF149" s="981"/>
      <c r="AG149" s="981"/>
      <c r="AH149" s="981"/>
      <c r="AI149" s="981"/>
      <c r="AJ149" s="985"/>
    </row>
    <row r="150" spans="1:36" customFormat="1" ht="30">
      <c r="A150" s="1020"/>
      <c r="B150" s="1023"/>
      <c r="C150" s="1026"/>
      <c r="D150" s="474" t="s">
        <v>262</v>
      </c>
      <c r="E150" s="610" t="s">
        <v>440</v>
      </c>
      <c r="F150" s="228"/>
      <c r="G150" s="611"/>
      <c r="H150" s="611"/>
      <c r="I150" s="611"/>
      <c r="J150" s="612"/>
      <c r="K150" s="228"/>
      <c r="L150" s="611"/>
      <c r="M150" s="611"/>
      <c r="N150" s="612"/>
      <c r="O150" s="228"/>
      <c r="P150" s="612"/>
      <c r="Q150" s="228"/>
      <c r="R150" s="611"/>
      <c r="S150" s="611"/>
      <c r="T150" s="611"/>
      <c r="U150" s="611"/>
      <c r="V150" s="611"/>
      <c r="W150" s="612"/>
      <c r="X150" s="977"/>
      <c r="Y150" s="981"/>
      <c r="Z150" s="981"/>
      <c r="AA150" s="985"/>
      <c r="AB150" s="977"/>
      <c r="AC150" s="985"/>
      <c r="AD150" s="977"/>
      <c r="AE150" s="981"/>
      <c r="AF150" s="981"/>
      <c r="AG150" s="981"/>
      <c r="AH150" s="981"/>
      <c r="AI150" s="981"/>
      <c r="AJ150" s="985"/>
    </row>
    <row r="151" spans="1:36" customFormat="1" ht="15">
      <c r="A151" s="1020"/>
      <c r="B151" s="1023"/>
      <c r="C151" s="1026"/>
      <c r="D151" s="474" t="s">
        <v>1441</v>
      </c>
      <c r="E151" s="610" t="s">
        <v>1442</v>
      </c>
      <c r="F151" s="228"/>
      <c r="G151" s="611"/>
      <c r="H151" s="611"/>
      <c r="I151" s="611"/>
      <c r="J151" s="612"/>
      <c r="K151" s="228"/>
      <c r="L151" s="611"/>
      <c r="M151" s="611"/>
      <c r="N151" s="612"/>
      <c r="O151" s="228"/>
      <c r="P151" s="612"/>
      <c r="Q151" s="228"/>
      <c r="R151" s="611"/>
      <c r="S151" s="611"/>
      <c r="T151" s="611"/>
      <c r="U151" s="611"/>
      <c r="V151" s="611"/>
      <c r="W151" s="612"/>
      <c r="X151" s="977"/>
      <c r="Y151" s="981"/>
      <c r="Z151" s="981"/>
      <c r="AA151" s="985"/>
      <c r="AB151" s="977"/>
      <c r="AC151" s="985"/>
      <c r="AD151" s="977"/>
      <c r="AE151" s="981"/>
      <c r="AF151" s="981"/>
      <c r="AG151" s="981"/>
      <c r="AH151" s="981"/>
      <c r="AI151" s="981"/>
      <c r="AJ151" s="985"/>
    </row>
    <row r="152" spans="1:36" customFormat="1" ht="19.5" customHeight="1">
      <c r="A152" s="1020"/>
      <c r="B152" s="1023"/>
      <c r="C152" s="1026"/>
      <c r="D152" s="474" t="s">
        <v>188</v>
      </c>
      <c r="E152" s="610" t="s">
        <v>1443</v>
      </c>
      <c r="F152" s="228"/>
      <c r="G152" s="611"/>
      <c r="H152" s="611"/>
      <c r="I152" s="611"/>
      <c r="J152" s="612"/>
      <c r="K152" s="228"/>
      <c r="L152" s="611"/>
      <c r="M152" s="611"/>
      <c r="N152" s="612"/>
      <c r="O152" s="228"/>
      <c r="P152" s="612"/>
      <c r="Q152" s="228"/>
      <c r="R152" s="611"/>
      <c r="S152" s="611"/>
      <c r="T152" s="611"/>
      <c r="U152" s="611"/>
      <c r="V152" s="611"/>
      <c r="W152" s="612"/>
      <c r="X152" s="977"/>
      <c r="Y152" s="981"/>
      <c r="Z152" s="981"/>
      <c r="AA152" s="985"/>
      <c r="AB152" s="977"/>
      <c r="AC152" s="985"/>
      <c r="AD152" s="977"/>
      <c r="AE152" s="981"/>
      <c r="AF152" s="981"/>
      <c r="AG152" s="981"/>
      <c r="AH152" s="981"/>
      <c r="AI152" s="981"/>
      <c r="AJ152" s="985"/>
    </row>
    <row r="153" spans="1:36" customFormat="1" ht="18.75" customHeight="1">
      <c r="A153" s="1020"/>
      <c r="B153" s="1023"/>
      <c r="C153" s="1026"/>
      <c r="D153" s="474" t="s">
        <v>1444</v>
      </c>
      <c r="E153" s="610" t="s">
        <v>1445</v>
      </c>
      <c r="F153" s="228"/>
      <c r="G153" s="611"/>
      <c r="H153" s="611"/>
      <c r="I153" s="611"/>
      <c r="J153" s="612"/>
      <c r="K153" s="228"/>
      <c r="L153" s="611"/>
      <c r="M153" s="611"/>
      <c r="N153" s="612"/>
      <c r="O153" s="228"/>
      <c r="P153" s="612"/>
      <c r="Q153" s="228"/>
      <c r="R153" s="611"/>
      <c r="S153" s="611"/>
      <c r="T153" s="611"/>
      <c r="U153" s="611"/>
      <c r="V153" s="611"/>
      <c r="W153" s="612"/>
      <c r="X153" s="977"/>
      <c r="Y153" s="981"/>
      <c r="Z153" s="981"/>
      <c r="AA153" s="985"/>
      <c r="AB153" s="977"/>
      <c r="AC153" s="985"/>
      <c r="AD153" s="977"/>
      <c r="AE153" s="981"/>
      <c r="AF153" s="981"/>
      <c r="AG153" s="981"/>
      <c r="AH153" s="981"/>
      <c r="AI153" s="981"/>
      <c r="AJ153" s="985"/>
    </row>
    <row r="154" spans="1:36" customFormat="1" ht="15">
      <c r="A154" s="1020"/>
      <c r="B154" s="1023"/>
      <c r="C154" s="1026"/>
      <c r="D154" s="474" t="s">
        <v>1446</v>
      </c>
      <c r="E154" s="610" t="s">
        <v>1447</v>
      </c>
      <c r="F154" s="228"/>
      <c r="G154" s="611"/>
      <c r="H154" s="611"/>
      <c r="I154" s="611"/>
      <c r="J154" s="612"/>
      <c r="K154" s="228"/>
      <c r="L154" s="611"/>
      <c r="M154" s="611"/>
      <c r="N154" s="612"/>
      <c r="O154" s="228"/>
      <c r="P154" s="612"/>
      <c r="Q154" s="228"/>
      <c r="R154" s="611"/>
      <c r="S154" s="611"/>
      <c r="T154" s="611"/>
      <c r="U154" s="611"/>
      <c r="V154" s="611"/>
      <c r="W154" s="612"/>
      <c r="X154" s="977"/>
      <c r="Y154" s="981"/>
      <c r="Z154" s="981"/>
      <c r="AA154" s="985"/>
      <c r="AB154" s="977"/>
      <c r="AC154" s="985"/>
      <c r="AD154" s="977"/>
      <c r="AE154" s="981"/>
      <c r="AF154" s="981"/>
      <c r="AG154" s="981"/>
      <c r="AH154" s="981"/>
      <c r="AI154" s="981"/>
      <c r="AJ154" s="985"/>
    </row>
    <row r="155" spans="1:36" customFormat="1" thickBot="1">
      <c r="A155" s="1021"/>
      <c r="B155" s="1024"/>
      <c r="C155" s="1027"/>
      <c r="D155" s="475" t="s">
        <v>264</v>
      </c>
      <c r="E155" s="232" t="s">
        <v>445</v>
      </c>
      <c r="F155" s="613"/>
      <c r="G155" s="614"/>
      <c r="H155" s="614"/>
      <c r="I155" s="614"/>
      <c r="J155" s="615"/>
      <c r="K155" s="613"/>
      <c r="L155" s="614"/>
      <c r="M155" s="614"/>
      <c r="N155" s="615"/>
      <c r="O155" s="613"/>
      <c r="P155" s="615"/>
      <c r="Q155" s="613"/>
      <c r="R155" s="614"/>
      <c r="S155" s="614"/>
      <c r="T155" s="614"/>
      <c r="U155" s="614"/>
      <c r="V155" s="614"/>
      <c r="W155" s="615"/>
      <c r="X155" s="978"/>
      <c r="Y155" s="982"/>
      <c r="Z155" s="982"/>
      <c r="AA155" s="986"/>
      <c r="AB155" s="978"/>
      <c r="AC155" s="986"/>
      <c r="AD155" s="978"/>
      <c r="AE155" s="982"/>
      <c r="AF155" s="982"/>
      <c r="AG155" s="982"/>
      <c r="AH155" s="982"/>
      <c r="AI155" s="982"/>
      <c r="AJ155" s="986"/>
    </row>
    <row r="156" spans="1:36" ht="14.45" customHeight="1">
      <c r="A156" s="993"/>
      <c r="B156" s="993"/>
      <c r="C156" s="993"/>
      <c r="D156" s="994"/>
      <c r="E156" s="89"/>
      <c r="F156" s="3">
        <f t="shared" ref="F156:W156" si="14">SUM(F136:F155)</f>
        <v>0</v>
      </c>
      <c r="G156" s="3">
        <f t="shared" si="14"/>
        <v>0</v>
      </c>
      <c r="H156" s="3">
        <f t="shared" si="14"/>
        <v>0</v>
      </c>
      <c r="I156" s="3">
        <f t="shared" si="14"/>
        <v>0</v>
      </c>
      <c r="J156" s="3">
        <f t="shared" si="14"/>
        <v>0</v>
      </c>
      <c r="K156" s="3">
        <f t="shared" si="14"/>
        <v>0</v>
      </c>
      <c r="L156" s="3">
        <f t="shared" si="14"/>
        <v>0</v>
      </c>
      <c r="M156" s="3">
        <f t="shared" si="14"/>
        <v>0</v>
      </c>
      <c r="N156" s="3">
        <f t="shared" si="14"/>
        <v>0</v>
      </c>
      <c r="O156" s="3">
        <f t="shared" si="14"/>
        <v>0</v>
      </c>
      <c r="P156" s="3">
        <f t="shared" si="14"/>
        <v>0</v>
      </c>
      <c r="Q156" s="3">
        <f t="shared" si="14"/>
        <v>0</v>
      </c>
      <c r="R156" s="3">
        <f t="shared" si="14"/>
        <v>0</v>
      </c>
      <c r="S156" s="3">
        <f t="shared" si="14"/>
        <v>0</v>
      </c>
      <c r="T156" s="3">
        <f t="shared" si="14"/>
        <v>0</v>
      </c>
      <c r="U156" s="3">
        <f t="shared" si="14"/>
        <v>0</v>
      </c>
      <c r="V156" s="3">
        <f t="shared" si="14"/>
        <v>0</v>
      </c>
      <c r="W156" s="3">
        <f t="shared" si="14"/>
        <v>0</v>
      </c>
      <c r="X156" s="77">
        <f t="shared" ref="X156:AJ156" si="15">SUM(X136)</f>
        <v>0</v>
      </c>
      <c r="Y156" s="77">
        <f t="shared" si="15"/>
        <v>0</v>
      </c>
      <c r="Z156" s="77">
        <f t="shared" si="15"/>
        <v>0</v>
      </c>
      <c r="AA156" s="77">
        <f t="shared" si="15"/>
        <v>0</v>
      </c>
      <c r="AB156" s="77">
        <f t="shared" si="15"/>
        <v>0</v>
      </c>
      <c r="AC156" s="77">
        <f t="shared" si="15"/>
        <v>0</v>
      </c>
      <c r="AD156" s="77">
        <f t="shared" si="15"/>
        <v>0</v>
      </c>
      <c r="AE156" s="77">
        <f t="shared" si="15"/>
        <v>0</v>
      </c>
      <c r="AF156" s="77">
        <f t="shared" si="15"/>
        <v>0</v>
      </c>
      <c r="AG156" s="77">
        <f t="shared" si="15"/>
        <v>0</v>
      </c>
      <c r="AH156" s="77">
        <f t="shared" si="15"/>
        <v>0</v>
      </c>
      <c r="AI156" s="77">
        <f t="shared" si="15"/>
        <v>0</v>
      </c>
      <c r="AJ156" s="77">
        <f t="shared" si="15"/>
        <v>0</v>
      </c>
    </row>
    <row r="157" spans="1:36" customFormat="1" thickBot="1">
      <c r="D157" s="216"/>
      <c r="E157" s="216"/>
    </row>
    <row r="158" spans="1:36" customFormat="1" ht="30">
      <c r="A158" s="1019" t="s">
        <v>184</v>
      </c>
      <c r="B158" s="1022" t="s">
        <v>1571</v>
      </c>
      <c r="C158" s="1025" t="s">
        <v>208</v>
      </c>
      <c r="D158" s="605" t="s">
        <v>252</v>
      </c>
      <c r="E158" s="606" t="s">
        <v>433</v>
      </c>
      <c r="F158" s="607"/>
      <c r="G158" s="608"/>
      <c r="H158" s="608"/>
      <c r="I158" s="608"/>
      <c r="J158" s="609"/>
      <c r="K158" s="607"/>
      <c r="L158" s="608"/>
      <c r="M158" s="608"/>
      <c r="N158" s="609"/>
      <c r="O158" s="607"/>
      <c r="P158" s="609"/>
      <c r="Q158" s="607"/>
      <c r="R158" s="608"/>
      <c r="S158" s="608"/>
      <c r="T158" s="608"/>
      <c r="U158" s="608"/>
      <c r="V158" s="608"/>
      <c r="W158" s="609"/>
      <c r="X158" s="975"/>
      <c r="Y158" s="979"/>
      <c r="Z158" s="979"/>
      <c r="AA158" s="983"/>
      <c r="AB158" s="975"/>
      <c r="AC158" s="983"/>
      <c r="AD158" s="975"/>
      <c r="AE158" s="979"/>
      <c r="AF158" s="979"/>
      <c r="AG158" s="979"/>
      <c r="AH158" s="979"/>
      <c r="AI158" s="979"/>
      <c r="AJ158" s="983"/>
    </row>
    <row r="159" spans="1:36" customFormat="1" ht="15">
      <c r="A159" s="1020"/>
      <c r="B159" s="1023"/>
      <c r="C159" s="1026"/>
      <c r="D159" s="474" t="s">
        <v>186</v>
      </c>
      <c r="E159" s="610" t="s">
        <v>1448</v>
      </c>
      <c r="F159" s="228"/>
      <c r="G159" s="611"/>
      <c r="H159" s="611"/>
      <c r="I159" s="611"/>
      <c r="J159" s="612"/>
      <c r="K159" s="228"/>
      <c r="L159" s="611"/>
      <c r="M159" s="611"/>
      <c r="N159" s="612"/>
      <c r="O159" s="228"/>
      <c r="P159" s="612"/>
      <c r="Q159" s="228"/>
      <c r="R159" s="611"/>
      <c r="S159" s="611"/>
      <c r="T159" s="611"/>
      <c r="U159" s="611"/>
      <c r="V159" s="611"/>
      <c r="W159" s="612"/>
      <c r="X159" s="976"/>
      <c r="Y159" s="980"/>
      <c r="Z159" s="980"/>
      <c r="AA159" s="984"/>
      <c r="AB159" s="976"/>
      <c r="AC159" s="984"/>
      <c r="AD159" s="976"/>
      <c r="AE159" s="980"/>
      <c r="AF159" s="980"/>
      <c r="AG159" s="980"/>
      <c r="AH159" s="980"/>
      <c r="AI159" s="980"/>
      <c r="AJ159" s="984"/>
    </row>
    <row r="160" spans="1:36" customFormat="1" ht="15">
      <c r="A160" s="1020"/>
      <c r="B160" s="1023"/>
      <c r="C160" s="1026"/>
      <c r="D160" s="474" t="s">
        <v>254</v>
      </c>
      <c r="E160" s="610" t="s">
        <v>434</v>
      </c>
      <c r="F160" s="228"/>
      <c r="G160" s="611"/>
      <c r="H160" s="611"/>
      <c r="I160" s="611"/>
      <c r="J160" s="612"/>
      <c r="K160" s="228"/>
      <c r="L160" s="611"/>
      <c r="M160" s="611"/>
      <c r="N160" s="612"/>
      <c r="O160" s="228"/>
      <c r="P160" s="612"/>
      <c r="Q160" s="228"/>
      <c r="R160" s="611"/>
      <c r="S160" s="611"/>
      <c r="T160" s="611"/>
      <c r="U160" s="611"/>
      <c r="V160" s="611"/>
      <c r="W160" s="612"/>
      <c r="X160" s="976"/>
      <c r="Y160" s="980"/>
      <c r="Z160" s="980"/>
      <c r="AA160" s="984"/>
      <c r="AB160" s="976"/>
      <c r="AC160" s="984"/>
      <c r="AD160" s="976"/>
      <c r="AE160" s="980"/>
      <c r="AF160" s="980"/>
      <c r="AG160" s="980"/>
      <c r="AH160" s="980"/>
      <c r="AI160" s="980"/>
      <c r="AJ160" s="984"/>
    </row>
    <row r="161" spans="1:36" customFormat="1" ht="15">
      <c r="A161" s="1020"/>
      <c r="B161" s="1023"/>
      <c r="C161" s="1026"/>
      <c r="D161" s="474" t="s">
        <v>256</v>
      </c>
      <c r="E161" s="610" t="s">
        <v>435</v>
      </c>
      <c r="F161" s="228"/>
      <c r="G161" s="611"/>
      <c r="H161" s="611"/>
      <c r="I161" s="611"/>
      <c r="J161" s="612"/>
      <c r="K161" s="228"/>
      <c r="L161" s="611"/>
      <c r="M161" s="611"/>
      <c r="N161" s="612"/>
      <c r="O161" s="228"/>
      <c r="P161" s="612"/>
      <c r="Q161" s="228"/>
      <c r="R161" s="611"/>
      <c r="S161" s="611"/>
      <c r="T161" s="611"/>
      <c r="U161" s="611"/>
      <c r="V161" s="611"/>
      <c r="W161" s="612"/>
      <c r="X161" s="976"/>
      <c r="Y161" s="980"/>
      <c r="Z161" s="980"/>
      <c r="AA161" s="984"/>
      <c r="AB161" s="976"/>
      <c r="AC161" s="984"/>
      <c r="AD161" s="976"/>
      <c r="AE161" s="980"/>
      <c r="AF161" s="980"/>
      <c r="AG161" s="980"/>
      <c r="AH161" s="980"/>
      <c r="AI161" s="980"/>
      <c r="AJ161" s="984"/>
    </row>
    <row r="162" spans="1:36" customFormat="1" ht="45">
      <c r="A162" s="1020"/>
      <c r="B162" s="1023"/>
      <c r="C162" s="1026"/>
      <c r="D162" s="474" t="s">
        <v>404</v>
      </c>
      <c r="E162" s="610" t="s">
        <v>1432</v>
      </c>
      <c r="F162" s="228"/>
      <c r="G162" s="611"/>
      <c r="H162" s="611"/>
      <c r="I162" s="611"/>
      <c r="J162" s="612"/>
      <c r="K162" s="228"/>
      <c r="L162" s="611"/>
      <c r="M162" s="611"/>
      <c r="N162" s="612"/>
      <c r="O162" s="228"/>
      <c r="P162" s="612"/>
      <c r="Q162" s="228"/>
      <c r="R162" s="611"/>
      <c r="S162" s="611"/>
      <c r="T162" s="611"/>
      <c r="U162" s="611"/>
      <c r="V162" s="611"/>
      <c r="W162" s="612"/>
      <c r="X162" s="976"/>
      <c r="Y162" s="980"/>
      <c r="Z162" s="980"/>
      <c r="AA162" s="984"/>
      <c r="AB162" s="976"/>
      <c r="AC162" s="984"/>
      <c r="AD162" s="976"/>
      <c r="AE162" s="980"/>
      <c r="AF162" s="980"/>
      <c r="AG162" s="980"/>
      <c r="AH162" s="980"/>
      <c r="AI162" s="980"/>
      <c r="AJ162" s="984"/>
    </row>
    <row r="163" spans="1:36" customFormat="1" ht="15">
      <c r="A163" s="1020"/>
      <c r="B163" s="1023"/>
      <c r="C163" s="1026"/>
      <c r="D163" s="474" t="s">
        <v>258</v>
      </c>
      <c r="E163" s="610" t="s">
        <v>436</v>
      </c>
      <c r="F163" s="228"/>
      <c r="G163" s="611"/>
      <c r="H163" s="611"/>
      <c r="I163" s="611"/>
      <c r="J163" s="612"/>
      <c r="K163" s="228"/>
      <c r="L163" s="611"/>
      <c r="M163" s="611"/>
      <c r="N163" s="612"/>
      <c r="O163" s="228"/>
      <c r="P163" s="612"/>
      <c r="Q163" s="228"/>
      <c r="R163" s="611"/>
      <c r="S163" s="611"/>
      <c r="T163" s="611"/>
      <c r="U163" s="611"/>
      <c r="V163" s="611"/>
      <c r="W163" s="612"/>
      <c r="X163" s="976"/>
      <c r="Y163" s="980"/>
      <c r="Z163" s="980"/>
      <c r="AA163" s="984"/>
      <c r="AB163" s="976"/>
      <c r="AC163" s="984"/>
      <c r="AD163" s="976"/>
      <c r="AE163" s="980"/>
      <c r="AF163" s="980"/>
      <c r="AG163" s="980"/>
      <c r="AH163" s="980"/>
      <c r="AI163" s="980"/>
      <c r="AJ163" s="984"/>
    </row>
    <row r="164" spans="1:36" customFormat="1" ht="15">
      <c r="A164" s="1020"/>
      <c r="B164" s="1023"/>
      <c r="C164" s="1026"/>
      <c r="D164" s="474" t="s">
        <v>1449</v>
      </c>
      <c r="E164" s="610" t="s">
        <v>1450</v>
      </c>
      <c r="F164" s="228"/>
      <c r="G164" s="611"/>
      <c r="H164" s="611"/>
      <c r="I164" s="611"/>
      <c r="J164" s="612"/>
      <c r="K164" s="228"/>
      <c r="L164" s="611"/>
      <c r="M164" s="611"/>
      <c r="N164" s="612"/>
      <c r="O164" s="228"/>
      <c r="P164" s="612"/>
      <c r="Q164" s="228"/>
      <c r="R164" s="611"/>
      <c r="S164" s="611"/>
      <c r="T164" s="611"/>
      <c r="U164" s="611"/>
      <c r="V164" s="611"/>
      <c r="W164" s="612"/>
      <c r="X164" s="976"/>
      <c r="Y164" s="980"/>
      <c r="Z164" s="980"/>
      <c r="AA164" s="984"/>
      <c r="AB164" s="976"/>
      <c r="AC164" s="984"/>
      <c r="AD164" s="976"/>
      <c r="AE164" s="980"/>
      <c r="AF164" s="980"/>
      <c r="AG164" s="980"/>
      <c r="AH164" s="980"/>
      <c r="AI164" s="980"/>
      <c r="AJ164" s="984"/>
    </row>
    <row r="165" spans="1:36" customFormat="1" ht="15">
      <c r="A165" s="1020"/>
      <c r="B165" s="1023"/>
      <c r="C165" s="1026"/>
      <c r="D165" s="474" t="s">
        <v>1451</v>
      </c>
      <c r="E165" s="610" t="s">
        <v>1452</v>
      </c>
      <c r="F165" s="228"/>
      <c r="G165" s="611"/>
      <c r="H165" s="611"/>
      <c r="I165" s="611"/>
      <c r="J165" s="612"/>
      <c r="K165" s="228"/>
      <c r="L165" s="611"/>
      <c r="M165" s="611"/>
      <c r="N165" s="612"/>
      <c r="O165" s="228"/>
      <c r="P165" s="612"/>
      <c r="Q165" s="228"/>
      <c r="R165" s="611"/>
      <c r="S165" s="611"/>
      <c r="T165" s="611"/>
      <c r="U165" s="611"/>
      <c r="V165" s="611"/>
      <c r="W165" s="612"/>
      <c r="X165" s="976"/>
      <c r="Y165" s="980"/>
      <c r="Z165" s="980"/>
      <c r="AA165" s="984"/>
      <c r="AB165" s="976"/>
      <c r="AC165" s="984"/>
      <c r="AD165" s="976"/>
      <c r="AE165" s="980"/>
      <c r="AF165" s="980"/>
      <c r="AG165" s="980"/>
      <c r="AH165" s="980"/>
      <c r="AI165" s="980"/>
      <c r="AJ165" s="984"/>
    </row>
    <row r="166" spans="1:36" customFormat="1" ht="15">
      <c r="A166" s="1020"/>
      <c r="B166" s="1023"/>
      <c r="C166" s="1026"/>
      <c r="D166" s="474" t="s">
        <v>1453</v>
      </c>
      <c r="E166" s="610" t="s">
        <v>1454</v>
      </c>
      <c r="F166" s="228"/>
      <c r="G166" s="611"/>
      <c r="H166" s="611"/>
      <c r="I166" s="611"/>
      <c r="J166" s="612"/>
      <c r="K166" s="228"/>
      <c r="L166" s="611"/>
      <c r="M166" s="611"/>
      <c r="N166" s="612"/>
      <c r="O166" s="228"/>
      <c r="P166" s="612"/>
      <c r="Q166" s="228"/>
      <c r="R166" s="611"/>
      <c r="S166" s="611"/>
      <c r="T166" s="611"/>
      <c r="U166" s="611"/>
      <c r="V166" s="611"/>
      <c r="W166" s="612"/>
      <c r="X166" s="976"/>
      <c r="Y166" s="980"/>
      <c r="Z166" s="980"/>
      <c r="AA166" s="984"/>
      <c r="AB166" s="976"/>
      <c r="AC166" s="984"/>
      <c r="AD166" s="976"/>
      <c r="AE166" s="980"/>
      <c r="AF166" s="980"/>
      <c r="AG166" s="980"/>
      <c r="AH166" s="980"/>
      <c r="AI166" s="980"/>
      <c r="AJ166" s="984"/>
    </row>
    <row r="167" spans="1:36" customFormat="1" ht="15">
      <c r="A167" s="1020"/>
      <c r="B167" s="1023"/>
      <c r="C167" s="1026"/>
      <c r="D167" s="474" t="s">
        <v>259</v>
      </c>
      <c r="E167" s="610" t="s">
        <v>437</v>
      </c>
      <c r="F167" s="228"/>
      <c r="G167" s="611"/>
      <c r="H167" s="611"/>
      <c r="I167" s="611"/>
      <c r="J167" s="612"/>
      <c r="K167" s="228"/>
      <c r="L167" s="611"/>
      <c r="M167" s="611"/>
      <c r="N167" s="612"/>
      <c r="O167" s="228"/>
      <c r="P167" s="612"/>
      <c r="Q167" s="228"/>
      <c r="R167" s="611"/>
      <c r="S167" s="611"/>
      <c r="T167" s="611"/>
      <c r="U167" s="611"/>
      <c r="V167" s="611"/>
      <c r="W167" s="612"/>
      <c r="X167" s="976"/>
      <c r="Y167" s="980"/>
      <c r="Z167" s="980"/>
      <c r="AA167" s="984"/>
      <c r="AB167" s="976"/>
      <c r="AC167" s="984"/>
      <c r="AD167" s="976"/>
      <c r="AE167" s="980"/>
      <c r="AF167" s="980"/>
      <c r="AG167" s="980"/>
      <c r="AH167" s="980"/>
      <c r="AI167" s="980"/>
      <c r="AJ167" s="984"/>
    </row>
    <row r="168" spans="1:36" customFormat="1" ht="30">
      <c r="A168" s="1020"/>
      <c r="B168" s="1023"/>
      <c r="C168" s="1026"/>
      <c r="D168" s="474" t="s">
        <v>260</v>
      </c>
      <c r="E168" s="610" t="s">
        <v>438</v>
      </c>
      <c r="F168" s="228"/>
      <c r="G168" s="611"/>
      <c r="H168" s="611"/>
      <c r="I168" s="611"/>
      <c r="J168" s="612"/>
      <c r="K168" s="228"/>
      <c r="L168" s="611"/>
      <c r="M168" s="611"/>
      <c r="N168" s="612"/>
      <c r="O168" s="228"/>
      <c r="P168" s="612"/>
      <c r="Q168" s="228"/>
      <c r="R168" s="611"/>
      <c r="S168" s="611"/>
      <c r="T168" s="611"/>
      <c r="U168" s="611"/>
      <c r="V168" s="611"/>
      <c r="W168" s="612"/>
      <c r="X168" s="976"/>
      <c r="Y168" s="980"/>
      <c r="Z168" s="980"/>
      <c r="AA168" s="984"/>
      <c r="AB168" s="976"/>
      <c r="AC168" s="984"/>
      <c r="AD168" s="976"/>
      <c r="AE168" s="980"/>
      <c r="AF168" s="980"/>
      <c r="AG168" s="980"/>
      <c r="AH168" s="980"/>
      <c r="AI168" s="980"/>
      <c r="AJ168" s="984"/>
    </row>
    <row r="169" spans="1:36" customFormat="1" ht="30">
      <c r="A169" s="1020"/>
      <c r="B169" s="1023"/>
      <c r="C169" s="1026"/>
      <c r="D169" s="474" t="s">
        <v>261</v>
      </c>
      <c r="E169" s="610" t="s">
        <v>439</v>
      </c>
      <c r="F169" s="228"/>
      <c r="G169" s="611"/>
      <c r="H169" s="611"/>
      <c r="I169" s="611"/>
      <c r="J169" s="612"/>
      <c r="K169" s="228"/>
      <c r="L169" s="611"/>
      <c r="M169" s="611"/>
      <c r="N169" s="612"/>
      <c r="O169" s="228"/>
      <c r="P169" s="612"/>
      <c r="Q169" s="228"/>
      <c r="R169" s="611"/>
      <c r="S169" s="611"/>
      <c r="T169" s="611"/>
      <c r="U169" s="611"/>
      <c r="V169" s="611"/>
      <c r="W169" s="612"/>
      <c r="X169" s="977"/>
      <c r="Y169" s="981"/>
      <c r="Z169" s="981"/>
      <c r="AA169" s="985"/>
      <c r="AB169" s="977"/>
      <c r="AC169" s="985"/>
      <c r="AD169" s="977"/>
      <c r="AE169" s="981"/>
      <c r="AF169" s="981"/>
      <c r="AG169" s="981"/>
      <c r="AH169" s="981"/>
      <c r="AI169" s="981"/>
      <c r="AJ169" s="985"/>
    </row>
    <row r="170" spans="1:36" customFormat="1" ht="30">
      <c r="A170" s="1020"/>
      <c r="B170" s="1023"/>
      <c r="C170" s="1026"/>
      <c r="D170" s="474" t="s">
        <v>262</v>
      </c>
      <c r="E170" s="610" t="s">
        <v>440</v>
      </c>
      <c r="F170" s="228"/>
      <c r="G170" s="611"/>
      <c r="H170" s="611"/>
      <c r="I170" s="611"/>
      <c r="J170" s="612"/>
      <c r="K170" s="228"/>
      <c r="L170" s="611"/>
      <c r="M170" s="611"/>
      <c r="N170" s="612"/>
      <c r="O170" s="228"/>
      <c r="P170" s="612"/>
      <c r="Q170" s="228"/>
      <c r="R170" s="611"/>
      <c r="S170" s="611"/>
      <c r="T170" s="611"/>
      <c r="U170" s="611"/>
      <c r="V170" s="611"/>
      <c r="W170" s="612"/>
      <c r="X170" s="977"/>
      <c r="Y170" s="981"/>
      <c r="Z170" s="981"/>
      <c r="AA170" s="985"/>
      <c r="AB170" s="977"/>
      <c r="AC170" s="985"/>
      <c r="AD170" s="977"/>
      <c r="AE170" s="981"/>
      <c r="AF170" s="981"/>
      <c r="AG170" s="981"/>
      <c r="AH170" s="981"/>
      <c r="AI170" s="981"/>
      <c r="AJ170" s="985"/>
    </row>
    <row r="171" spans="1:36" customFormat="1" thickBot="1">
      <c r="A171" s="1021"/>
      <c r="B171" s="1024"/>
      <c r="C171" s="1027"/>
      <c r="D171" s="475" t="s">
        <v>264</v>
      </c>
      <c r="E171" s="232" t="s">
        <v>445</v>
      </c>
      <c r="F171" s="613"/>
      <c r="G171" s="614"/>
      <c r="H171" s="614"/>
      <c r="I171" s="614"/>
      <c r="J171" s="615"/>
      <c r="K171" s="613"/>
      <c r="L171" s="614"/>
      <c r="M171" s="614"/>
      <c r="N171" s="615"/>
      <c r="O171" s="613"/>
      <c r="P171" s="615"/>
      <c r="Q171" s="613"/>
      <c r="R171" s="614"/>
      <c r="S171" s="614"/>
      <c r="T171" s="614"/>
      <c r="U171" s="614"/>
      <c r="V171" s="614"/>
      <c r="W171" s="615"/>
      <c r="X171" s="978"/>
      <c r="Y171" s="982"/>
      <c r="Z171" s="982"/>
      <c r="AA171" s="986"/>
      <c r="AB171" s="978"/>
      <c r="AC171" s="986"/>
      <c r="AD171" s="978"/>
      <c r="AE171" s="982"/>
      <c r="AF171" s="982"/>
      <c r="AG171" s="982"/>
      <c r="AH171" s="982"/>
      <c r="AI171" s="982"/>
      <c r="AJ171" s="986"/>
    </row>
    <row r="172" spans="1:36" ht="14.45" customHeight="1">
      <c r="A172" s="993"/>
      <c r="B172" s="993"/>
      <c r="C172" s="993"/>
      <c r="D172" s="994"/>
      <c r="E172" s="89"/>
      <c r="F172" s="3">
        <f t="shared" ref="F172:W172" si="16">SUM(F158:F171)</f>
        <v>0</v>
      </c>
      <c r="G172" s="3">
        <f t="shared" si="16"/>
        <v>0</v>
      </c>
      <c r="H172" s="3">
        <f t="shared" si="16"/>
        <v>0</v>
      </c>
      <c r="I172" s="3">
        <f t="shared" si="16"/>
        <v>0</v>
      </c>
      <c r="J172" s="3">
        <f t="shared" si="16"/>
        <v>0</v>
      </c>
      <c r="K172" s="3">
        <f t="shared" si="16"/>
        <v>0</v>
      </c>
      <c r="L172" s="3">
        <f t="shared" si="16"/>
        <v>0</v>
      </c>
      <c r="M172" s="3">
        <f t="shared" si="16"/>
        <v>0</v>
      </c>
      <c r="N172" s="3">
        <f t="shared" si="16"/>
        <v>0</v>
      </c>
      <c r="O172" s="3">
        <f t="shared" si="16"/>
        <v>0</v>
      </c>
      <c r="P172" s="3">
        <f t="shared" si="16"/>
        <v>0</v>
      </c>
      <c r="Q172" s="3">
        <f t="shared" si="16"/>
        <v>0</v>
      </c>
      <c r="R172" s="3">
        <f t="shared" si="16"/>
        <v>0</v>
      </c>
      <c r="S172" s="3">
        <f t="shared" si="16"/>
        <v>0</v>
      </c>
      <c r="T172" s="3">
        <f t="shared" si="16"/>
        <v>0</v>
      </c>
      <c r="U172" s="3">
        <f t="shared" si="16"/>
        <v>0</v>
      </c>
      <c r="V172" s="3">
        <f t="shared" si="16"/>
        <v>0</v>
      </c>
      <c r="W172" s="3">
        <f t="shared" si="16"/>
        <v>0</v>
      </c>
      <c r="X172" s="77">
        <f t="shared" ref="X172:AJ172" si="17">SUM(X158)</f>
        <v>0</v>
      </c>
      <c r="Y172" s="77">
        <f t="shared" si="17"/>
        <v>0</v>
      </c>
      <c r="Z172" s="77">
        <f t="shared" si="17"/>
        <v>0</v>
      </c>
      <c r="AA172" s="77">
        <f t="shared" si="17"/>
        <v>0</v>
      </c>
      <c r="AB172" s="77">
        <f t="shared" si="17"/>
        <v>0</v>
      </c>
      <c r="AC172" s="77">
        <f t="shared" si="17"/>
        <v>0</v>
      </c>
      <c r="AD172" s="77">
        <f t="shared" si="17"/>
        <v>0</v>
      </c>
      <c r="AE172" s="77">
        <f t="shared" si="17"/>
        <v>0</v>
      </c>
      <c r="AF172" s="77">
        <f t="shared" si="17"/>
        <v>0</v>
      </c>
      <c r="AG172" s="77">
        <f t="shared" si="17"/>
        <v>0</v>
      </c>
      <c r="AH172" s="77">
        <f t="shared" si="17"/>
        <v>0</v>
      </c>
      <c r="AI172" s="77">
        <f t="shared" si="17"/>
        <v>0</v>
      </c>
      <c r="AJ172" s="77">
        <f t="shared" si="17"/>
        <v>0</v>
      </c>
    </row>
    <row r="173" spans="1:36" customFormat="1" thickBot="1">
      <c r="D173" s="216"/>
      <c r="E173" s="216"/>
    </row>
    <row r="174" spans="1:36" customFormat="1" ht="30">
      <c r="A174" s="1019" t="s">
        <v>50</v>
      </c>
      <c r="B174" s="1022" t="s">
        <v>1572</v>
      </c>
      <c r="C174" s="1025" t="s">
        <v>209</v>
      </c>
      <c r="D174" s="605" t="s">
        <v>252</v>
      </c>
      <c r="E174" s="606" t="s">
        <v>433</v>
      </c>
      <c r="F174" s="607"/>
      <c r="G174" s="608"/>
      <c r="H174" s="608"/>
      <c r="I174" s="608"/>
      <c r="J174" s="609"/>
      <c r="K174" s="607"/>
      <c r="L174" s="608"/>
      <c r="M174" s="608"/>
      <c r="N174" s="609"/>
      <c r="O174" s="607"/>
      <c r="P174" s="609"/>
      <c r="Q174" s="607"/>
      <c r="R174" s="608"/>
      <c r="S174" s="608"/>
      <c r="T174" s="608"/>
      <c r="U174" s="608"/>
      <c r="V174" s="608"/>
      <c r="W174" s="609"/>
      <c r="X174" s="1044"/>
      <c r="Y174" s="1047"/>
      <c r="Z174" s="1047"/>
      <c r="AA174" s="1050"/>
      <c r="AB174" s="1044"/>
      <c r="AC174" s="1050"/>
      <c r="AD174" s="1044"/>
      <c r="AE174" s="1047"/>
      <c r="AF174" s="1047"/>
      <c r="AG174" s="1047"/>
      <c r="AH174" s="1047"/>
      <c r="AI174" s="1047"/>
      <c r="AJ174" s="1050"/>
    </row>
    <row r="175" spans="1:36" customFormat="1" ht="15">
      <c r="A175" s="1020"/>
      <c r="B175" s="1023"/>
      <c r="C175" s="1026"/>
      <c r="D175" s="474" t="s">
        <v>1472</v>
      </c>
      <c r="E175" s="610" t="s">
        <v>1473</v>
      </c>
      <c r="F175" s="228"/>
      <c r="G175" s="611"/>
      <c r="H175" s="611"/>
      <c r="I175" s="611"/>
      <c r="J175" s="612"/>
      <c r="K175" s="228"/>
      <c r="L175" s="611"/>
      <c r="M175" s="611"/>
      <c r="N175" s="612"/>
      <c r="O175" s="228"/>
      <c r="P175" s="612"/>
      <c r="Q175" s="228"/>
      <c r="R175" s="611"/>
      <c r="S175" s="611"/>
      <c r="T175" s="611"/>
      <c r="U175" s="611"/>
      <c r="V175" s="611"/>
      <c r="W175" s="612"/>
      <c r="X175" s="1045"/>
      <c r="Y175" s="1048"/>
      <c r="Z175" s="1048"/>
      <c r="AA175" s="1051"/>
      <c r="AB175" s="1045"/>
      <c r="AC175" s="1051"/>
      <c r="AD175" s="1045"/>
      <c r="AE175" s="1048"/>
      <c r="AF175" s="1048"/>
      <c r="AG175" s="1048"/>
      <c r="AH175" s="1048"/>
      <c r="AI175" s="1048"/>
      <c r="AJ175" s="1051"/>
    </row>
    <row r="176" spans="1:36" customFormat="1" ht="15">
      <c r="A176" s="1020"/>
      <c r="B176" s="1023"/>
      <c r="C176" s="1026"/>
      <c r="D176" s="474" t="s">
        <v>1474</v>
      </c>
      <c r="E176" s="610" t="s">
        <v>1475</v>
      </c>
      <c r="F176" s="228"/>
      <c r="G176" s="611"/>
      <c r="H176" s="611"/>
      <c r="I176" s="611"/>
      <c r="J176" s="612"/>
      <c r="K176" s="228"/>
      <c r="L176" s="611"/>
      <c r="M176" s="611"/>
      <c r="N176" s="612"/>
      <c r="O176" s="228"/>
      <c r="P176" s="612"/>
      <c r="Q176" s="228"/>
      <c r="R176" s="611"/>
      <c r="S176" s="611"/>
      <c r="T176" s="611"/>
      <c r="U176" s="611"/>
      <c r="V176" s="611"/>
      <c r="W176" s="612"/>
      <c r="X176" s="1045"/>
      <c r="Y176" s="1048"/>
      <c r="Z176" s="1048"/>
      <c r="AA176" s="1051"/>
      <c r="AB176" s="1045"/>
      <c r="AC176" s="1051"/>
      <c r="AD176" s="1045"/>
      <c r="AE176" s="1048"/>
      <c r="AF176" s="1048"/>
      <c r="AG176" s="1048"/>
      <c r="AH176" s="1048"/>
      <c r="AI176" s="1048"/>
      <c r="AJ176" s="1051"/>
    </row>
    <row r="177" spans="1:36" customFormat="1" ht="15">
      <c r="A177" s="1020"/>
      <c r="B177" s="1023"/>
      <c r="C177" s="1026"/>
      <c r="D177" s="474" t="s">
        <v>1476</v>
      </c>
      <c r="E177" s="610" t="s">
        <v>1477</v>
      </c>
      <c r="F177" s="228"/>
      <c r="G177" s="611"/>
      <c r="H177" s="611"/>
      <c r="I177" s="611"/>
      <c r="J177" s="612"/>
      <c r="K177" s="228"/>
      <c r="L177" s="611"/>
      <c r="M177" s="611"/>
      <c r="N177" s="612"/>
      <c r="O177" s="228"/>
      <c r="P177" s="612"/>
      <c r="Q177" s="228"/>
      <c r="R177" s="611"/>
      <c r="S177" s="611"/>
      <c r="T177" s="611"/>
      <c r="U177" s="611"/>
      <c r="V177" s="611"/>
      <c r="W177" s="612"/>
      <c r="X177" s="1045"/>
      <c r="Y177" s="1048"/>
      <c r="Z177" s="1048"/>
      <c r="AA177" s="1051"/>
      <c r="AB177" s="1045"/>
      <c r="AC177" s="1051"/>
      <c r="AD177" s="1045"/>
      <c r="AE177" s="1048"/>
      <c r="AF177" s="1048"/>
      <c r="AG177" s="1048"/>
      <c r="AH177" s="1048"/>
      <c r="AI177" s="1048"/>
      <c r="AJ177" s="1051"/>
    </row>
    <row r="178" spans="1:36" customFormat="1" ht="15">
      <c r="A178" s="1020"/>
      <c r="B178" s="1023"/>
      <c r="C178" s="1026"/>
      <c r="D178" s="474" t="s">
        <v>1478</v>
      </c>
      <c r="E178" s="610" t="s">
        <v>1479</v>
      </c>
      <c r="F178" s="228"/>
      <c r="G178" s="611"/>
      <c r="H178" s="611"/>
      <c r="I178" s="611"/>
      <c r="J178" s="612"/>
      <c r="K178" s="228"/>
      <c r="L178" s="611"/>
      <c r="M178" s="611"/>
      <c r="N178" s="612"/>
      <c r="O178" s="228"/>
      <c r="P178" s="612"/>
      <c r="Q178" s="228"/>
      <c r="R178" s="611"/>
      <c r="S178" s="611"/>
      <c r="T178" s="611"/>
      <c r="U178" s="611"/>
      <c r="V178" s="611"/>
      <c r="W178" s="612"/>
      <c r="X178" s="1045"/>
      <c r="Y178" s="1048"/>
      <c r="Z178" s="1048"/>
      <c r="AA178" s="1051"/>
      <c r="AB178" s="1045"/>
      <c r="AC178" s="1051"/>
      <c r="AD178" s="1045"/>
      <c r="AE178" s="1048"/>
      <c r="AF178" s="1048"/>
      <c r="AG178" s="1048"/>
      <c r="AH178" s="1048"/>
      <c r="AI178" s="1048"/>
      <c r="AJ178" s="1051"/>
    </row>
    <row r="179" spans="1:36" customFormat="1" ht="15">
      <c r="A179" s="1020"/>
      <c r="B179" s="1023"/>
      <c r="C179" s="1026"/>
      <c r="D179" s="474" t="s">
        <v>254</v>
      </c>
      <c r="E179" s="610" t="s">
        <v>434</v>
      </c>
      <c r="F179" s="228"/>
      <c r="G179" s="611"/>
      <c r="H179" s="611"/>
      <c r="I179" s="611"/>
      <c r="J179" s="612"/>
      <c r="K179" s="228"/>
      <c r="L179" s="611"/>
      <c r="M179" s="611"/>
      <c r="N179" s="612"/>
      <c r="O179" s="228"/>
      <c r="P179" s="612"/>
      <c r="Q179" s="228"/>
      <c r="R179" s="611"/>
      <c r="S179" s="611"/>
      <c r="T179" s="611"/>
      <c r="U179" s="611"/>
      <c r="V179" s="611"/>
      <c r="W179" s="612"/>
      <c r="X179" s="1045"/>
      <c r="Y179" s="1048"/>
      <c r="Z179" s="1048"/>
      <c r="AA179" s="1051"/>
      <c r="AB179" s="1045"/>
      <c r="AC179" s="1051"/>
      <c r="AD179" s="1045"/>
      <c r="AE179" s="1048"/>
      <c r="AF179" s="1048"/>
      <c r="AG179" s="1048"/>
      <c r="AH179" s="1048"/>
      <c r="AI179" s="1048"/>
      <c r="AJ179" s="1051"/>
    </row>
    <row r="180" spans="1:36" customFormat="1" ht="15">
      <c r="A180" s="1020"/>
      <c r="B180" s="1023"/>
      <c r="C180" s="1026"/>
      <c r="D180" s="474" t="s">
        <v>256</v>
      </c>
      <c r="E180" s="610" t="s">
        <v>435</v>
      </c>
      <c r="F180" s="228"/>
      <c r="G180" s="611"/>
      <c r="H180" s="611"/>
      <c r="I180" s="611"/>
      <c r="J180" s="612"/>
      <c r="K180" s="228"/>
      <c r="L180" s="611"/>
      <c r="M180" s="611"/>
      <c r="N180" s="612"/>
      <c r="O180" s="228"/>
      <c r="P180" s="612"/>
      <c r="Q180" s="228"/>
      <c r="R180" s="611"/>
      <c r="S180" s="611"/>
      <c r="T180" s="611"/>
      <c r="U180" s="611"/>
      <c r="V180" s="611"/>
      <c r="W180" s="612"/>
      <c r="X180" s="1045"/>
      <c r="Y180" s="1048"/>
      <c r="Z180" s="1048"/>
      <c r="AA180" s="1051"/>
      <c r="AB180" s="1045"/>
      <c r="AC180" s="1051"/>
      <c r="AD180" s="1045"/>
      <c r="AE180" s="1048"/>
      <c r="AF180" s="1048"/>
      <c r="AG180" s="1048"/>
      <c r="AH180" s="1048"/>
      <c r="AI180" s="1048"/>
      <c r="AJ180" s="1051"/>
    </row>
    <row r="181" spans="1:36" customFormat="1" ht="30">
      <c r="A181" s="1020"/>
      <c r="B181" s="1023"/>
      <c r="C181" s="1026"/>
      <c r="D181" s="474" t="s">
        <v>409</v>
      </c>
      <c r="E181" s="610" t="s">
        <v>1480</v>
      </c>
      <c r="F181" s="228"/>
      <c r="G181" s="611"/>
      <c r="H181" s="611"/>
      <c r="I181" s="611"/>
      <c r="J181" s="612"/>
      <c r="K181" s="228"/>
      <c r="L181" s="611"/>
      <c r="M181" s="611"/>
      <c r="N181" s="612"/>
      <c r="O181" s="228"/>
      <c r="P181" s="612"/>
      <c r="Q181" s="228"/>
      <c r="R181" s="611"/>
      <c r="S181" s="611"/>
      <c r="T181" s="611"/>
      <c r="U181" s="611"/>
      <c r="V181" s="611"/>
      <c r="W181" s="612"/>
      <c r="X181" s="1045"/>
      <c r="Y181" s="1048"/>
      <c r="Z181" s="1048"/>
      <c r="AA181" s="1051"/>
      <c r="AB181" s="1045"/>
      <c r="AC181" s="1051"/>
      <c r="AD181" s="1045"/>
      <c r="AE181" s="1048"/>
      <c r="AF181" s="1048"/>
      <c r="AG181" s="1048"/>
      <c r="AH181" s="1048"/>
      <c r="AI181" s="1048"/>
      <c r="AJ181" s="1051"/>
    </row>
    <row r="182" spans="1:36" customFormat="1" ht="15">
      <c r="A182" s="1020"/>
      <c r="B182" s="1023"/>
      <c r="C182" s="1026"/>
      <c r="D182" s="474" t="s">
        <v>258</v>
      </c>
      <c r="E182" s="610" t="s">
        <v>436</v>
      </c>
      <c r="F182" s="228"/>
      <c r="G182" s="611"/>
      <c r="H182" s="611"/>
      <c r="I182" s="611"/>
      <c r="J182" s="612"/>
      <c r="K182" s="228"/>
      <c r="L182" s="611"/>
      <c r="M182" s="611"/>
      <c r="N182" s="612"/>
      <c r="O182" s="228"/>
      <c r="P182" s="612"/>
      <c r="Q182" s="228"/>
      <c r="R182" s="611"/>
      <c r="S182" s="611"/>
      <c r="T182" s="611"/>
      <c r="U182" s="611"/>
      <c r="V182" s="611"/>
      <c r="W182" s="612"/>
      <c r="X182" s="1045"/>
      <c r="Y182" s="1048"/>
      <c r="Z182" s="1048"/>
      <c r="AA182" s="1051"/>
      <c r="AB182" s="1045"/>
      <c r="AC182" s="1051"/>
      <c r="AD182" s="1045"/>
      <c r="AE182" s="1048"/>
      <c r="AF182" s="1048"/>
      <c r="AG182" s="1048"/>
      <c r="AH182" s="1048"/>
      <c r="AI182" s="1048"/>
      <c r="AJ182" s="1051"/>
    </row>
    <row r="183" spans="1:36" customFormat="1" ht="15">
      <c r="A183" s="1020"/>
      <c r="B183" s="1023"/>
      <c r="C183" s="1026"/>
      <c r="D183" s="474" t="s">
        <v>1481</v>
      </c>
      <c r="E183" s="610" t="s">
        <v>1482</v>
      </c>
      <c r="F183" s="228"/>
      <c r="G183" s="611"/>
      <c r="H183" s="611"/>
      <c r="I183" s="611"/>
      <c r="J183" s="612"/>
      <c r="K183" s="228"/>
      <c r="L183" s="611"/>
      <c r="M183" s="611"/>
      <c r="N183" s="612"/>
      <c r="O183" s="228"/>
      <c r="P183" s="612"/>
      <c r="Q183" s="228"/>
      <c r="R183" s="611"/>
      <c r="S183" s="611"/>
      <c r="T183" s="611"/>
      <c r="U183" s="611"/>
      <c r="V183" s="611"/>
      <c r="W183" s="612"/>
      <c r="X183" s="1045"/>
      <c r="Y183" s="1048"/>
      <c r="Z183" s="1048"/>
      <c r="AA183" s="1051"/>
      <c r="AB183" s="1045"/>
      <c r="AC183" s="1051"/>
      <c r="AD183" s="1045"/>
      <c r="AE183" s="1048"/>
      <c r="AF183" s="1048"/>
      <c r="AG183" s="1048"/>
      <c r="AH183" s="1048"/>
      <c r="AI183" s="1048"/>
      <c r="AJ183" s="1051"/>
    </row>
    <row r="184" spans="1:36" customFormat="1" ht="15">
      <c r="A184" s="1020"/>
      <c r="B184" s="1023"/>
      <c r="C184" s="1026"/>
      <c r="D184" s="474" t="s">
        <v>1483</v>
      </c>
      <c r="E184" s="610" t="s">
        <v>1484</v>
      </c>
      <c r="F184" s="228"/>
      <c r="G184" s="611"/>
      <c r="H184" s="611"/>
      <c r="I184" s="611"/>
      <c r="J184" s="612"/>
      <c r="K184" s="228"/>
      <c r="L184" s="611"/>
      <c r="M184" s="611"/>
      <c r="N184" s="612"/>
      <c r="O184" s="228"/>
      <c r="P184" s="612"/>
      <c r="Q184" s="228"/>
      <c r="R184" s="611"/>
      <c r="S184" s="611"/>
      <c r="T184" s="611"/>
      <c r="U184" s="611"/>
      <c r="V184" s="611"/>
      <c r="W184" s="612"/>
      <c r="X184" s="1045"/>
      <c r="Y184" s="1048"/>
      <c r="Z184" s="1048"/>
      <c r="AA184" s="1051"/>
      <c r="AB184" s="1045"/>
      <c r="AC184" s="1051"/>
      <c r="AD184" s="1045"/>
      <c r="AE184" s="1048"/>
      <c r="AF184" s="1048"/>
      <c r="AG184" s="1048"/>
      <c r="AH184" s="1048"/>
      <c r="AI184" s="1048"/>
      <c r="AJ184" s="1051"/>
    </row>
    <row r="185" spans="1:36" customFormat="1" ht="15">
      <c r="A185" s="1020"/>
      <c r="B185" s="1023"/>
      <c r="C185" s="1026"/>
      <c r="D185" s="474" t="s">
        <v>1485</v>
      </c>
      <c r="E185" s="610" t="s">
        <v>1486</v>
      </c>
      <c r="F185" s="228"/>
      <c r="G185" s="611"/>
      <c r="H185" s="611"/>
      <c r="I185" s="611"/>
      <c r="J185" s="612"/>
      <c r="K185" s="228"/>
      <c r="L185" s="611"/>
      <c r="M185" s="611"/>
      <c r="N185" s="612"/>
      <c r="O185" s="228"/>
      <c r="P185" s="612"/>
      <c r="Q185" s="228"/>
      <c r="R185" s="611"/>
      <c r="S185" s="611"/>
      <c r="T185" s="611"/>
      <c r="U185" s="611"/>
      <c r="V185" s="611"/>
      <c r="W185" s="612"/>
      <c r="X185" s="1045"/>
      <c r="Y185" s="1048"/>
      <c r="Z185" s="1048"/>
      <c r="AA185" s="1051"/>
      <c r="AB185" s="1045"/>
      <c r="AC185" s="1051"/>
      <c r="AD185" s="1045"/>
      <c r="AE185" s="1048"/>
      <c r="AF185" s="1048"/>
      <c r="AG185" s="1048"/>
      <c r="AH185" s="1048"/>
      <c r="AI185" s="1048"/>
      <c r="AJ185" s="1051"/>
    </row>
    <row r="186" spans="1:36" customFormat="1" ht="15">
      <c r="A186" s="1020"/>
      <c r="B186" s="1023"/>
      <c r="C186" s="1026"/>
      <c r="D186" s="474" t="s">
        <v>1487</v>
      </c>
      <c r="E186" s="610" t="s">
        <v>1488</v>
      </c>
      <c r="F186" s="228"/>
      <c r="G186" s="611"/>
      <c r="H186" s="611"/>
      <c r="I186" s="611"/>
      <c r="J186" s="612"/>
      <c r="K186" s="228"/>
      <c r="L186" s="611"/>
      <c r="M186" s="611"/>
      <c r="N186" s="612"/>
      <c r="O186" s="228"/>
      <c r="P186" s="612"/>
      <c r="Q186" s="228"/>
      <c r="R186" s="611"/>
      <c r="S186" s="611"/>
      <c r="T186" s="611"/>
      <c r="U186" s="611"/>
      <c r="V186" s="611"/>
      <c r="W186" s="612"/>
      <c r="X186" s="1045"/>
      <c r="Y186" s="1048"/>
      <c r="Z186" s="1048"/>
      <c r="AA186" s="1051"/>
      <c r="AB186" s="1045"/>
      <c r="AC186" s="1051"/>
      <c r="AD186" s="1045"/>
      <c r="AE186" s="1048"/>
      <c r="AF186" s="1048"/>
      <c r="AG186" s="1048"/>
      <c r="AH186" s="1048"/>
      <c r="AI186" s="1048"/>
      <c r="AJ186" s="1051"/>
    </row>
    <row r="187" spans="1:36" customFormat="1" ht="15">
      <c r="A187" s="1020"/>
      <c r="B187" s="1023"/>
      <c r="C187" s="1026"/>
      <c r="D187" s="474" t="s">
        <v>1489</v>
      </c>
      <c r="E187" s="610" t="s">
        <v>1490</v>
      </c>
      <c r="F187" s="228"/>
      <c r="G187" s="611"/>
      <c r="H187" s="611"/>
      <c r="I187" s="611"/>
      <c r="J187" s="612"/>
      <c r="K187" s="228"/>
      <c r="L187" s="611"/>
      <c r="M187" s="611"/>
      <c r="N187" s="612"/>
      <c r="O187" s="228"/>
      <c r="P187" s="612"/>
      <c r="Q187" s="228"/>
      <c r="R187" s="611"/>
      <c r="S187" s="611"/>
      <c r="T187" s="611"/>
      <c r="U187" s="611"/>
      <c r="V187" s="611"/>
      <c r="W187" s="612"/>
      <c r="X187" s="1045"/>
      <c r="Y187" s="1048"/>
      <c r="Z187" s="1048"/>
      <c r="AA187" s="1051"/>
      <c r="AB187" s="1045"/>
      <c r="AC187" s="1051"/>
      <c r="AD187" s="1045"/>
      <c r="AE187" s="1048"/>
      <c r="AF187" s="1048"/>
      <c r="AG187" s="1048"/>
      <c r="AH187" s="1048"/>
      <c r="AI187" s="1048"/>
      <c r="AJ187" s="1051"/>
    </row>
    <row r="188" spans="1:36" customFormat="1" ht="15">
      <c r="A188" s="1020"/>
      <c r="B188" s="1023"/>
      <c r="C188" s="1026"/>
      <c r="D188" s="474" t="s">
        <v>1491</v>
      </c>
      <c r="E188" s="610" t="s">
        <v>1492</v>
      </c>
      <c r="F188" s="228"/>
      <c r="G188" s="611"/>
      <c r="H188" s="611"/>
      <c r="I188" s="611"/>
      <c r="J188" s="612"/>
      <c r="K188" s="228"/>
      <c r="L188" s="611"/>
      <c r="M188" s="611"/>
      <c r="N188" s="612"/>
      <c r="O188" s="228"/>
      <c r="P188" s="612"/>
      <c r="Q188" s="228"/>
      <c r="R188" s="611"/>
      <c r="S188" s="611"/>
      <c r="T188" s="611"/>
      <c r="U188" s="611"/>
      <c r="V188" s="611"/>
      <c r="W188" s="612"/>
      <c r="X188" s="1045"/>
      <c r="Y188" s="1048"/>
      <c r="Z188" s="1048"/>
      <c r="AA188" s="1051"/>
      <c r="AB188" s="1045"/>
      <c r="AC188" s="1051"/>
      <c r="AD188" s="1045"/>
      <c r="AE188" s="1048"/>
      <c r="AF188" s="1048"/>
      <c r="AG188" s="1048"/>
      <c r="AH188" s="1048"/>
      <c r="AI188" s="1048"/>
      <c r="AJ188" s="1051"/>
    </row>
    <row r="189" spans="1:36" customFormat="1" ht="15">
      <c r="A189" s="1020"/>
      <c r="B189" s="1023"/>
      <c r="C189" s="1026"/>
      <c r="D189" s="474" t="s">
        <v>1493</v>
      </c>
      <c r="E189" s="610" t="s">
        <v>1494</v>
      </c>
      <c r="F189" s="228"/>
      <c r="G189" s="611"/>
      <c r="H189" s="611"/>
      <c r="I189" s="611"/>
      <c r="J189" s="612"/>
      <c r="K189" s="228"/>
      <c r="L189" s="611"/>
      <c r="M189" s="611"/>
      <c r="N189" s="612"/>
      <c r="O189" s="228"/>
      <c r="P189" s="612"/>
      <c r="Q189" s="228"/>
      <c r="R189" s="611"/>
      <c r="S189" s="611"/>
      <c r="T189" s="611"/>
      <c r="U189" s="611"/>
      <c r="V189" s="611"/>
      <c r="W189" s="612"/>
      <c r="X189" s="1045"/>
      <c r="Y189" s="1048"/>
      <c r="Z189" s="1048"/>
      <c r="AA189" s="1051"/>
      <c r="AB189" s="1045"/>
      <c r="AC189" s="1051"/>
      <c r="AD189" s="1045"/>
      <c r="AE189" s="1048"/>
      <c r="AF189" s="1048"/>
      <c r="AG189" s="1048"/>
      <c r="AH189" s="1048"/>
      <c r="AI189" s="1048"/>
      <c r="AJ189" s="1051"/>
    </row>
    <row r="190" spans="1:36" customFormat="1" ht="19.5" customHeight="1">
      <c r="A190" s="1020"/>
      <c r="B190" s="1023"/>
      <c r="C190" s="1026"/>
      <c r="D190" s="474" t="s">
        <v>1495</v>
      </c>
      <c r="E190" s="610" t="s">
        <v>1496</v>
      </c>
      <c r="F190" s="228"/>
      <c r="G190" s="611"/>
      <c r="H190" s="611"/>
      <c r="I190" s="611"/>
      <c r="J190" s="612"/>
      <c r="K190" s="228"/>
      <c r="L190" s="611"/>
      <c r="M190" s="611"/>
      <c r="N190" s="612"/>
      <c r="O190" s="228"/>
      <c r="P190" s="612"/>
      <c r="Q190" s="228"/>
      <c r="R190" s="611"/>
      <c r="S190" s="611"/>
      <c r="T190" s="611"/>
      <c r="U190" s="611"/>
      <c r="V190" s="611"/>
      <c r="W190" s="612"/>
      <c r="X190" s="1045"/>
      <c r="Y190" s="1048"/>
      <c r="Z190" s="1048"/>
      <c r="AA190" s="1051"/>
      <c r="AB190" s="1045"/>
      <c r="AC190" s="1051"/>
      <c r="AD190" s="1045"/>
      <c r="AE190" s="1048"/>
      <c r="AF190" s="1048"/>
      <c r="AG190" s="1048"/>
      <c r="AH190" s="1048"/>
      <c r="AI190" s="1048"/>
      <c r="AJ190" s="1051"/>
    </row>
    <row r="191" spans="1:36" customFormat="1" ht="18.75" customHeight="1">
      <c r="A191" s="1020"/>
      <c r="B191" s="1023"/>
      <c r="C191" s="1026"/>
      <c r="D191" s="474" t="s">
        <v>259</v>
      </c>
      <c r="E191" s="610" t="s">
        <v>437</v>
      </c>
      <c r="F191" s="228"/>
      <c r="G191" s="611"/>
      <c r="H191" s="611"/>
      <c r="I191" s="611"/>
      <c r="J191" s="612"/>
      <c r="K191" s="228"/>
      <c r="L191" s="611"/>
      <c r="M191" s="611"/>
      <c r="N191" s="612"/>
      <c r="O191" s="228"/>
      <c r="P191" s="612"/>
      <c r="Q191" s="228"/>
      <c r="R191" s="611"/>
      <c r="S191" s="611"/>
      <c r="T191" s="611"/>
      <c r="U191" s="611"/>
      <c r="V191" s="611"/>
      <c r="W191" s="612"/>
      <c r="X191" s="1045"/>
      <c r="Y191" s="1048"/>
      <c r="Z191" s="1048"/>
      <c r="AA191" s="1051"/>
      <c r="AB191" s="1045"/>
      <c r="AC191" s="1051"/>
      <c r="AD191" s="1045"/>
      <c r="AE191" s="1048"/>
      <c r="AF191" s="1048"/>
      <c r="AG191" s="1048"/>
      <c r="AH191" s="1048"/>
      <c r="AI191" s="1048"/>
      <c r="AJ191" s="1051"/>
    </row>
    <row r="192" spans="1:36" customFormat="1" ht="30">
      <c r="A192" s="1020"/>
      <c r="B192" s="1023"/>
      <c r="C192" s="1026"/>
      <c r="D192" s="474" t="s">
        <v>260</v>
      </c>
      <c r="E192" s="610" t="s">
        <v>438</v>
      </c>
      <c r="F192" s="228"/>
      <c r="G192" s="611"/>
      <c r="H192" s="611"/>
      <c r="I192" s="611"/>
      <c r="J192" s="612"/>
      <c r="K192" s="228"/>
      <c r="L192" s="611"/>
      <c r="M192" s="611"/>
      <c r="N192" s="612"/>
      <c r="O192" s="228"/>
      <c r="P192" s="612"/>
      <c r="Q192" s="228"/>
      <c r="R192" s="611"/>
      <c r="S192" s="611"/>
      <c r="T192" s="611"/>
      <c r="U192" s="611"/>
      <c r="V192" s="611"/>
      <c r="W192" s="612"/>
      <c r="X192" s="1045"/>
      <c r="Y192" s="1048"/>
      <c r="Z192" s="1048"/>
      <c r="AA192" s="1051"/>
      <c r="AB192" s="1045"/>
      <c r="AC192" s="1051"/>
      <c r="AD192" s="1045"/>
      <c r="AE192" s="1048"/>
      <c r="AF192" s="1048"/>
      <c r="AG192" s="1048"/>
      <c r="AH192" s="1048"/>
      <c r="AI192" s="1048"/>
      <c r="AJ192" s="1051"/>
    </row>
    <row r="193" spans="1:36" customFormat="1" ht="30">
      <c r="A193" s="1020"/>
      <c r="B193" s="1023"/>
      <c r="C193" s="1026"/>
      <c r="D193" s="474" t="s">
        <v>261</v>
      </c>
      <c r="E193" s="610" t="s">
        <v>439</v>
      </c>
      <c r="F193" s="228"/>
      <c r="G193" s="611"/>
      <c r="H193" s="611"/>
      <c r="I193" s="611"/>
      <c r="J193" s="612"/>
      <c r="K193" s="228"/>
      <c r="L193" s="611"/>
      <c r="M193" s="611"/>
      <c r="N193" s="612"/>
      <c r="O193" s="228"/>
      <c r="P193" s="612"/>
      <c r="Q193" s="228"/>
      <c r="R193" s="611"/>
      <c r="S193" s="611"/>
      <c r="T193" s="611"/>
      <c r="U193" s="611"/>
      <c r="V193" s="611"/>
      <c r="W193" s="612"/>
      <c r="X193" s="1045"/>
      <c r="Y193" s="1048"/>
      <c r="Z193" s="1048"/>
      <c r="AA193" s="1051"/>
      <c r="AB193" s="1045"/>
      <c r="AC193" s="1051"/>
      <c r="AD193" s="1045"/>
      <c r="AE193" s="1048"/>
      <c r="AF193" s="1048"/>
      <c r="AG193" s="1048"/>
      <c r="AH193" s="1048"/>
      <c r="AI193" s="1048"/>
      <c r="AJ193" s="1051"/>
    </row>
    <row r="194" spans="1:36" customFormat="1" ht="30">
      <c r="A194" s="1020"/>
      <c r="B194" s="1023"/>
      <c r="C194" s="1026"/>
      <c r="D194" s="474" t="s">
        <v>262</v>
      </c>
      <c r="E194" s="610" t="s">
        <v>440</v>
      </c>
      <c r="F194" s="228"/>
      <c r="G194" s="611"/>
      <c r="H194" s="611"/>
      <c r="I194" s="611"/>
      <c r="J194" s="612"/>
      <c r="K194" s="228"/>
      <c r="L194" s="611"/>
      <c r="M194" s="611"/>
      <c r="N194" s="612"/>
      <c r="O194" s="228"/>
      <c r="P194" s="612"/>
      <c r="Q194" s="228"/>
      <c r="R194" s="611"/>
      <c r="S194" s="611"/>
      <c r="T194" s="611"/>
      <c r="U194" s="611"/>
      <c r="V194" s="611"/>
      <c r="W194" s="612"/>
      <c r="X194" s="1045"/>
      <c r="Y194" s="1048"/>
      <c r="Z194" s="1048"/>
      <c r="AA194" s="1051"/>
      <c r="AB194" s="1045"/>
      <c r="AC194" s="1051"/>
      <c r="AD194" s="1045"/>
      <c r="AE194" s="1048"/>
      <c r="AF194" s="1048"/>
      <c r="AG194" s="1048"/>
      <c r="AH194" s="1048"/>
      <c r="AI194" s="1048"/>
      <c r="AJ194" s="1051"/>
    </row>
    <row r="195" spans="1:36" customFormat="1" thickBot="1">
      <c r="A195" s="1021"/>
      <c r="B195" s="1024"/>
      <c r="C195" s="1027"/>
      <c r="D195" s="475" t="s">
        <v>264</v>
      </c>
      <c r="E195" s="232" t="s">
        <v>445</v>
      </c>
      <c r="F195" s="613"/>
      <c r="G195" s="614"/>
      <c r="H195" s="614"/>
      <c r="I195" s="614"/>
      <c r="J195" s="615"/>
      <c r="K195" s="613"/>
      <c r="L195" s="614"/>
      <c r="M195" s="614"/>
      <c r="N195" s="615"/>
      <c r="O195" s="613"/>
      <c r="P195" s="615"/>
      <c r="Q195" s="613"/>
      <c r="R195" s="614"/>
      <c r="S195" s="614"/>
      <c r="T195" s="614"/>
      <c r="U195" s="614"/>
      <c r="V195" s="614"/>
      <c r="W195" s="615"/>
      <c r="X195" s="1046"/>
      <c r="Y195" s="1049"/>
      <c r="Z195" s="1049"/>
      <c r="AA195" s="1052"/>
      <c r="AB195" s="1046"/>
      <c r="AC195" s="1052"/>
      <c r="AD195" s="1046"/>
      <c r="AE195" s="1049"/>
      <c r="AF195" s="1049"/>
      <c r="AG195" s="1049"/>
      <c r="AH195" s="1049"/>
      <c r="AI195" s="1049"/>
      <c r="AJ195" s="1052"/>
    </row>
    <row r="196" spans="1:36" ht="14.45" customHeight="1">
      <c r="A196" s="993"/>
      <c r="B196" s="993"/>
      <c r="C196" s="993"/>
      <c r="D196" s="994"/>
      <c r="E196" s="89"/>
      <c r="F196" s="3">
        <f t="shared" ref="F196:W196" si="18">SUM(F174:F195)</f>
        <v>0</v>
      </c>
      <c r="G196" s="3">
        <f t="shared" si="18"/>
        <v>0</v>
      </c>
      <c r="H196" s="3">
        <f t="shared" si="18"/>
        <v>0</v>
      </c>
      <c r="I196" s="3">
        <f t="shared" si="18"/>
        <v>0</v>
      </c>
      <c r="J196" s="3">
        <f t="shared" si="18"/>
        <v>0</v>
      </c>
      <c r="K196" s="3">
        <f t="shared" si="18"/>
        <v>0</v>
      </c>
      <c r="L196" s="3">
        <f t="shared" si="18"/>
        <v>0</v>
      </c>
      <c r="M196" s="3">
        <f t="shared" si="18"/>
        <v>0</v>
      </c>
      <c r="N196" s="3">
        <f t="shared" si="18"/>
        <v>0</v>
      </c>
      <c r="O196" s="3">
        <f t="shared" si="18"/>
        <v>0</v>
      </c>
      <c r="P196" s="3">
        <f t="shared" si="18"/>
        <v>0</v>
      </c>
      <c r="Q196" s="3">
        <f t="shared" si="18"/>
        <v>0</v>
      </c>
      <c r="R196" s="3">
        <f t="shared" si="18"/>
        <v>0</v>
      </c>
      <c r="S196" s="3">
        <f t="shared" si="18"/>
        <v>0</v>
      </c>
      <c r="T196" s="3">
        <f t="shared" si="18"/>
        <v>0</v>
      </c>
      <c r="U196" s="3">
        <f t="shared" si="18"/>
        <v>0</v>
      </c>
      <c r="V196" s="3">
        <f t="shared" si="18"/>
        <v>0</v>
      </c>
      <c r="W196" s="3">
        <f t="shared" si="18"/>
        <v>0</v>
      </c>
      <c r="X196" s="77">
        <f t="shared" ref="X196:AJ196" si="19">SUM(X174)</f>
        <v>0</v>
      </c>
      <c r="Y196" s="77">
        <f t="shared" si="19"/>
        <v>0</v>
      </c>
      <c r="Z196" s="77">
        <f t="shared" si="19"/>
        <v>0</v>
      </c>
      <c r="AA196" s="77">
        <f t="shared" si="19"/>
        <v>0</v>
      </c>
      <c r="AB196" s="77">
        <f t="shared" si="19"/>
        <v>0</v>
      </c>
      <c r="AC196" s="77">
        <f t="shared" si="19"/>
        <v>0</v>
      </c>
      <c r="AD196" s="77">
        <f t="shared" si="19"/>
        <v>0</v>
      </c>
      <c r="AE196" s="77">
        <f t="shared" si="19"/>
        <v>0</v>
      </c>
      <c r="AF196" s="77">
        <f t="shared" si="19"/>
        <v>0</v>
      </c>
      <c r="AG196" s="77">
        <f t="shared" si="19"/>
        <v>0</v>
      </c>
      <c r="AH196" s="77">
        <f t="shared" si="19"/>
        <v>0</v>
      </c>
      <c r="AI196" s="77">
        <f t="shared" si="19"/>
        <v>0</v>
      </c>
      <c r="AJ196" s="77">
        <f t="shared" si="19"/>
        <v>0</v>
      </c>
    </row>
    <row r="197" spans="1:36" customFormat="1" thickBot="1">
      <c r="D197" s="216"/>
      <c r="E197" s="216"/>
    </row>
    <row r="198" spans="1:36" customFormat="1" ht="30">
      <c r="A198" s="1019" t="s">
        <v>50</v>
      </c>
      <c r="B198" s="1022" t="s">
        <v>1573</v>
      </c>
      <c r="C198" s="1025" t="s">
        <v>203</v>
      </c>
      <c r="D198" s="605" t="s">
        <v>252</v>
      </c>
      <c r="E198" s="606" t="s">
        <v>433</v>
      </c>
      <c r="F198" s="607"/>
      <c r="G198" s="608"/>
      <c r="H198" s="608"/>
      <c r="I198" s="608"/>
      <c r="J198" s="609"/>
      <c r="K198" s="607"/>
      <c r="L198" s="608"/>
      <c r="M198" s="608"/>
      <c r="N198" s="609"/>
      <c r="O198" s="607"/>
      <c r="P198" s="609"/>
      <c r="Q198" s="607"/>
      <c r="R198" s="608"/>
      <c r="S198" s="608"/>
      <c r="T198" s="608"/>
      <c r="U198" s="608"/>
      <c r="V198" s="608"/>
      <c r="W198" s="609"/>
      <c r="X198" s="975"/>
      <c r="Y198" s="979"/>
      <c r="Z198" s="979"/>
      <c r="AA198" s="983"/>
      <c r="AB198" s="975"/>
      <c r="AC198" s="983"/>
      <c r="AD198" s="975"/>
      <c r="AE198" s="979"/>
      <c r="AF198" s="979"/>
      <c r="AG198" s="979"/>
      <c r="AH198" s="979"/>
      <c r="AI198" s="979"/>
      <c r="AJ198" s="983"/>
    </row>
    <row r="199" spans="1:36" customFormat="1" ht="15">
      <c r="A199" s="1020"/>
      <c r="B199" s="1023"/>
      <c r="C199" s="1026"/>
      <c r="D199" s="474" t="s">
        <v>1497</v>
      </c>
      <c r="E199" s="610" t="s">
        <v>1498</v>
      </c>
      <c r="F199" s="228"/>
      <c r="G199" s="611"/>
      <c r="H199" s="611"/>
      <c r="I199" s="611"/>
      <c r="J199" s="612"/>
      <c r="K199" s="228"/>
      <c r="L199" s="611"/>
      <c r="M199" s="611"/>
      <c r="N199" s="612"/>
      <c r="O199" s="228"/>
      <c r="P199" s="612"/>
      <c r="Q199" s="228"/>
      <c r="R199" s="611"/>
      <c r="S199" s="611"/>
      <c r="T199" s="611"/>
      <c r="U199" s="611"/>
      <c r="V199" s="611"/>
      <c r="W199" s="612"/>
      <c r="X199" s="976"/>
      <c r="Y199" s="980"/>
      <c r="Z199" s="980"/>
      <c r="AA199" s="984"/>
      <c r="AB199" s="976"/>
      <c r="AC199" s="984"/>
      <c r="AD199" s="976"/>
      <c r="AE199" s="980"/>
      <c r="AF199" s="980"/>
      <c r="AG199" s="980"/>
      <c r="AH199" s="980"/>
      <c r="AI199" s="980"/>
      <c r="AJ199" s="984"/>
    </row>
    <row r="200" spans="1:36" customFormat="1" ht="30">
      <c r="A200" s="1020"/>
      <c r="B200" s="1023"/>
      <c r="C200" s="1026"/>
      <c r="D200" s="474" t="s">
        <v>189</v>
      </c>
      <c r="E200" s="610" t="s">
        <v>1499</v>
      </c>
      <c r="F200" s="228"/>
      <c r="G200" s="611"/>
      <c r="H200" s="611"/>
      <c r="I200" s="611"/>
      <c r="J200" s="612"/>
      <c r="K200" s="228"/>
      <c r="L200" s="611"/>
      <c r="M200" s="611"/>
      <c r="N200" s="612"/>
      <c r="O200" s="228"/>
      <c r="P200" s="612"/>
      <c r="Q200" s="228"/>
      <c r="R200" s="611"/>
      <c r="S200" s="611"/>
      <c r="T200" s="611"/>
      <c r="U200" s="611"/>
      <c r="V200" s="611"/>
      <c r="W200" s="612"/>
      <c r="X200" s="976"/>
      <c r="Y200" s="980"/>
      <c r="Z200" s="980"/>
      <c r="AA200" s="984"/>
      <c r="AB200" s="976"/>
      <c r="AC200" s="984"/>
      <c r="AD200" s="976"/>
      <c r="AE200" s="980"/>
      <c r="AF200" s="980"/>
      <c r="AG200" s="980"/>
      <c r="AH200" s="980"/>
      <c r="AI200" s="980"/>
      <c r="AJ200" s="984"/>
    </row>
    <row r="201" spans="1:36" customFormat="1" ht="15">
      <c r="A201" s="1020"/>
      <c r="B201" s="1023"/>
      <c r="C201" s="1026"/>
      <c r="D201" s="474" t="s">
        <v>191</v>
      </c>
      <c r="E201" s="610" t="s">
        <v>1500</v>
      </c>
      <c r="F201" s="228"/>
      <c r="G201" s="611"/>
      <c r="H201" s="611"/>
      <c r="I201" s="611"/>
      <c r="J201" s="612"/>
      <c r="K201" s="228"/>
      <c r="L201" s="611"/>
      <c r="M201" s="611"/>
      <c r="N201" s="612"/>
      <c r="O201" s="228"/>
      <c r="P201" s="612"/>
      <c r="Q201" s="228"/>
      <c r="R201" s="611"/>
      <c r="S201" s="611"/>
      <c r="T201" s="611"/>
      <c r="U201" s="611"/>
      <c r="V201" s="611"/>
      <c r="W201" s="612"/>
      <c r="X201" s="976"/>
      <c r="Y201" s="980"/>
      <c r="Z201" s="980"/>
      <c r="AA201" s="984"/>
      <c r="AB201" s="976"/>
      <c r="AC201" s="984"/>
      <c r="AD201" s="976"/>
      <c r="AE201" s="980"/>
      <c r="AF201" s="980"/>
      <c r="AG201" s="980"/>
      <c r="AH201" s="980"/>
      <c r="AI201" s="980"/>
      <c r="AJ201" s="984"/>
    </row>
    <row r="202" spans="1:36" customFormat="1" ht="30">
      <c r="A202" s="1020"/>
      <c r="B202" s="1023"/>
      <c r="C202" s="1026"/>
      <c r="D202" s="474" t="s">
        <v>204</v>
      </c>
      <c r="E202" s="610" t="s">
        <v>1501</v>
      </c>
      <c r="F202" s="228"/>
      <c r="G202" s="611"/>
      <c r="H202" s="611"/>
      <c r="I202" s="611"/>
      <c r="J202" s="612"/>
      <c r="K202" s="228"/>
      <c r="L202" s="611"/>
      <c r="M202" s="611"/>
      <c r="N202" s="612"/>
      <c r="O202" s="228"/>
      <c r="P202" s="612"/>
      <c r="Q202" s="228"/>
      <c r="R202" s="611"/>
      <c r="S202" s="611"/>
      <c r="T202" s="611"/>
      <c r="U202" s="611"/>
      <c r="V202" s="611"/>
      <c r="W202" s="612"/>
      <c r="X202" s="976"/>
      <c r="Y202" s="980"/>
      <c r="Z202" s="980"/>
      <c r="AA202" s="984"/>
      <c r="AB202" s="976"/>
      <c r="AC202" s="984"/>
      <c r="AD202" s="976"/>
      <c r="AE202" s="980"/>
      <c r="AF202" s="980"/>
      <c r="AG202" s="980"/>
      <c r="AH202" s="980"/>
      <c r="AI202" s="980"/>
      <c r="AJ202" s="984"/>
    </row>
    <row r="203" spans="1:36" customFormat="1" ht="15">
      <c r="A203" s="1020"/>
      <c r="B203" s="1023"/>
      <c r="C203" s="1026"/>
      <c r="D203" s="474" t="s">
        <v>190</v>
      </c>
      <c r="E203" s="610" t="s">
        <v>1502</v>
      </c>
      <c r="F203" s="228"/>
      <c r="G203" s="611"/>
      <c r="H203" s="611"/>
      <c r="I203" s="611"/>
      <c r="J203" s="612"/>
      <c r="K203" s="228"/>
      <c r="L203" s="611"/>
      <c r="M203" s="611"/>
      <c r="N203" s="612"/>
      <c r="O203" s="228"/>
      <c r="P203" s="612"/>
      <c r="Q203" s="228"/>
      <c r="R203" s="611"/>
      <c r="S203" s="611"/>
      <c r="T203" s="611"/>
      <c r="U203" s="611"/>
      <c r="V203" s="611"/>
      <c r="W203" s="612"/>
      <c r="X203" s="976"/>
      <c r="Y203" s="980"/>
      <c r="Z203" s="980"/>
      <c r="AA203" s="984"/>
      <c r="AB203" s="976"/>
      <c r="AC203" s="984"/>
      <c r="AD203" s="976"/>
      <c r="AE203" s="980"/>
      <c r="AF203" s="980"/>
      <c r="AG203" s="980"/>
      <c r="AH203" s="980"/>
      <c r="AI203" s="980"/>
      <c r="AJ203" s="984"/>
    </row>
    <row r="204" spans="1:36" customFormat="1" ht="15">
      <c r="A204" s="1020"/>
      <c r="B204" s="1023"/>
      <c r="C204" s="1026"/>
      <c r="D204" s="474" t="s">
        <v>254</v>
      </c>
      <c r="E204" s="610" t="s">
        <v>434</v>
      </c>
      <c r="F204" s="228"/>
      <c r="G204" s="611"/>
      <c r="H204" s="611"/>
      <c r="I204" s="611"/>
      <c r="J204" s="612"/>
      <c r="K204" s="228"/>
      <c r="L204" s="611"/>
      <c r="M204" s="611"/>
      <c r="N204" s="612"/>
      <c r="O204" s="228"/>
      <c r="P204" s="612"/>
      <c r="Q204" s="228"/>
      <c r="R204" s="611"/>
      <c r="S204" s="611"/>
      <c r="T204" s="611"/>
      <c r="U204" s="611"/>
      <c r="V204" s="611"/>
      <c r="W204" s="612"/>
      <c r="X204" s="976"/>
      <c r="Y204" s="980"/>
      <c r="Z204" s="980"/>
      <c r="AA204" s="984"/>
      <c r="AB204" s="976"/>
      <c r="AC204" s="984"/>
      <c r="AD204" s="976"/>
      <c r="AE204" s="980"/>
      <c r="AF204" s="980"/>
      <c r="AG204" s="980"/>
      <c r="AH204" s="980"/>
      <c r="AI204" s="980"/>
      <c r="AJ204" s="984"/>
    </row>
    <row r="205" spans="1:36" customFormat="1" ht="15">
      <c r="A205" s="1020"/>
      <c r="B205" s="1023"/>
      <c r="C205" s="1026"/>
      <c r="D205" s="474" t="s">
        <v>256</v>
      </c>
      <c r="E205" s="610" t="s">
        <v>435</v>
      </c>
      <c r="F205" s="228"/>
      <c r="G205" s="611"/>
      <c r="H205" s="611"/>
      <c r="I205" s="611"/>
      <c r="J205" s="612"/>
      <c r="K205" s="228"/>
      <c r="L205" s="611"/>
      <c r="M205" s="611"/>
      <c r="N205" s="612"/>
      <c r="O205" s="228"/>
      <c r="P205" s="612"/>
      <c r="Q205" s="228"/>
      <c r="R205" s="611"/>
      <c r="S205" s="611"/>
      <c r="T205" s="611"/>
      <c r="U205" s="611"/>
      <c r="V205" s="611"/>
      <c r="W205" s="612"/>
      <c r="X205" s="976"/>
      <c r="Y205" s="980"/>
      <c r="Z205" s="980"/>
      <c r="AA205" s="984"/>
      <c r="AB205" s="976"/>
      <c r="AC205" s="984"/>
      <c r="AD205" s="976"/>
      <c r="AE205" s="980"/>
      <c r="AF205" s="980"/>
      <c r="AG205" s="980"/>
      <c r="AH205" s="980"/>
      <c r="AI205" s="980"/>
      <c r="AJ205" s="984"/>
    </row>
    <row r="206" spans="1:36" customFormat="1" ht="30">
      <c r="A206" s="1020"/>
      <c r="B206" s="1023"/>
      <c r="C206" s="1026"/>
      <c r="D206" s="474" t="s">
        <v>410</v>
      </c>
      <c r="E206" s="610" t="s">
        <v>1503</v>
      </c>
      <c r="F206" s="228"/>
      <c r="G206" s="611"/>
      <c r="H206" s="611"/>
      <c r="I206" s="611"/>
      <c r="J206" s="612"/>
      <c r="K206" s="228"/>
      <c r="L206" s="611"/>
      <c r="M206" s="611"/>
      <c r="N206" s="612"/>
      <c r="O206" s="228"/>
      <c r="P206" s="612"/>
      <c r="Q206" s="228"/>
      <c r="R206" s="611"/>
      <c r="S206" s="611"/>
      <c r="T206" s="611"/>
      <c r="U206" s="611"/>
      <c r="V206" s="611"/>
      <c r="W206" s="612"/>
      <c r="X206" s="976"/>
      <c r="Y206" s="980"/>
      <c r="Z206" s="980"/>
      <c r="AA206" s="984"/>
      <c r="AB206" s="976"/>
      <c r="AC206" s="984"/>
      <c r="AD206" s="976"/>
      <c r="AE206" s="980"/>
      <c r="AF206" s="980"/>
      <c r="AG206" s="980"/>
      <c r="AH206" s="980"/>
      <c r="AI206" s="980"/>
      <c r="AJ206" s="984"/>
    </row>
    <row r="207" spans="1:36" customFormat="1" ht="15">
      <c r="A207" s="1020"/>
      <c r="B207" s="1023"/>
      <c r="C207" s="1026"/>
      <c r="D207" s="474" t="s">
        <v>258</v>
      </c>
      <c r="E207" s="610" t="s">
        <v>436</v>
      </c>
      <c r="F207" s="228"/>
      <c r="G207" s="611"/>
      <c r="H207" s="611"/>
      <c r="I207" s="611"/>
      <c r="J207" s="612"/>
      <c r="K207" s="228"/>
      <c r="L207" s="611"/>
      <c r="M207" s="611"/>
      <c r="N207" s="612"/>
      <c r="O207" s="228"/>
      <c r="P207" s="612"/>
      <c r="Q207" s="228"/>
      <c r="R207" s="611"/>
      <c r="S207" s="611"/>
      <c r="T207" s="611"/>
      <c r="U207" s="611"/>
      <c r="V207" s="611"/>
      <c r="W207" s="612"/>
      <c r="X207" s="976"/>
      <c r="Y207" s="980"/>
      <c r="Z207" s="980"/>
      <c r="AA207" s="984"/>
      <c r="AB207" s="976"/>
      <c r="AC207" s="984"/>
      <c r="AD207" s="976"/>
      <c r="AE207" s="980"/>
      <c r="AF207" s="980"/>
      <c r="AG207" s="980"/>
      <c r="AH207" s="980"/>
      <c r="AI207" s="980"/>
      <c r="AJ207" s="984"/>
    </row>
    <row r="208" spans="1:36" customFormat="1" ht="15">
      <c r="A208" s="1020"/>
      <c r="B208" s="1023"/>
      <c r="C208" s="1026"/>
      <c r="D208" s="474" t="s">
        <v>102</v>
      </c>
      <c r="E208" s="610" t="s">
        <v>1504</v>
      </c>
      <c r="F208" s="228"/>
      <c r="G208" s="611"/>
      <c r="H208" s="611"/>
      <c r="I208" s="611"/>
      <c r="J208" s="612"/>
      <c r="K208" s="228"/>
      <c r="L208" s="611"/>
      <c r="M208" s="611"/>
      <c r="N208" s="612"/>
      <c r="O208" s="228"/>
      <c r="P208" s="612"/>
      <c r="Q208" s="228"/>
      <c r="R208" s="611"/>
      <c r="S208" s="611"/>
      <c r="T208" s="611"/>
      <c r="U208" s="611"/>
      <c r="V208" s="611"/>
      <c r="W208" s="612"/>
      <c r="X208" s="976"/>
      <c r="Y208" s="980"/>
      <c r="Z208" s="980"/>
      <c r="AA208" s="984"/>
      <c r="AB208" s="976"/>
      <c r="AC208" s="984"/>
      <c r="AD208" s="976"/>
      <c r="AE208" s="980"/>
      <c r="AF208" s="980"/>
      <c r="AG208" s="980"/>
      <c r="AH208" s="980"/>
      <c r="AI208" s="980"/>
      <c r="AJ208" s="984"/>
    </row>
    <row r="209" spans="1:36" customFormat="1" ht="15">
      <c r="A209" s="1020"/>
      <c r="B209" s="1023"/>
      <c r="C209" s="1026"/>
      <c r="D209" s="474" t="s">
        <v>103</v>
      </c>
      <c r="E209" s="610" t="s">
        <v>1505</v>
      </c>
      <c r="F209" s="228"/>
      <c r="G209" s="611"/>
      <c r="H209" s="611"/>
      <c r="I209" s="611"/>
      <c r="J209" s="612"/>
      <c r="K209" s="228"/>
      <c r="L209" s="611"/>
      <c r="M209" s="611"/>
      <c r="N209" s="612"/>
      <c r="O209" s="228"/>
      <c r="P209" s="612"/>
      <c r="Q209" s="228"/>
      <c r="R209" s="611"/>
      <c r="S209" s="611"/>
      <c r="T209" s="611"/>
      <c r="U209" s="611"/>
      <c r="V209" s="611"/>
      <c r="W209" s="612"/>
      <c r="X209" s="977"/>
      <c r="Y209" s="981"/>
      <c r="Z209" s="981"/>
      <c r="AA209" s="985"/>
      <c r="AB209" s="977"/>
      <c r="AC209" s="985"/>
      <c r="AD209" s="977"/>
      <c r="AE209" s="981"/>
      <c r="AF209" s="981"/>
      <c r="AG209" s="981"/>
      <c r="AH209" s="981"/>
      <c r="AI209" s="981"/>
      <c r="AJ209" s="985"/>
    </row>
    <row r="210" spans="1:36" customFormat="1" ht="15">
      <c r="A210" s="1020"/>
      <c r="B210" s="1023"/>
      <c r="C210" s="1026"/>
      <c r="D210" s="474" t="s">
        <v>104</v>
      </c>
      <c r="E210" s="610" t="s">
        <v>1506</v>
      </c>
      <c r="F210" s="228"/>
      <c r="G210" s="611"/>
      <c r="H210" s="611"/>
      <c r="I210" s="611"/>
      <c r="J210" s="612"/>
      <c r="K210" s="228"/>
      <c r="L210" s="611"/>
      <c r="M210" s="611"/>
      <c r="N210" s="612"/>
      <c r="O210" s="228"/>
      <c r="P210" s="612"/>
      <c r="Q210" s="228"/>
      <c r="R210" s="611"/>
      <c r="S210" s="611"/>
      <c r="T210" s="611"/>
      <c r="U210" s="611"/>
      <c r="V210" s="611"/>
      <c r="W210" s="612"/>
      <c r="X210" s="977"/>
      <c r="Y210" s="981"/>
      <c r="Z210" s="981"/>
      <c r="AA210" s="985"/>
      <c r="AB210" s="977"/>
      <c r="AC210" s="985"/>
      <c r="AD210" s="977"/>
      <c r="AE210" s="981"/>
      <c r="AF210" s="981"/>
      <c r="AG210" s="981"/>
      <c r="AH210" s="981"/>
      <c r="AI210" s="981"/>
      <c r="AJ210" s="985"/>
    </row>
    <row r="211" spans="1:36" customFormat="1" ht="15">
      <c r="A211" s="1020"/>
      <c r="B211" s="1023"/>
      <c r="C211" s="1026"/>
      <c r="D211" s="474" t="s">
        <v>105</v>
      </c>
      <c r="E211" s="610" t="s">
        <v>1507</v>
      </c>
      <c r="F211" s="228"/>
      <c r="G211" s="611"/>
      <c r="H211" s="611"/>
      <c r="I211" s="611"/>
      <c r="J211" s="612"/>
      <c r="K211" s="228"/>
      <c r="L211" s="611"/>
      <c r="M211" s="611"/>
      <c r="N211" s="612"/>
      <c r="O211" s="228"/>
      <c r="P211" s="612"/>
      <c r="Q211" s="228"/>
      <c r="R211" s="611"/>
      <c r="S211" s="611"/>
      <c r="T211" s="611"/>
      <c r="U211" s="611"/>
      <c r="V211" s="611"/>
      <c r="W211" s="612"/>
      <c r="X211" s="977"/>
      <c r="Y211" s="981"/>
      <c r="Z211" s="981"/>
      <c r="AA211" s="985"/>
      <c r="AB211" s="977"/>
      <c r="AC211" s="985"/>
      <c r="AD211" s="977"/>
      <c r="AE211" s="981"/>
      <c r="AF211" s="981"/>
      <c r="AG211" s="981"/>
      <c r="AH211" s="981"/>
      <c r="AI211" s="981"/>
      <c r="AJ211" s="985"/>
    </row>
    <row r="212" spans="1:36" customFormat="1" ht="15">
      <c r="A212" s="1020"/>
      <c r="B212" s="1023"/>
      <c r="C212" s="1026"/>
      <c r="D212" s="474" t="s">
        <v>106</v>
      </c>
      <c r="E212" s="610" t="s">
        <v>1508</v>
      </c>
      <c r="F212" s="228"/>
      <c r="G212" s="611"/>
      <c r="H212" s="611"/>
      <c r="I212" s="611"/>
      <c r="J212" s="612"/>
      <c r="K212" s="228"/>
      <c r="L212" s="611"/>
      <c r="M212" s="611"/>
      <c r="N212" s="612"/>
      <c r="O212" s="228"/>
      <c r="P212" s="612"/>
      <c r="Q212" s="228"/>
      <c r="R212" s="611"/>
      <c r="S212" s="611"/>
      <c r="T212" s="611"/>
      <c r="U212" s="611"/>
      <c r="V212" s="611"/>
      <c r="W212" s="612"/>
      <c r="X212" s="977"/>
      <c r="Y212" s="981"/>
      <c r="Z212" s="981"/>
      <c r="AA212" s="985"/>
      <c r="AB212" s="977"/>
      <c r="AC212" s="985"/>
      <c r="AD212" s="977"/>
      <c r="AE212" s="981"/>
      <c r="AF212" s="981"/>
      <c r="AG212" s="981"/>
      <c r="AH212" s="981"/>
      <c r="AI212" s="981"/>
      <c r="AJ212" s="985"/>
    </row>
    <row r="213" spans="1:36" customFormat="1" ht="15">
      <c r="A213" s="1020"/>
      <c r="B213" s="1023"/>
      <c r="C213" s="1026"/>
      <c r="D213" s="474" t="s">
        <v>107</v>
      </c>
      <c r="E213" s="610" t="s">
        <v>1509</v>
      </c>
      <c r="F213" s="228"/>
      <c r="G213" s="611"/>
      <c r="H213" s="611"/>
      <c r="I213" s="611"/>
      <c r="J213" s="612"/>
      <c r="K213" s="228"/>
      <c r="L213" s="611"/>
      <c r="M213" s="611"/>
      <c r="N213" s="612"/>
      <c r="O213" s="228"/>
      <c r="P213" s="612"/>
      <c r="Q213" s="228"/>
      <c r="R213" s="611"/>
      <c r="S213" s="611"/>
      <c r="T213" s="611"/>
      <c r="U213" s="611"/>
      <c r="V213" s="611"/>
      <c r="W213" s="612"/>
      <c r="X213" s="977"/>
      <c r="Y213" s="981"/>
      <c r="Z213" s="981"/>
      <c r="AA213" s="985"/>
      <c r="AB213" s="977"/>
      <c r="AC213" s="985"/>
      <c r="AD213" s="977"/>
      <c r="AE213" s="981"/>
      <c r="AF213" s="981"/>
      <c r="AG213" s="981"/>
      <c r="AH213" s="981"/>
      <c r="AI213" s="981"/>
      <c r="AJ213" s="985"/>
    </row>
    <row r="214" spans="1:36" customFormat="1" ht="19.5" customHeight="1">
      <c r="A214" s="1020"/>
      <c r="B214" s="1023"/>
      <c r="C214" s="1026"/>
      <c r="D214" s="474" t="s">
        <v>108</v>
      </c>
      <c r="E214" s="610" t="s">
        <v>1510</v>
      </c>
      <c r="F214" s="228"/>
      <c r="G214" s="611"/>
      <c r="H214" s="611"/>
      <c r="I214" s="611"/>
      <c r="J214" s="612"/>
      <c r="K214" s="228"/>
      <c r="L214" s="611"/>
      <c r="M214" s="611"/>
      <c r="N214" s="612"/>
      <c r="O214" s="228"/>
      <c r="P214" s="612"/>
      <c r="Q214" s="228"/>
      <c r="R214" s="611"/>
      <c r="S214" s="611"/>
      <c r="T214" s="611"/>
      <c r="U214" s="611"/>
      <c r="V214" s="611"/>
      <c r="W214" s="612"/>
      <c r="X214" s="977"/>
      <c r="Y214" s="981"/>
      <c r="Z214" s="981"/>
      <c r="AA214" s="985"/>
      <c r="AB214" s="977"/>
      <c r="AC214" s="985"/>
      <c r="AD214" s="977"/>
      <c r="AE214" s="981"/>
      <c r="AF214" s="981"/>
      <c r="AG214" s="981"/>
      <c r="AH214" s="981"/>
      <c r="AI214" s="981"/>
      <c r="AJ214" s="985"/>
    </row>
    <row r="215" spans="1:36" customFormat="1" ht="18.75" customHeight="1">
      <c r="A215" s="1020"/>
      <c r="B215" s="1023"/>
      <c r="C215" s="1026"/>
      <c r="D215" s="474" t="s">
        <v>109</v>
      </c>
      <c r="E215" s="610" t="s">
        <v>1511</v>
      </c>
      <c r="F215" s="228"/>
      <c r="G215" s="611"/>
      <c r="H215" s="611"/>
      <c r="I215" s="611"/>
      <c r="J215" s="612"/>
      <c r="K215" s="228"/>
      <c r="L215" s="611"/>
      <c r="M215" s="611"/>
      <c r="N215" s="612"/>
      <c r="O215" s="228"/>
      <c r="P215" s="612"/>
      <c r="Q215" s="228"/>
      <c r="R215" s="611"/>
      <c r="S215" s="611"/>
      <c r="T215" s="611"/>
      <c r="U215" s="611"/>
      <c r="V215" s="611"/>
      <c r="W215" s="612"/>
      <c r="X215" s="977"/>
      <c r="Y215" s="981"/>
      <c r="Z215" s="981"/>
      <c r="AA215" s="985"/>
      <c r="AB215" s="977"/>
      <c r="AC215" s="985"/>
      <c r="AD215" s="977"/>
      <c r="AE215" s="981"/>
      <c r="AF215" s="981"/>
      <c r="AG215" s="981"/>
      <c r="AH215" s="981"/>
      <c r="AI215" s="981"/>
      <c r="AJ215" s="985"/>
    </row>
    <row r="216" spans="1:36" customFormat="1" ht="30">
      <c r="A216" s="1020"/>
      <c r="B216" s="1023"/>
      <c r="C216" s="1026"/>
      <c r="D216" s="474" t="s">
        <v>110</v>
      </c>
      <c r="E216" s="610" t="s">
        <v>1512</v>
      </c>
      <c r="F216" s="228"/>
      <c r="G216" s="611"/>
      <c r="H216" s="611"/>
      <c r="I216" s="611"/>
      <c r="J216" s="612"/>
      <c r="K216" s="228"/>
      <c r="L216" s="611"/>
      <c r="M216" s="611"/>
      <c r="N216" s="612"/>
      <c r="O216" s="228"/>
      <c r="P216" s="612"/>
      <c r="Q216" s="228"/>
      <c r="R216" s="611"/>
      <c r="S216" s="611"/>
      <c r="T216" s="611"/>
      <c r="U216" s="611"/>
      <c r="V216" s="611"/>
      <c r="W216" s="612"/>
      <c r="X216" s="977"/>
      <c r="Y216" s="981"/>
      <c r="Z216" s="981"/>
      <c r="AA216" s="985"/>
      <c r="AB216" s="977"/>
      <c r="AC216" s="985"/>
      <c r="AD216" s="977"/>
      <c r="AE216" s="981"/>
      <c r="AF216" s="981"/>
      <c r="AG216" s="981"/>
      <c r="AH216" s="981"/>
      <c r="AI216" s="981"/>
      <c r="AJ216" s="985"/>
    </row>
    <row r="217" spans="1:36" customFormat="1" ht="15">
      <c r="A217" s="1020"/>
      <c r="B217" s="1023"/>
      <c r="C217" s="1026"/>
      <c r="D217" s="474" t="s">
        <v>259</v>
      </c>
      <c r="E217" s="610" t="s">
        <v>437</v>
      </c>
      <c r="F217" s="228"/>
      <c r="G217" s="611"/>
      <c r="H217" s="611"/>
      <c r="I217" s="611"/>
      <c r="J217" s="612"/>
      <c r="K217" s="228"/>
      <c r="L217" s="611"/>
      <c r="M217" s="611"/>
      <c r="N217" s="612"/>
      <c r="O217" s="228"/>
      <c r="P217" s="612"/>
      <c r="Q217" s="228"/>
      <c r="R217" s="611"/>
      <c r="S217" s="611"/>
      <c r="T217" s="611"/>
      <c r="U217" s="611"/>
      <c r="V217" s="611"/>
      <c r="W217" s="612"/>
      <c r="X217" s="977"/>
      <c r="Y217" s="981"/>
      <c r="Z217" s="981"/>
      <c r="AA217" s="985"/>
      <c r="AB217" s="977"/>
      <c r="AC217" s="985"/>
      <c r="AD217" s="977"/>
      <c r="AE217" s="981"/>
      <c r="AF217" s="981"/>
      <c r="AG217" s="981"/>
      <c r="AH217" s="981"/>
      <c r="AI217" s="981"/>
      <c r="AJ217" s="985"/>
    </row>
    <row r="218" spans="1:36" customFormat="1" ht="30">
      <c r="A218" s="1020"/>
      <c r="B218" s="1023"/>
      <c r="C218" s="1026"/>
      <c r="D218" s="474" t="s">
        <v>260</v>
      </c>
      <c r="E218" s="610" t="s">
        <v>438</v>
      </c>
      <c r="F218" s="228"/>
      <c r="G218" s="611"/>
      <c r="H218" s="611"/>
      <c r="I218" s="611"/>
      <c r="J218" s="612"/>
      <c r="K218" s="228"/>
      <c r="L218" s="611"/>
      <c r="M218" s="611"/>
      <c r="N218" s="612"/>
      <c r="O218" s="228"/>
      <c r="P218" s="612"/>
      <c r="Q218" s="228"/>
      <c r="R218" s="611"/>
      <c r="S218" s="611"/>
      <c r="T218" s="611"/>
      <c r="U218" s="611"/>
      <c r="V218" s="611"/>
      <c r="W218" s="612"/>
      <c r="X218" s="977"/>
      <c r="Y218" s="981"/>
      <c r="Z218" s="981"/>
      <c r="AA218" s="985"/>
      <c r="AB218" s="977"/>
      <c r="AC218" s="985"/>
      <c r="AD218" s="977"/>
      <c r="AE218" s="981"/>
      <c r="AF218" s="981"/>
      <c r="AG218" s="981"/>
      <c r="AH218" s="981"/>
      <c r="AI218" s="981"/>
      <c r="AJ218" s="985"/>
    </row>
    <row r="219" spans="1:36" customFormat="1" ht="30">
      <c r="A219" s="1020"/>
      <c r="B219" s="1023"/>
      <c r="C219" s="1026"/>
      <c r="D219" s="474" t="s">
        <v>261</v>
      </c>
      <c r="E219" s="610" t="s">
        <v>439</v>
      </c>
      <c r="F219" s="228"/>
      <c r="G219" s="611"/>
      <c r="H219" s="611"/>
      <c r="I219" s="611"/>
      <c r="J219" s="612"/>
      <c r="K219" s="228"/>
      <c r="L219" s="611"/>
      <c r="M219" s="611"/>
      <c r="N219" s="612"/>
      <c r="O219" s="228"/>
      <c r="P219" s="612"/>
      <c r="Q219" s="228"/>
      <c r="R219" s="611"/>
      <c r="S219" s="611"/>
      <c r="T219" s="611"/>
      <c r="U219" s="611"/>
      <c r="V219" s="611"/>
      <c r="W219" s="612"/>
      <c r="X219" s="977"/>
      <c r="Y219" s="981"/>
      <c r="Z219" s="981"/>
      <c r="AA219" s="985"/>
      <c r="AB219" s="977"/>
      <c r="AC219" s="985"/>
      <c r="AD219" s="977"/>
      <c r="AE219" s="981"/>
      <c r="AF219" s="981"/>
      <c r="AG219" s="981"/>
      <c r="AH219" s="981"/>
      <c r="AI219" s="981"/>
      <c r="AJ219" s="985"/>
    </row>
    <row r="220" spans="1:36" customFormat="1" ht="30">
      <c r="A220" s="1020"/>
      <c r="B220" s="1023"/>
      <c r="C220" s="1026"/>
      <c r="D220" s="474" t="s">
        <v>262</v>
      </c>
      <c r="E220" s="610" t="s">
        <v>440</v>
      </c>
      <c r="F220" s="228"/>
      <c r="G220" s="611"/>
      <c r="H220" s="611"/>
      <c r="I220" s="611"/>
      <c r="J220" s="612"/>
      <c r="K220" s="228"/>
      <c r="L220" s="611"/>
      <c r="M220" s="611"/>
      <c r="N220" s="612"/>
      <c r="O220" s="228"/>
      <c r="P220" s="612"/>
      <c r="Q220" s="228"/>
      <c r="R220" s="611"/>
      <c r="S220" s="611"/>
      <c r="T220" s="611"/>
      <c r="U220" s="611"/>
      <c r="V220" s="611"/>
      <c r="W220" s="612"/>
      <c r="X220" s="977"/>
      <c r="Y220" s="981"/>
      <c r="Z220" s="981"/>
      <c r="AA220" s="985"/>
      <c r="AB220" s="977"/>
      <c r="AC220" s="985"/>
      <c r="AD220" s="977"/>
      <c r="AE220" s="981"/>
      <c r="AF220" s="981"/>
      <c r="AG220" s="981"/>
      <c r="AH220" s="981"/>
      <c r="AI220" s="981"/>
      <c r="AJ220" s="985"/>
    </row>
    <row r="221" spans="1:36" customFormat="1" thickBot="1">
      <c r="A221" s="1021"/>
      <c r="B221" s="1024"/>
      <c r="C221" s="1027"/>
      <c r="D221" s="475" t="s">
        <v>264</v>
      </c>
      <c r="E221" s="232" t="s">
        <v>445</v>
      </c>
      <c r="F221" s="613"/>
      <c r="G221" s="614"/>
      <c r="H221" s="614"/>
      <c r="I221" s="614"/>
      <c r="J221" s="615"/>
      <c r="K221" s="613"/>
      <c r="L221" s="614"/>
      <c r="M221" s="614"/>
      <c r="N221" s="615"/>
      <c r="O221" s="613"/>
      <c r="P221" s="615"/>
      <c r="Q221" s="613"/>
      <c r="R221" s="614"/>
      <c r="S221" s="614"/>
      <c r="T221" s="614"/>
      <c r="U221" s="614"/>
      <c r="V221" s="614"/>
      <c r="W221" s="615"/>
      <c r="X221" s="978"/>
      <c r="Y221" s="982"/>
      <c r="Z221" s="982"/>
      <c r="AA221" s="986"/>
      <c r="AB221" s="978"/>
      <c r="AC221" s="986"/>
      <c r="AD221" s="978"/>
      <c r="AE221" s="982"/>
      <c r="AF221" s="982"/>
      <c r="AG221" s="982"/>
      <c r="AH221" s="982"/>
      <c r="AI221" s="982"/>
      <c r="AJ221" s="986"/>
    </row>
    <row r="222" spans="1:36" ht="14.45" customHeight="1">
      <c r="A222" s="993"/>
      <c r="B222" s="993"/>
      <c r="C222" s="993"/>
      <c r="D222" s="994"/>
      <c r="E222" s="89"/>
      <c r="F222" s="3">
        <f t="shared" ref="F222:W222" si="20">SUM(F198:F221)</f>
        <v>0</v>
      </c>
      <c r="G222" s="3">
        <f t="shared" si="20"/>
        <v>0</v>
      </c>
      <c r="H222" s="3">
        <f t="shared" si="20"/>
        <v>0</v>
      </c>
      <c r="I222" s="3">
        <f t="shared" si="20"/>
        <v>0</v>
      </c>
      <c r="J222" s="3">
        <f t="shared" si="20"/>
        <v>0</v>
      </c>
      <c r="K222" s="3">
        <f t="shared" si="20"/>
        <v>0</v>
      </c>
      <c r="L222" s="3">
        <f t="shared" si="20"/>
        <v>0</v>
      </c>
      <c r="M222" s="3">
        <f t="shared" si="20"/>
        <v>0</v>
      </c>
      <c r="N222" s="3">
        <f t="shared" si="20"/>
        <v>0</v>
      </c>
      <c r="O222" s="3">
        <f t="shared" si="20"/>
        <v>0</v>
      </c>
      <c r="P222" s="3">
        <f t="shared" si="20"/>
        <v>0</v>
      </c>
      <c r="Q222" s="3">
        <f t="shared" si="20"/>
        <v>0</v>
      </c>
      <c r="R222" s="3">
        <f t="shared" si="20"/>
        <v>0</v>
      </c>
      <c r="S222" s="3">
        <f t="shared" si="20"/>
        <v>0</v>
      </c>
      <c r="T222" s="3">
        <f t="shared" si="20"/>
        <v>0</v>
      </c>
      <c r="U222" s="3">
        <f t="shared" si="20"/>
        <v>0</v>
      </c>
      <c r="V222" s="3">
        <f t="shared" si="20"/>
        <v>0</v>
      </c>
      <c r="W222" s="3">
        <f t="shared" si="20"/>
        <v>0</v>
      </c>
      <c r="X222" s="77">
        <f t="shared" ref="X222:AJ222" si="21">SUM(X198)</f>
        <v>0</v>
      </c>
      <c r="Y222" s="77">
        <f t="shared" si="21"/>
        <v>0</v>
      </c>
      <c r="Z222" s="77">
        <f t="shared" si="21"/>
        <v>0</v>
      </c>
      <c r="AA222" s="77">
        <f t="shared" si="21"/>
        <v>0</v>
      </c>
      <c r="AB222" s="77">
        <f t="shared" si="21"/>
        <v>0</v>
      </c>
      <c r="AC222" s="77">
        <f t="shared" si="21"/>
        <v>0</v>
      </c>
      <c r="AD222" s="77">
        <f t="shared" si="21"/>
        <v>0</v>
      </c>
      <c r="AE222" s="77">
        <f t="shared" si="21"/>
        <v>0</v>
      </c>
      <c r="AF222" s="77">
        <f t="shared" si="21"/>
        <v>0</v>
      </c>
      <c r="AG222" s="77">
        <f t="shared" si="21"/>
        <v>0</v>
      </c>
      <c r="AH222" s="77">
        <f t="shared" si="21"/>
        <v>0</v>
      </c>
      <c r="AI222" s="77">
        <f t="shared" si="21"/>
        <v>0</v>
      </c>
      <c r="AJ222" s="77">
        <f t="shared" si="21"/>
        <v>0</v>
      </c>
    </row>
    <row r="223" spans="1:36" customFormat="1" thickBot="1">
      <c r="D223" s="216"/>
      <c r="E223" s="216"/>
    </row>
    <row r="224" spans="1:36" customFormat="1" ht="30">
      <c r="A224" s="1019" t="s">
        <v>50</v>
      </c>
      <c r="B224" s="1022" t="s">
        <v>1574</v>
      </c>
      <c r="C224" s="1025" t="s">
        <v>205</v>
      </c>
      <c r="D224" s="605" t="s">
        <v>252</v>
      </c>
      <c r="E224" s="606" t="s">
        <v>433</v>
      </c>
      <c r="F224" s="607"/>
      <c r="G224" s="608"/>
      <c r="H224" s="608"/>
      <c r="I224" s="608"/>
      <c r="J224" s="609"/>
      <c r="K224" s="607"/>
      <c r="L224" s="608"/>
      <c r="M224" s="608"/>
      <c r="N224" s="609"/>
      <c r="O224" s="607"/>
      <c r="P224" s="609"/>
      <c r="Q224" s="607"/>
      <c r="R224" s="608"/>
      <c r="S224" s="608"/>
      <c r="T224" s="608"/>
      <c r="U224" s="608"/>
      <c r="V224" s="608"/>
      <c r="W224" s="609"/>
      <c r="X224" s="975"/>
      <c r="Y224" s="979"/>
      <c r="Z224" s="979"/>
      <c r="AA224" s="983"/>
      <c r="AB224" s="975"/>
      <c r="AC224" s="983"/>
      <c r="AD224" s="975"/>
      <c r="AE224" s="979"/>
      <c r="AF224" s="979"/>
      <c r="AG224" s="979"/>
      <c r="AH224" s="979"/>
      <c r="AI224" s="979"/>
      <c r="AJ224" s="983"/>
    </row>
    <row r="225" spans="1:36" customFormat="1" ht="15">
      <c r="A225" s="1020"/>
      <c r="B225" s="1023"/>
      <c r="C225" s="1026"/>
      <c r="D225" s="474" t="s">
        <v>1497</v>
      </c>
      <c r="E225" s="610" t="s">
        <v>1498</v>
      </c>
      <c r="F225" s="228"/>
      <c r="G225" s="611"/>
      <c r="H225" s="611"/>
      <c r="I225" s="611"/>
      <c r="J225" s="612"/>
      <c r="K225" s="228"/>
      <c r="L225" s="611"/>
      <c r="M225" s="611"/>
      <c r="N225" s="612"/>
      <c r="O225" s="228"/>
      <c r="P225" s="612"/>
      <c r="Q225" s="228"/>
      <c r="R225" s="611"/>
      <c r="S225" s="611"/>
      <c r="T225" s="611"/>
      <c r="U225" s="611"/>
      <c r="V225" s="611"/>
      <c r="W225" s="612"/>
      <c r="X225" s="976"/>
      <c r="Y225" s="980"/>
      <c r="Z225" s="980"/>
      <c r="AA225" s="984"/>
      <c r="AB225" s="976"/>
      <c r="AC225" s="984"/>
      <c r="AD225" s="976"/>
      <c r="AE225" s="980"/>
      <c r="AF225" s="980"/>
      <c r="AG225" s="980"/>
      <c r="AH225" s="980"/>
      <c r="AI225" s="980"/>
      <c r="AJ225" s="984"/>
    </row>
    <row r="226" spans="1:36" customFormat="1" ht="30">
      <c r="A226" s="1020"/>
      <c r="B226" s="1023"/>
      <c r="C226" s="1026"/>
      <c r="D226" s="474" t="s">
        <v>1513</v>
      </c>
      <c r="E226" s="610" t="s">
        <v>1499</v>
      </c>
      <c r="F226" s="228"/>
      <c r="G226" s="611"/>
      <c r="H226" s="611"/>
      <c r="I226" s="611"/>
      <c r="J226" s="612"/>
      <c r="K226" s="228"/>
      <c r="L226" s="611"/>
      <c r="M226" s="611"/>
      <c r="N226" s="612"/>
      <c r="O226" s="228"/>
      <c r="P226" s="612"/>
      <c r="Q226" s="228"/>
      <c r="R226" s="611"/>
      <c r="S226" s="611"/>
      <c r="T226" s="611"/>
      <c r="U226" s="611"/>
      <c r="V226" s="611"/>
      <c r="W226" s="612"/>
      <c r="X226" s="976"/>
      <c r="Y226" s="980"/>
      <c r="Z226" s="980"/>
      <c r="AA226" s="984"/>
      <c r="AB226" s="976"/>
      <c r="AC226" s="984"/>
      <c r="AD226" s="976"/>
      <c r="AE226" s="980"/>
      <c r="AF226" s="980"/>
      <c r="AG226" s="980"/>
      <c r="AH226" s="980"/>
      <c r="AI226" s="980"/>
      <c r="AJ226" s="984"/>
    </row>
    <row r="227" spans="1:36" customFormat="1" ht="15">
      <c r="A227" s="1020"/>
      <c r="B227" s="1023"/>
      <c r="C227" s="1026"/>
      <c r="D227" s="474" t="s">
        <v>191</v>
      </c>
      <c r="E227" s="610" t="s">
        <v>1500</v>
      </c>
      <c r="F227" s="228"/>
      <c r="G227" s="611"/>
      <c r="H227" s="611"/>
      <c r="I227" s="611"/>
      <c r="J227" s="612"/>
      <c r="K227" s="228"/>
      <c r="L227" s="611"/>
      <c r="M227" s="611"/>
      <c r="N227" s="612"/>
      <c r="O227" s="228"/>
      <c r="P227" s="612"/>
      <c r="Q227" s="228"/>
      <c r="R227" s="611"/>
      <c r="S227" s="611"/>
      <c r="T227" s="611"/>
      <c r="U227" s="611"/>
      <c r="V227" s="611"/>
      <c r="W227" s="612"/>
      <c r="X227" s="976"/>
      <c r="Y227" s="980"/>
      <c r="Z227" s="980"/>
      <c r="AA227" s="984"/>
      <c r="AB227" s="976"/>
      <c r="AC227" s="984"/>
      <c r="AD227" s="976"/>
      <c r="AE227" s="980"/>
      <c r="AF227" s="980"/>
      <c r="AG227" s="980"/>
      <c r="AH227" s="980"/>
      <c r="AI227" s="980"/>
      <c r="AJ227" s="984"/>
    </row>
    <row r="228" spans="1:36" customFormat="1" ht="30">
      <c r="A228" s="1020"/>
      <c r="B228" s="1023"/>
      <c r="C228" s="1026"/>
      <c r="D228" s="474" t="s">
        <v>1514</v>
      </c>
      <c r="E228" s="610" t="s">
        <v>1501</v>
      </c>
      <c r="F228" s="228"/>
      <c r="G228" s="611"/>
      <c r="H228" s="611"/>
      <c r="I228" s="611"/>
      <c r="J228" s="612"/>
      <c r="K228" s="228"/>
      <c r="L228" s="611"/>
      <c r="M228" s="611"/>
      <c r="N228" s="612"/>
      <c r="O228" s="228"/>
      <c r="P228" s="612"/>
      <c r="Q228" s="228"/>
      <c r="R228" s="611"/>
      <c r="S228" s="611"/>
      <c r="T228" s="611"/>
      <c r="U228" s="611"/>
      <c r="V228" s="611"/>
      <c r="W228" s="612"/>
      <c r="X228" s="976"/>
      <c r="Y228" s="980"/>
      <c r="Z228" s="980"/>
      <c r="AA228" s="984"/>
      <c r="AB228" s="976"/>
      <c r="AC228" s="984"/>
      <c r="AD228" s="976"/>
      <c r="AE228" s="980"/>
      <c r="AF228" s="980"/>
      <c r="AG228" s="980"/>
      <c r="AH228" s="980"/>
      <c r="AI228" s="980"/>
      <c r="AJ228" s="984"/>
    </row>
    <row r="229" spans="1:36" customFormat="1" ht="15">
      <c r="A229" s="1020"/>
      <c r="B229" s="1023"/>
      <c r="C229" s="1026"/>
      <c r="D229" s="474" t="s">
        <v>1515</v>
      </c>
      <c r="E229" s="610" t="s">
        <v>1502</v>
      </c>
      <c r="F229" s="228"/>
      <c r="G229" s="611"/>
      <c r="H229" s="611"/>
      <c r="I229" s="611"/>
      <c r="J229" s="612"/>
      <c r="K229" s="228"/>
      <c r="L229" s="611"/>
      <c r="M229" s="611"/>
      <c r="N229" s="612"/>
      <c r="O229" s="228"/>
      <c r="P229" s="612"/>
      <c r="Q229" s="228"/>
      <c r="R229" s="611"/>
      <c r="S229" s="611"/>
      <c r="T229" s="611"/>
      <c r="U229" s="611"/>
      <c r="V229" s="611"/>
      <c r="W229" s="612"/>
      <c r="X229" s="976"/>
      <c r="Y229" s="980"/>
      <c r="Z229" s="980"/>
      <c r="AA229" s="984"/>
      <c r="AB229" s="976"/>
      <c r="AC229" s="984"/>
      <c r="AD229" s="976"/>
      <c r="AE229" s="980"/>
      <c r="AF229" s="980"/>
      <c r="AG229" s="980"/>
      <c r="AH229" s="980"/>
      <c r="AI229" s="980"/>
      <c r="AJ229" s="984"/>
    </row>
    <row r="230" spans="1:36" customFormat="1" ht="15">
      <c r="A230" s="1020"/>
      <c r="B230" s="1023"/>
      <c r="C230" s="1026"/>
      <c r="D230" s="474" t="s">
        <v>254</v>
      </c>
      <c r="E230" s="610" t="s">
        <v>434</v>
      </c>
      <c r="F230" s="228"/>
      <c r="G230" s="611"/>
      <c r="H230" s="611"/>
      <c r="I230" s="611"/>
      <c r="J230" s="612"/>
      <c r="K230" s="228"/>
      <c r="L230" s="611"/>
      <c r="M230" s="611"/>
      <c r="N230" s="612"/>
      <c r="O230" s="228"/>
      <c r="P230" s="612"/>
      <c r="Q230" s="228"/>
      <c r="R230" s="611"/>
      <c r="S230" s="611"/>
      <c r="T230" s="611"/>
      <c r="U230" s="611"/>
      <c r="V230" s="611"/>
      <c r="W230" s="612"/>
      <c r="X230" s="976"/>
      <c r="Y230" s="980"/>
      <c r="Z230" s="980"/>
      <c r="AA230" s="984"/>
      <c r="AB230" s="976"/>
      <c r="AC230" s="984"/>
      <c r="AD230" s="976"/>
      <c r="AE230" s="980"/>
      <c r="AF230" s="980"/>
      <c r="AG230" s="980"/>
      <c r="AH230" s="980"/>
      <c r="AI230" s="980"/>
      <c r="AJ230" s="984"/>
    </row>
    <row r="231" spans="1:36" customFormat="1" ht="15">
      <c r="A231" s="1020"/>
      <c r="B231" s="1023"/>
      <c r="C231" s="1026"/>
      <c r="D231" s="474" t="s">
        <v>256</v>
      </c>
      <c r="E231" s="610" t="s">
        <v>435</v>
      </c>
      <c r="F231" s="228"/>
      <c r="G231" s="611"/>
      <c r="H231" s="611"/>
      <c r="I231" s="611"/>
      <c r="J231" s="612"/>
      <c r="K231" s="228"/>
      <c r="L231" s="611"/>
      <c r="M231" s="611"/>
      <c r="N231" s="612"/>
      <c r="O231" s="228"/>
      <c r="P231" s="612"/>
      <c r="Q231" s="228"/>
      <c r="R231" s="611"/>
      <c r="S231" s="611"/>
      <c r="T231" s="611"/>
      <c r="U231" s="611"/>
      <c r="V231" s="611"/>
      <c r="W231" s="612"/>
      <c r="X231" s="976"/>
      <c r="Y231" s="980"/>
      <c r="Z231" s="980"/>
      <c r="AA231" s="984"/>
      <c r="AB231" s="976"/>
      <c r="AC231" s="984"/>
      <c r="AD231" s="976"/>
      <c r="AE231" s="980"/>
      <c r="AF231" s="980"/>
      <c r="AG231" s="980"/>
      <c r="AH231" s="980"/>
      <c r="AI231" s="980"/>
      <c r="AJ231" s="984"/>
    </row>
    <row r="232" spans="1:36" customFormat="1" ht="30">
      <c r="A232" s="1020"/>
      <c r="B232" s="1023"/>
      <c r="C232" s="1026"/>
      <c r="D232" s="474" t="s">
        <v>410</v>
      </c>
      <c r="E232" s="610" t="s">
        <v>1503</v>
      </c>
      <c r="F232" s="228"/>
      <c r="G232" s="611"/>
      <c r="H232" s="611"/>
      <c r="I232" s="611"/>
      <c r="J232" s="612"/>
      <c r="K232" s="228"/>
      <c r="L232" s="611"/>
      <c r="M232" s="611"/>
      <c r="N232" s="612"/>
      <c r="O232" s="228"/>
      <c r="P232" s="612"/>
      <c r="Q232" s="228"/>
      <c r="R232" s="611"/>
      <c r="S232" s="611"/>
      <c r="T232" s="611"/>
      <c r="U232" s="611"/>
      <c r="V232" s="611"/>
      <c r="W232" s="612"/>
      <c r="X232" s="976"/>
      <c r="Y232" s="980"/>
      <c r="Z232" s="980"/>
      <c r="AA232" s="984"/>
      <c r="AB232" s="976"/>
      <c r="AC232" s="984"/>
      <c r="AD232" s="976"/>
      <c r="AE232" s="980"/>
      <c r="AF232" s="980"/>
      <c r="AG232" s="980"/>
      <c r="AH232" s="980"/>
      <c r="AI232" s="980"/>
      <c r="AJ232" s="984"/>
    </row>
    <row r="233" spans="1:36" customFormat="1" ht="15">
      <c r="A233" s="1020"/>
      <c r="B233" s="1023"/>
      <c r="C233" s="1026"/>
      <c r="D233" s="474" t="s">
        <v>258</v>
      </c>
      <c r="E233" s="610" t="s">
        <v>436</v>
      </c>
      <c r="F233" s="228"/>
      <c r="G233" s="611"/>
      <c r="H233" s="611"/>
      <c r="I233" s="611"/>
      <c r="J233" s="612"/>
      <c r="K233" s="228"/>
      <c r="L233" s="611"/>
      <c r="M233" s="611"/>
      <c r="N233" s="612"/>
      <c r="O233" s="228"/>
      <c r="P233" s="612"/>
      <c r="Q233" s="228"/>
      <c r="R233" s="611"/>
      <c r="S233" s="611"/>
      <c r="T233" s="611"/>
      <c r="U233" s="611"/>
      <c r="V233" s="611"/>
      <c r="W233" s="612"/>
      <c r="X233" s="976"/>
      <c r="Y233" s="980"/>
      <c r="Z233" s="980"/>
      <c r="AA233" s="984"/>
      <c r="AB233" s="976"/>
      <c r="AC233" s="984"/>
      <c r="AD233" s="976"/>
      <c r="AE233" s="980"/>
      <c r="AF233" s="980"/>
      <c r="AG233" s="980"/>
      <c r="AH233" s="980"/>
      <c r="AI233" s="980"/>
      <c r="AJ233" s="984"/>
    </row>
    <row r="234" spans="1:36" customFormat="1" ht="15">
      <c r="A234" s="1020"/>
      <c r="B234" s="1023"/>
      <c r="C234" s="1026"/>
      <c r="D234" s="474" t="s">
        <v>1516</v>
      </c>
      <c r="E234" s="610" t="s">
        <v>1517</v>
      </c>
      <c r="F234" s="228"/>
      <c r="G234" s="611"/>
      <c r="H234" s="611"/>
      <c r="I234" s="611"/>
      <c r="J234" s="612"/>
      <c r="K234" s="228"/>
      <c r="L234" s="611"/>
      <c r="M234" s="611"/>
      <c r="N234" s="612"/>
      <c r="O234" s="228"/>
      <c r="P234" s="612"/>
      <c r="Q234" s="228"/>
      <c r="R234" s="611"/>
      <c r="S234" s="611"/>
      <c r="T234" s="611"/>
      <c r="U234" s="611"/>
      <c r="V234" s="611"/>
      <c r="W234" s="612"/>
      <c r="X234" s="976"/>
      <c r="Y234" s="980"/>
      <c r="Z234" s="980"/>
      <c r="AA234" s="984"/>
      <c r="AB234" s="976"/>
      <c r="AC234" s="984"/>
      <c r="AD234" s="976"/>
      <c r="AE234" s="980"/>
      <c r="AF234" s="980"/>
      <c r="AG234" s="980"/>
      <c r="AH234" s="980"/>
      <c r="AI234" s="980"/>
      <c r="AJ234" s="984"/>
    </row>
    <row r="235" spans="1:36" customFormat="1" ht="15">
      <c r="A235" s="1020"/>
      <c r="B235" s="1023"/>
      <c r="C235" s="1026"/>
      <c r="D235" s="474" t="s">
        <v>259</v>
      </c>
      <c r="E235" s="610" t="s">
        <v>437</v>
      </c>
      <c r="F235" s="228"/>
      <c r="G235" s="611"/>
      <c r="H235" s="611"/>
      <c r="I235" s="611"/>
      <c r="J235" s="612"/>
      <c r="K235" s="228"/>
      <c r="L235" s="611"/>
      <c r="M235" s="611"/>
      <c r="N235" s="612"/>
      <c r="O235" s="228"/>
      <c r="P235" s="612"/>
      <c r="Q235" s="228"/>
      <c r="R235" s="611"/>
      <c r="S235" s="611"/>
      <c r="T235" s="611"/>
      <c r="U235" s="611"/>
      <c r="V235" s="611"/>
      <c r="W235" s="612"/>
      <c r="X235" s="977"/>
      <c r="Y235" s="981"/>
      <c r="Z235" s="981"/>
      <c r="AA235" s="985"/>
      <c r="AB235" s="977"/>
      <c r="AC235" s="985"/>
      <c r="AD235" s="977"/>
      <c r="AE235" s="981"/>
      <c r="AF235" s="981"/>
      <c r="AG235" s="981"/>
      <c r="AH235" s="981"/>
      <c r="AI235" s="981"/>
      <c r="AJ235" s="985"/>
    </row>
    <row r="236" spans="1:36" customFormat="1" ht="30">
      <c r="A236" s="1020"/>
      <c r="B236" s="1023"/>
      <c r="C236" s="1026"/>
      <c r="D236" s="474" t="s">
        <v>260</v>
      </c>
      <c r="E236" s="610" t="s">
        <v>438</v>
      </c>
      <c r="F236" s="228"/>
      <c r="G236" s="611"/>
      <c r="H236" s="611"/>
      <c r="I236" s="611"/>
      <c r="J236" s="612"/>
      <c r="K236" s="228"/>
      <c r="L236" s="611"/>
      <c r="M236" s="611"/>
      <c r="N236" s="612"/>
      <c r="O236" s="228"/>
      <c r="P236" s="612"/>
      <c r="Q236" s="228"/>
      <c r="R236" s="611"/>
      <c r="S236" s="611"/>
      <c r="T236" s="611"/>
      <c r="U236" s="611"/>
      <c r="V236" s="611"/>
      <c r="W236" s="612"/>
      <c r="X236" s="977"/>
      <c r="Y236" s="981"/>
      <c r="Z236" s="981"/>
      <c r="AA236" s="985"/>
      <c r="AB236" s="977"/>
      <c r="AC236" s="985"/>
      <c r="AD236" s="977"/>
      <c r="AE236" s="981"/>
      <c r="AF236" s="981"/>
      <c r="AG236" s="981"/>
      <c r="AH236" s="981"/>
      <c r="AI236" s="981"/>
      <c r="AJ236" s="985"/>
    </row>
    <row r="237" spans="1:36" customFormat="1" ht="30">
      <c r="A237" s="1020"/>
      <c r="B237" s="1023"/>
      <c r="C237" s="1026"/>
      <c r="D237" s="474" t="s">
        <v>261</v>
      </c>
      <c r="E237" s="610" t="s">
        <v>439</v>
      </c>
      <c r="F237" s="228"/>
      <c r="G237" s="611"/>
      <c r="H237" s="611"/>
      <c r="I237" s="611"/>
      <c r="J237" s="612"/>
      <c r="K237" s="228"/>
      <c r="L237" s="611"/>
      <c r="M237" s="611"/>
      <c r="N237" s="612"/>
      <c r="O237" s="228"/>
      <c r="P237" s="612"/>
      <c r="Q237" s="228"/>
      <c r="R237" s="611"/>
      <c r="S237" s="611"/>
      <c r="T237" s="611"/>
      <c r="U237" s="611"/>
      <c r="V237" s="611"/>
      <c r="W237" s="612"/>
      <c r="X237" s="977"/>
      <c r="Y237" s="981"/>
      <c r="Z237" s="981"/>
      <c r="AA237" s="985"/>
      <c r="AB237" s="977"/>
      <c r="AC237" s="985"/>
      <c r="AD237" s="977"/>
      <c r="AE237" s="981"/>
      <c r="AF237" s="981"/>
      <c r="AG237" s="981"/>
      <c r="AH237" s="981"/>
      <c r="AI237" s="981"/>
      <c r="AJ237" s="985"/>
    </row>
    <row r="238" spans="1:36" customFormat="1" ht="30">
      <c r="A238" s="1020"/>
      <c r="B238" s="1023"/>
      <c r="C238" s="1026"/>
      <c r="D238" s="474" t="s">
        <v>262</v>
      </c>
      <c r="E238" s="610" t="s">
        <v>440</v>
      </c>
      <c r="F238" s="228"/>
      <c r="G238" s="611"/>
      <c r="H238" s="611"/>
      <c r="I238" s="611"/>
      <c r="J238" s="612"/>
      <c r="K238" s="228"/>
      <c r="L238" s="611"/>
      <c r="M238" s="611"/>
      <c r="N238" s="612"/>
      <c r="O238" s="228"/>
      <c r="P238" s="612"/>
      <c r="Q238" s="228"/>
      <c r="R238" s="611"/>
      <c r="S238" s="611"/>
      <c r="T238" s="611"/>
      <c r="U238" s="611"/>
      <c r="V238" s="611"/>
      <c r="W238" s="612"/>
      <c r="X238" s="977"/>
      <c r="Y238" s="981"/>
      <c r="Z238" s="981"/>
      <c r="AA238" s="985"/>
      <c r="AB238" s="977"/>
      <c r="AC238" s="985"/>
      <c r="AD238" s="977"/>
      <c r="AE238" s="981"/>
      <c r="AF238" s="981"/>
      <c r="AG238" s="981"/>
      <c r="AH238" s="981"/>
      <c r="AI238" s="981"/>
      <c r="AJ238" s="985"/>
    </row>
    <row r="239" spans="1:36" customFormat="1" thickBot="1">
      <c r="A239" s="1021"/>
      <c r="B239" s="1024"/>
      <c r="C239" s="1027"/>
      <c r="D239" s="475" t="s">
        <v>264</v>
      </c>
      <c r="E239" s="232" t="s">
        <v>445</v>
      </c>
      <c r="F239" s="613"/>
      <c r="G239" s="614"/>
      <c r="H239" s="614"/>
      <c r="I239" s="614"/>
      <c r="J239" s="615"/>
      <c r="K239" s="613"/>
      <c r="L239" s="614"/>
      <c r="M239" s="614"/>
      <c r="N239" s="615"/>
      <c r="O239" s="613"/>
      <c r="P239" s="615"/>
      <c r="Q239" s="613"/>
      <c r="R239" s="614"/>
      <c r="S239" s="614"/>
      <c r="T239" s="614"/>
      <c r="U239" s="614"/>
      <c r="V239" s="614"/>
      <c r="W239" s="615"/>
      <c r="X239" s="978"/>
      <c r="Y239" s="982"/>
      <c r="Z239" s="982"/>
      <c r="AA239" s="986"/>
      <c r="AB239" s="978"/>
      <c r="AC239" s="986"/>
      <c r="AD239" s="978"/>
      <c r="AE239" s="982"/>
      <c r="AF239" s="982"/>
      <c r="AG239" s="982"/>
      <c r="AH239" s="982"/>
      <c r="AI239" s="982"/>
      <c r="AJ239" s="986"/>
    </row>
    <row r="240" spans="1:36" ht="14.45" customHeight="1">
      <c r="A240" s="993"/>
      <c r="B240" s="993"/>
      <c r="C240" s="993"/>
      <c r="D240" s="994"/>
      <c r="E240" s="89"/>
      <c r="F240" s="3">
        <f t="shared" ref="F240:W240" si="22">SUM(F224:F239)</f>
        <v>0</v>
      </c>
      <c r="G240" s="3">
        <f t="shared" si="22"/>
        <v>0</v>
      </c>
      <c r="H240" s="3">
        <f t="shared" si="22"/>
        <v>0</v>
      </c>
      <c r="I240" s="3">
        <f t="shared" si="22"/>
        <v>0</v>
      </c>
      <c r="J240" s="3">
        <f t="shared" si="22"/>
        <v>0</v>
      </c>
      <c r="K240" s="3">
        <f t="shared" si="22"/>
        <v>0</v>
      </c>
      <c r="L240" s="3">
        <f t="shared" si="22"/>
        <v>0</v>
      </c>
      <c r="M240" s="3">
        <f t="shared" si="22"/>
        <v>0</v>
      </c>
      <c r="N240" s="3">
        <f t="shared" si="22"/>
        <v>0</v>
      </c>
      <c r="O240" s="3">
        <f t="shared" si="22"/>
        <v>0</v>
      </c>
      <c r="P240" s="3">
        <f t="shared" si="22"/>
        <v>0</v>
      </c>
      <c r="Q240" s="3">
        <f t="shared" si="22"/>
        <v>0</v>
      </c>
      <c r="R240" s="3">
        <f t="shared" si="22"/>
        <v>0</v>
      </c>
      <c r="S240" s="3">
        <f t="shared" si="22"/>
        <v>0</v>
      </c>
      <c r="T240" s="3">
        <f t="shared" si="22"/>
        <v>0</v>
      </c>
      <c r="U240" s="3">
        <f t="shared" si="22"/>
        <v>0</v>
      </c>
      <c r="V240" s="3">
        <f t="shared" si="22"/>
        <v>0</v>
      </c>
      <c r="W240" s="3">
        <f t="shared" si="22"/>
        <v>0</v>
      </c>
      <c r="X240" s="77">
        <f t="shared" ref="X240:AJ240" si="23">SUM(X224)</f>
        <v>0</v>
      </c>
      <c r="Y240" s="77">
        <f t="shared" si="23"/>
        <v>0</v>
      </c>
      <c r="Z240" s="77">
        <f t="shared" si="23"/>
        <v>0</v>
      </c>
      <c r="AA240" s="77">
        <f t="shared" si="23"/>
        <v>0</v>
      </c>
      <c r="AB240" s="77">
        <f t="shared" si="23"/>
        <v>0</v>
      </c>
      <c r="AC240" s="77">
        <f t="shared" si="23"/>
        <v>0</v>
      </c>
      <c r="AD240" s="77">
        <f t="shared" si="23"/>
        <v>0</v>
      </c>
      <c r="AE240" s="77">
        <f t="shared" si="23"/>
        <v>0</v>
      </c>
      <c r="AF240" s="77">
        <f t="shared" si="23"/>
        <v>0</v>
      </c>
      <c r="AG240" s="77">
        <f t="shared" si="23"/>
        <v>0</v>
      </c>
      <c r="AH240" s="77">
        <f t="shared" si="23"/>
        <v>0</v>
      </c>
      <c r="AI240" s="77">
        <f t="shared" si="23"/>
        <v>0</v>
      </c>
      <c r="AJ240" s="77">
        <f t="shared" si="23"/>
        <v>0</v>
      </c>
    </row>
    <row r="241" spans="1:47" customFormat="1" ht="15">
      <c r="D241" s="216"/>
      <c r="E241" s="216"/>
    </row>
    <row r="242" spans="1:47" ht="15">
      <c r="A242" s="233"/>
      <c r="B242" s="1" t="s">
        <v>216</v>
      </c>
      <c r="D242" s="1"/>
      <c r="E242" s="143" t="s">
        <v>66</v>
      </c>
      <c r="F242" s="5">
        <f>SUM(F240,F222,F196,F172,F156,F134,F118,F102,F80,F63,F48,F34)</f>
        <v>0</v>
      </c>
      <c r="G242" s="5">
        <f t="shared" ref="G242:AJ242" si="24">SUM(G240,G222,G196,G172,G156,G134,G118,G102,G80,G63,G48,G34)</f>
        <v>0</v>
      </c>
      <c r="H242" s="5">
        <f t="shared" si="24"/>
        <v>0</v>
      </c>
      <c r="I242" s="5">
        <f t="shared" si="24"/>
        <v>0</v>
      </c>
      <c r="J242" s="5">
        <f t="shared" si="24"/>
        <v>0</v>
      </c>
      <c r="K242" s="5">
        <f t="shared" si="24"/>
        <v>0</v>
      </c>
      <c r="L242" s="5">
        <f t="shared" si="24"/>
        <v>0</v>
      </c>
      <c r="M242" s="5">
        <f t="shared" si="24"/>
        <v>0</v>
      </c>
      <c r="N242" s="5">
        <f t="shared" si="24"/>
        <v>0</v>
      </c>
      <c r="O242" s="5">
        <f t="shared" si="24"/>
        <v>0</v>
      </c>
      <c r="P242" s="5">
        <f t="shared" si="24"/>
        <v>0</v>
      </c>
      <c r="Q242" s="5">
        <f t="shared" si="24"/>
        <v>0</v>
      </c>
      <c r="R242" s="5">
        <f t="shared" si="24"/>
        <v>0</v>
      </c>
      <c r="S242" s="5">
        <f t="shared" si="24"/>
        <v>0</v>
      </c>
      <c r="T242" s="5">
        <f t="shared" si="24"/>
        <v>0</v>
      </c>
      <c r="U242" s="5">
        <f t="shared" si="24"/>
        <v>0</v>
      </c>
      <c r="V242" s="5">
        <f t="shared" si="24"/>
        <v>0</v>
      </c>
      <c r="W242" s="5">
        <f t="shared" si="24"/>
        <v>0</v>
      </c>
      <c r="X242" s="77">
        <f t="shared" si="24"/>
        <v>0</v>
      </c>
      <c r="Y242" s="77">
        <f t="shared" si="24"/>
        <v>0</v>
      </c>
      <c r="Z242" s="77">
        <f t="shared" si="24"/>
        <v>0</v>
      </c>
      <c r="AA242" s="77">
        <f t="shared" si="24"/>
        <v>0</v>
      </c>
      <c r="AB242" s="77">
        <f t="shared" si="24"/>
        <v>0</v>
      </c>
      <c r="AC242" s="77">
        <f t="shared" si="24"/>
        <v>0</v>
      </c>
      <c r="AD242" s="77">
        <f t="shared" si="24"/>
        <v>0</v>
      </c>
      <c r="AE242" s="77">
        <f t="shared" si="24"/>
        <v>0</v>
      </c>
      <c r="AF242" s="77">
        <f t="shared" si="24"/>
        <v>0</v>
      </c>
      <c r="AG242" s="77">
        <f t="shared" si="24"/>
        <v>0</v>
      </c>
      <c r="AH242" s="77">
        <f t="shared" si="24"/>
        <v>0</v>
      </c>
      <c r="AI242" s="77">
        <f t="shared" si="24"/>
        <v>0</v>
      </c>
      <c r="AJ242" s="77">
        <f t="shared" si="24"/>
        <v>0</v>
      </c>
    </row>
    <row r="243" spans="1:47" ht="16.5" thickBot="1"/>
    <row r="244" spans="1:47" ht="21.75" customHeight="1" thickBot="1">
      <c r="A244" s="965"/>
      <c r="B244" s="552"/>
      <c r="C244" s="973" t="s">
        <v>44</v>
      </c>
      <c r="D244" s="966" t="s">
        <v>59</v>
      </c>
      <c r="E244" s="966" t="s">
        <v>60</v>
      </c>
      <c r="F244" s="923" t="s">
        <v>79</v>
      </c>
      <c r="G244" s="924"/>
      <c r="H244" s="924"/>
      <c r="I244" s="924"/>
      <c r="J244" s="924"/>
      <c r="K244" s="924"/>
      <c r="L244" s="924"/>
      <c r="M244" s="924"/>
      <c r="N244" s="924"/>
      <c r="O244" s="924"/>
      <c r="P244" s="924"/>
      <c r="Q244" s="924"/>
      <c r="R244" s="925"/>
      <c r="S244" s="925"/>
      <c r="T244" s="925"/>
      <c r="U244" s="925"/>
      <c r="V244" s="926"/>
      <c r="W244" s="926"/>
      <c r="X244" s="927"/>
      <c r="AK244" s="4"/>
    </row>
    <row r="245" spans="1:47" ht="21.75" customHeight="1" thickBot="1">
      <c r="A245" s="965"/>
      <c r="B245" s="552"/>
      <c r="C245" s="974"/>
      <c r="D245" s="967"/>
      <c r="E245" s="967"/>
      <c r="F245" s="969" t="s">
        <v>0</v>
      </c>
      <c r="G245" s="969"/>
      <c r="H245" s="969"/>
      <c r="I245" s="969"/>
      <c r="J245" s="969"/>
      <c r="K245" s="970" t="s">
        <v>1</v>
      </c>
      <c r="L245" s="971"/>
      <c r="M245" s="971"/>
      <c r="N245" s="971"/>
      <c r="O245" s="972"/>
      <c r="P245" s="960" t="s">
        <v>42</v>
      </c>
      <c r="Q245" s="961"/>
      <c r="R245" s="962" t="s">
        <v>149</v>
      </c>
      <c r="S245" s="925"/>
      <c r="T245" s="925"/>
      <c r="U245" s="925"/>
      <c r="V245" s="926"/>
      <c r="W245" s="926"/>
      <c r="X245" s="927"/>
      <c r="AK245" s="4"/>
    </row>
    <row r="246" spans="1:47" ht="30" customHeight="1" thickBot="1">
      <c r="A246" s="965"/>
      <c r="B246" s="552"/>
      <c r="C246" s="974"/>
      <c r="D246" s="968"/>
      <c r="E246" s="968"/>
      <c r="F246" s="197" t="s">
        <v>81</v>
      </c>
      <c r="G246" s="197" t="s">
        <v>65</v>
      </c>
      <c r="H246" s="198" t="s">
        <v>82</v>
      </c>
      <c r="I246" s="198" t="s">
        <v>63</v>
      </c>
      <c r="J246" s="198" t="s">
        <v>64</v>
      </c>
      <c r="K246" s="198" t="s">
        <v>81</v>
      </c>
      <c r="L246" s="197" t="s">
        <v>65</v>
      </c>
      <c r="M246" s="198" t="s">
        <v>82</v>
      </c>
      <c r="N246" s="198" t="s">
        <v>63</v>
      </c>
      <c r="O246" s="198" t="s">
        <v>64</v>
      </c>
      <c r="P246" s="198" t="s">
        <v>83</v>
      </c>
      <c r="Q246" s="198" t="s">
        <v>84</v>
      </c>
      <c r="R246" s="199" t="s">
        <v>152</v>
      </c>
      <c r="S246" s="199" t="s">
        <v>153</v>
      </c>
      <c r="T246" s="199" t="s">
        <v>154</v>
      </c>
      <c r="U246" s="199" t="s">
        <v>155</v>
      </c>
      <c r="V246" s="199" t="s">
        <v>156</v>
      </c>
      <c r="W246" s="200" t="s">
        <v>157</v>
      </c>
      <c r="X246" s="199" t="s">
        <v>158</v>
      </c>
      <c r="Y246" s="4"/>
      <c r="Z246" s="4"/>
      <c r="AO246" s="4"/>
    </row>
    <row r="247" spans="1:47" ht="15" customHeight="1">
      <c r="A247" s="553"/>
      <c r="B247" s="554"/>
      <c r="C247" s="555" t="s">
        <v>1588</v>
      </c>
      <c r="D247" s="642" t="s">
        <v>1700</v>
      </c>
      <c r="E247" s="557">
        <v>141</v>
      </c>
      <c r="F247" s="558"/>
      <c r="G247" s="559"/>
      <c r="H247" s="559"/>
      <c r="I247" s="559"/>
      <c r="J247" s="560"/>
      <c r="K247" s="558">
        <v>1</v>
      </c>
      <c r="L247" s="559"/>
      <c r="M247" s="559">
        <v>16</v>
      </c>
      <c r="N247" s="559">
        <v>1</v>
      </c>
      <c r="O247" s="560">
        <v>0</v>
      </c>
      <c r="P247" s="558"/>
      <c r="Q247" s="560"/>
      <c r="R247" s="561"/>
      <c r="S247" s="562"/>
      <c r="T247" s="563"/>
      <c r="U247" s="562"/>
      <c r="V247" s="562"/>
      <c r="W247" s="564"/>
      <c r="X247" s="565"/>
      <c r="Y247" s="4"/>
      <c r="Z247" s="4"/>
      <c r="AA247" s="4"/>
      <c r="AB247" s="4"/>
      <c r="AU247" s="4"/>
    </row>
    <row r="248" spans="1:47" ht="15" customHeight="1">
      <c r="A248" s="553"/>
      <c r="B248" s="566"/>
      <c r="C248" s="567" t="s">
        <v>1588</v>
      </c>
      <c r="D248" s="642" t="s">
        <v>1701</v>
      </c>
      <c r="E248" s="569">
        <v>138</v>
      </c>
      <c r="F248" s="570"/>
      <c r="G248" s="571"/>
      <c r="H248" s="571"/>
      <c r="I248" s="571"/>
      <c r="J248" s="572"/>
      <c r="K248" s="570">
        <v>1</v>
      </c>
      <c r="L248" s="571"/>
      <c r="M248" s="571">
        <v>15</v>
      </c>
      <c r="N248" s="571">
        <v>0</v>
      </c>
      <c r="O248" s="572">
        <v>0</v>
      </c>
      <c r="P248" s="570"/>
      <c r="Q248" s="572"/>
      <c r="R248" s="573"/>
      <c r="S248" s="574"/>
      <c r="T248" s="575"/>
      <c r="U248" s="574"/>
      <c r="V248" s="574"/>
      <c r="W248" s="576"/>
      <c r="X248" s="577"/>
      <c r="Y248" s="4"/>
      <c r="Z248" s="4"/>
      <c r="AA248" s="4"/>
      <c r="AB248" s="4"/>
      <c r="AU248" s="4"/>
    </row>
    <row r="249" spans="1:47" ht="15" customHeight="1">
      <c r="A249" s="553"/>
      <c r="B249" s="566"/>
      <c r="C249" s="567" t="s">
        <v>1595</v>
      </c>
      <c r="D249" s="642" t="s">
        <v>1679</v>
      </c>
      <c r="E249" s="569">
        <v>48</v>
      </c>
      <c r="F249" s="570"/>
      <c r="G249" s="571"/>
      <c r="H249" s="571"/>
      <c r="I249" s="571"/>
      <c r="J249" s="572"/>
      <c r="K249" s="570">
        <v>2</v>
      </c>
      <c r="L249" s="571">
        <v>26</v>
      </c>
      <c r="M249" s="571">
        <v>23</v>
      </c>
      <c r="N249" s="571">
        <v>3</v>
      </c>
      <c r="O249" s="572">
        <v>0</v>
      </c>
      <c r="P249" s="570">
        <v>8</v>
      </c>
      <c r="Q249" s="572">
        <v>18</v>
      </c>
      <c r="R249" s="573">
        <v>1</v>
      </c>
      <c r="S249" s="574">
        <v>0</v>
      </c>
      <c r="T249" s="575">
        <v>6</v>
      </c>
      <c r="U249" s="574">
        <v>5</v>
      </c>
      <c r="V249" s="574">
        <v>2</v>
      </c>
      <c r="W249" s="576">
        <v>9</v>
      </c>
      <c r="X249" s="577">
        <v>3</v>
      </c>
      <c r="Y249" s="4"/>
      <c r="Z249" s="4"/>
      <c r="AA249" s="4"/>
      <c r="AB249" s="4"/>
      <c r="AU249" s="4"/>
    </row>
    <row r="250" spans="1:47" ht="15" customHeight="1">
      <c r="A250" s="553"/>
      <c r="B250" s="566"/>
      <c r="C250" s="567" t="s">
        <v>1595</v>
      </c>
      <c r="D250" s="642" t="s">
        <v>1680</v>
      </c>
      <c r="E250" s="569">
        <v>48</v>
      </c>
      <c r="F250" s="570"/>
      <c r="G250" s="571"/>
      <c r="H250" s="571"/>
      <c r="I250" s="571"/>
      <c r="J250" s="572"/>
      <c r="K250" s="570">
        <v>2</v>
      </c>
      <c r="L250" s="571">
        <v>28</v>
      </c>
      <c r="M250" s="571">
        <v>21</v>
      </c>
      <c r="N250" s="571">
        <v>7</v>
      </c>
      <c r="O250" s="572">
        <v>0</v>
      </c>
      <c r="P250" s="570">
        <v>13</v>
      </c>
      <c r="Q250" s="572">
        <v>15</v>
      </c>
      <c r="R250" s="573">
        <v>0</v>
      </c>
      <c r="S250" s="574">
        <v>0</v>
      </c>
      <c r="T250" s="575">
        <v>6</v>
      </c>
      <c r="U250" s="574">
        <v>5</v>
      </c>
      <c r="V250" s="574">
        <v>2</v>
      </c>
      <c r="W250" s="576">
        <v>10</v>
      </c>
      <c r="X250" s="577">
        <v>5</v>
      </c>
      <c r="Y250" s="4"/>
      <c r="Z250" s="4"/>
      <c r="AA250" s="4"/>
      <c r="AB250" s="4"/>
      <c r="AU250" s="4"/>
    </row>
    <row r="251" spans="1:47" ht="15" customHeight="1">
      <c r="A251" s="553"/>
      <c r="B251" s="554"/>
      <c r="C251" s="593" t="s">
        <v>1599</v>
      </c>
      <c r="D251" s="642" t="s">
        <v>1702</v>
      </c>
      <c r="E251" s="595">
        <v>15</v>
      </c>
      <c r="F251" s="596"/>
      <c r="G251" s="597"/>
      <c r="H251" s="597"/>
      <c r="I251" s="597"/>
      <c r="J251" s="598"/>
      <c r="K251" s="596">
        <v>1</v>
      </c>
      <c r="L251" s="597">
        <v>11</v>
      </c>
      <c r="M251" s="597">
        <v>4</v>
      </c>
      <c r="N251" s="597">
        <v>7</v>
      </c>
      <c r="O251" s="598">
        <v>0</v>
      </c>
      <c r="P251" s="596">
        <v>0</v>
      </c>
      <c r="Q251" s="598">
        <v>11</v>
      </c>
      <c r="R251" s="599">
        <v>0</v>
      </c>
      <c r="S251" s="600">
        <v>0</v>
      </c>
      <c r="T251" s="601">
        <v>2</v>
      </c>
      <c r="U251" s="600">
        <v>7</v>
      </c>
      <c r="V251" s="600">
        <v>2</v>
      </c>
      <c r="W251" s="602">
        <v>0</v>
      </c>
      <c r="X251" s="603">
        <v>0</v>
      </c>
      <c r="Y251" s="4"/>
      <c r="Z251" s="4"/>
      <c r="AA251" s="4"/>
      <c r="AB251" s="4"/>
      <c r="AU251" s="4"/>
    </row>
    <row r="252" spans="1:47" ht="15" customHeight="1">
      <c r="A252" s="553"/>
      <c r="B252" s="554"/>
      <c r="C252" s="593" t="s">
        <v>1599</v>
      </c>
      <c r="D252" s="642" t="s">
        <v>1703</v>
      </c>
      <c r="E252" s="595">
        <v>183</v>
      </c>
      <c r="F252" s="596"/>
      <c r="G252" s="597"/>
      <c r="H252" s="597"/>
      <c r="I252" s="597"/>
      <c r="J252" s="598"/>
      <c r="K252" s="596">
        <v>8</v>
      </c>
      <c r="L252" s="597">
        <v>77</v>
      </c>
      <c r="M252" s="597">
        <v>65</v>
      </c>
      <c r="N252" s="597">
        <v>12</v>
      </c>
      <c r="O252" s="598">
        <v>0</v>
      </c>
      <c r="P252" s="596">
        <v>0</v>
      </c>
      <c r="Q252" s="598">
        <v>77</v>
      </c>
      <c r="R252" s="599">
        <v>0</v>
      </c>
      <c r="S252" s="600">
        <v>1</v>
      </c>
      <c r="T252" s="601">
        <v>5</v>
      </c>
      <c r="U252" s="600">
        <v>31</v>
      </c>
      <c r="V252" s="600">
        <v>16</v>
      </c>
      <c r="W252" s="602">
        <v>5</v>
      </c>
      <c r="X252" s="603">
        <v>19</v>
      </c>
      <c r="Y252" s="4"/>
      <c r="Z252" s="4"/>
      <c r="AA252" s="4"/>
      <c r="AB252" s="4"/>
      <c r="AU252" s="4"/>
    </row>
    <row r="253" spans="1:47" ht="15" customHeight="1">
      <c r="A253" s="553"/>
      <c r="B253" s="554"/>
      <c r="C253" s="593" t="s">
        <v>1615</v>
      </c>
      <c r="D253" s="642" t="s">
        <v>1704</v>
      </c>
      <c r="E253" s="595">
        <v>48</v>
      </c>
      <c r="F253" s="596"/>
      <c r="G253" s="597"/>
      <c r="H253" s="597"/>
      <c r="I253" s="597"/>
      <c r="J253" s="598"/>
      <c r="K253" s="596">
        <v>2</v>
      </c>
      <c r="L253" s="597">
        <v>29</v>
      </c>
      <c r="M253" s="597">
        <v>22</v>
      </c>
      <c r="N253" s="597">
        <v>7</v>
      </c>
      <c r="O253" s="598">
        <v>0</v>
      </c>
      <c r="P253" s="596">
        <v>7</v>
      </c>
      <c r="Q253" s="598">
        <v>22</v>
      </c>
      <c r="R253" s="599">
        <v>5</v>
      </c>
      <c r="S253" s="600">
        <v>3</v>
      </c>
      <c r="T253" s="601">
        <v>15</v>
      </c>
      <c r="U253" s="600">
        <v>3</v>
      </c>
      <c r="V253" s="600">
        <v>3</v>
      </c>
      <c r="W253" s="602">
        <v>0</v>
      </c>
      <c r="X253" s="603">
        <v>0</v>
      </c>
      <c r="Y253" s="4"/>
      <c r="Z253" s="4"/>
      <c r="AA253" s="4"/>
      <c r="AB253" s="4"/>
      <c r="AU253" s="4"/>
    </row>
    <row r="254" spans="1:47" ht="15" customHeight="1">
      <c r="A254" s="553"/>
      <c r="B254" s="554"/>
      <c r="C254" s="593" t="s">
        <v>1615</v>
      </c>
      <c r="D254" s="642" t="s">
        <v>1705</v>
      </c>
      <c r="E254" s="595">
        <v>24</v>
      </c>
      <c r="F254" s="596">
        <v>1</v>
      </c>
      <c r="G254" s="597">
        <v>21</v>
      </c>
      <c r="H254" s="597">
        <v>18</v>
      </c>
      <c r="I254" s="597">
        <v>3</v>
      </c>
      <c r="J254" s="598">
        <v>0</v>
      </c>
      <c r="K254" s="596"/>
      <c r="L254" s="597"/>
      <c r="M254" s="597"/>
      <c r="N254" s="597"/>
      <c r="O254" s="598"/>
      <c r="P254" s="596">
        <v>6</v>
      </c>
      <c r="Q254" s="598">
        <v>15</v>
      </c>
      <c r="R254" s="599">
        <v>4</v>
      </c>
      <c r="S254" s="600">
        <v>2</v>
      </c>
      <c r="T254" s="601">
        <v>12</v>
      </c>
      <c r="U254" s="600">
        <v>2</v>
      </c>
      <c r="V254" s="600">
        <v>1</v>
      </c>
      <c r="W254" s="602">
        <v>0</v>
      </c>
      <c r="X254" s="603">
        <v>0</v>
      </c>
      <c r="Y254" s="4"/>
      <c r="Z254" s="4"/>
      <c r="AA254" s="4"/>
      <c r="AB254" s="4"/>
      <c r="AU254" s="4"/>
    </row>
    <row r="255" spans="1:47" ht="15" customHeight="1">
      <c r="A255" s="553"/>
      <c r="B255" s="554"/>
      <c r="C255" s="593" t="s">
        <v>1619</v>
      </c>
      <c r="D255" s="642" t="s">
        <v>1616</v>
      </c>
      <c r="E255" s="595">
        <v>15</v>
      </c>
      <c r="F255" s="596"/>
      <c r="G255" s="597"/>
      <c r="H255" s="597"/>
      <c r="I255" s="597"/>
      <c r="J255" s="598"/>
      <c r="K255" s="596">
        <v>1</v>
      </c>
      <c r="L255" s="597">
        <v>10</v>
      </c>
      <c r="M255" s="597">
        <v>6</v>
      </c>
      <c r="N255" s="597">
        <v>4</v>
      </c>
      <c r="O255" s="598">
        <v>0</v>
      </c>
      <c r="P255" s="596">
        <v>10</v>
      </c>
      <c r="Q255" s="598">
        <v>0</v>
      </c>
      <c r="R255" s="599">
        <v>2</v>
      </c>
      <c r="S255" s="600">
        <v>2</v>
      </c>
      <c r="T255" s="601">
        <v>2</v>
      </c>
      <c r="U255" s="600">
        <v>3</v>
      </c>
      <c r="V255" s="600">
        <v>1</v>
      </c>
      <c r="W255" s="602">
        <v>0</v>
      </c>
      <c r="X255" s="603">
        <v>0</v>
      </c>
      <c r="Y255" s="4"/>
      <c r="Z255" s="4"/>
      <c r="AA255" s="4"/>
      <c r="AB255" s="4"/>
      <c r="AU255" s="4"/>
    </row>
    <row r="256" spans="1:47" ht="15" customHeight="1">
      <c r="A256" s="553"/>
      <c r="B256" s="554"/>
      <c r="C256" s="593" t="s">
        <v>1619</v>
      </c>
      <c r="D256" s="642" t="s">
        <v>1706</v>
      </c>
      <c r="E256" s="595">
        <v>66</v>
      </c>
      <c r="F256" s="596"/>
      <c r="G256" s="597"/>
      <c r="H256" s="597"/>
      <c r="I256" s="597"/>
      <c r="J256" s="598"/>
      <c r="K256" s="596">
        <v>2</v>
      </c>
      <c r="L256" s="597">
        <v>20</v>
      </c>
      <c r="M256" s="597">
        <v>17</v>
      </c>
      <c r="N256" s="597">
        <v>3</v>
      </c>
      <c r="O256" s="598">
        <v>0</v>
      </c>
      <c r="P256" s="596">
        <v>10</v>
      </c>
      <c r="Q256" s="598">
        <v>10</v>
      </c>
      <c r="R256" s="599">
        <v>8</v>
      </c>
      <c r="S256" s="600">
        <v>3</v>
      </c>
      <c r="T256" s="601">
        <v>4</v>
      </c>
      <c r="U256" s="600">
        <v>3</v>
      </c>
      <c r="V256" s="600">
        <v>1</v>
      </c>
      <c r="W256" s="602">
        <v>1</v>
      </c>
      <c r="X256" s="603">
        <v>0</v>
      </c>
      <c r="Y256" s="4"/>
      <c r="Z256" s="4"/>
      <c r="AA256" s="4"/>
      <c r="AB256" s="4"/>
      <c r="AU256" s="4"/>
    </row>
    <row r="257" spans="1:47" ht="15" customHeight="1">
      <c r="A257" s="553"/>
      <c r="B257" s="554"/>
      <c r="C257" s="593" t="s">
        <v>1619</v>
      </c>
      <c r="D257" s="642" t="s">
        <v>1707</v>
      </c>
      <c r="E257" s="595">
        <v>20</v>
      </c>
      <c r="F257" s="596"/>
      <c r="G257" s="597"/>
      <c r="H257" s="597"/>
      <c r="I257" s="597"/>
      <c r="J257" s="598"/>
      <c r="K257" s="596">
        <v>1</v>
      </c>
      <c r="L257" s="597">
        <v>10</v>
      </c>
      <c r="M257" s="597">
        <v>6</v>
      </c>
      <c r="N257" s="597">
        <v>4</v>
      </c>
      <c r="O257" s="598">
        <v>0</v>
      </c>
      <c r="P257" s="596">
        <v>10</v>
      </c>
      <c r="Q257" s="598">
        <v>0</v>
      </c>
      <c r="R257" s="599">
        <v>2</v>
      </c>
      <c r="S257" s="600">
        <v>2</v>
      </c>
      <c r="T257" s="601">
        <v>2</v>
      </c>
      <c r="U257" s="600">
        <v>3</v>
      </c>
      <c r="V257" s="600">
        <v>1</v>
      </c>
      <c r="W257" s="602">
        <v>0</v>
      </c>
      <c r="X257" s="603">
        <v>0</v>
      </c>
      <c r="Y257" s="4"/>
      <c r="Z257" s="4"/>
      <c r="AA257" s="4"/>
      <c r="AB257" s="4"/>
      <c r="AU257" s="4"/>
    </row>
    <row r="258" spans="1:47" ht="15" customHeight="1">
      <c r="A258" s="553"/>
      <c r="B258" s="554"/>
      <c r="C258" s="593" t="s">
        <v>1619</v>
      </c>
      <c r="D258" s="642" t="s">
        <v>1708</v>
      </c>
      <c r="E258" s="595">
        <v>91</v>
      </c>
      <c r="F258" s="596"/>
      <c r="G258" s="597"/>
      <c r="H258" s="597"/>
      <c r="I258" s="597"/>
      <c r="J258" s="598"/>
      <c r="K258" s="596">
        <v>3</v>
      </c>
      <c r="L258" s="597">
        <v>31</v>
      </c>
      <c r="M258" s="597">
        <v>27</v>
      </c>
      <c r="N258" s="597">
        <v>4</v>
      </c>
      <c r="O258" s="598">
        <v>0</v>
      </c>
      <c r="P258" s="596">
        <v>22</v>
      </c>
      <c r="Q258" s="598">
        <v>9</v>
      </c>
      <c r="R258" s="599">
        <v>11</v>
      </c>
      <c r="S258" s="600">
        <v>6</v>
      </c>
      <c r="T258" s="601">
        <v>7</v>
      </c>
      <c r="U258" s="600">
        <v>4</v>
      </c>
      <c r="V258" s="600">
        <v>3</v>
      </c>
      <c r="W258" s="602">
        <v>0</v>
      </c>
      <c r="X258" s="603">
        <v>0</v>
      </c>
      <c r="Y258" s="4"/>
      <c r="Z258" s="4"/>
      <c r="AA258" s="4"/>
      <c r="AB258" s="4"/>
      <c r="AU258" s="4"/>
    </row>
    <row r="259" spans="1:47" ht="15" customHeight="1">
      <c r="A259" s="553"/>
      <c r="B259" s="554"/>
      <c r="C259" s="593" t="s">
        <v>1619</v>
      </c>
      <c r="D259" s="642" t="s">
        <v>1709</v>
      </c>
      <c r="E259" s="595">
        <v>72</v>
      </c>
      <c r="F259" s="596"/>
      <c r="G259" s="597"/>
      <c r="H259" s="597"/>
      <c r="I259" s="597"/>
      <c r="J259" s="598"/>
      <c r="K259" s="596">
        <v>2</v>
      </c>
      <c r="L259" s="597">
        <v>20</v>
      </c>
      <c r="M259" s="597">
        <v>16</v>
      </c>
      <c r="N259" s="597">
        <v>4</v>
      </c>
      <c r="O259" s="598">
        <v>0</v>
      </c>
      <c r="P259" s="596">
        <v>11</v>
      </c>
      <c r="Q259" s="598">
        <v>9</v>
      </c>
      <c r="R259" s="599">
        <v>8</v>
      </c>
      <c r="S259" s="600">
        <v>3</v>
      </c>
      <c r="T259" s="601">
        <v>6</v>
      </c>
      <c r="U259" s="600">
        <v>2</v>
      </c>
      <c r="V259" s="600">
        <v>1</v>
      </c>
      <c r="W259" s="602">
        <v>0</v>
      </c>
      <c r="X259" s="603">
        <v>0</v>
      </c>
      <c r="Y259" s="4"/>
      <c r="Z259" s="4"/>
      <c r="AA259" s="4"/>
      <c r="AB259" s="4"/>
      <c r="AU259" s="4"/>
    </row>
    <row r="260" spans="1:47" ht="15" customHeight="1">
      <c r="A260" s="553"/>
      <c r="B260" s="554"/>
      <c r="C260" s="593" t="s">
        <v>1588</v>
      </c>
      <c r="D260" s="642" t="s">
        <v>1710</v>
      </c>
      <c r="E260" s="595">
        <v>216</v>
      </c>
      <c r="F260" s="596"/>
      <c r="G260" s="597"/>
      <c r="H260" s="597"/>
      <c r="I260" s="597"/>
      <c r="J260" s="598"/>
      <c r="K260" s="596">
        <v>7</v>
      </c>
      <c r="L260" s="597">
        <v>91</v>
      </c>
      <c r="M260" s="597">
        <v>71</v>
      </c>
      <c r="N260" s="597">
        <v>20</v>
      </c>
      <c r="O260" s="598">
        <v>0</v>
      </c>
      <c r="P260" s="596">
        <v>2</v>
      </c>
      <c r="Q260" s="598">
        <v>89</v>
      </c>
      <c r="R260" s="599">
        <v>13</v>
      </c>
      <c r="S260" s="600">
        <v>16</v>
      </c>
      <c r="T260" s="601">
        <v>36</v>
      </c>
      <c r="U260" s="600">
        <v>23</v>
      </c>
      <c r="V260" s="600">
        <v>3</v>
      </c>
      <c r="W260" s="602">
        <v>0</v>
      </c>
      <c r="X260" s="603">
        <v>0</v>
      </c>
      <c r="Y260" s="4"/>
      <c r="Z260" s="4"/>
      <c r="AA260" s="4"/>
      <c r="AB260" s="4"/>
      <c r="AU260" s="4"/>
    </row>
    <row r="261" spans="1:47" ht="15" customHeight="1">
      <c r="A261" s="553"/>
      <c r="B261" s="554"/>
      <c r="C261" s="593" t="s">
        <v>1588</v>
      </c>
      <c r="D261" s="642" t="s">
        <v>1711</v>
      </c>
      <c r="E261" s="595">
        <v>81</v>
      </c>
      <c r="F261" s="596"/>
      <c r="G261" s="597"/>
      <c r="H261" s="597"/>
      <c r="I261" s="597"/>
      <c r="J261" s="598"/>
      <c r="K261" s="596">
        <v>3</v>
      </c>
      <c r="L261" s="597">
        <v>30</v>
      </c>
      <c r="M261" s="597">
        <v>16</v>
      </c>
      <c r="N261" s="597">
        <v>14</v>
      </c>
      <c r="O261" s="598">
        <v>0</v>
      </c>
      <c r="P261" s="596">
        <v>0</v>
      </c>
      <c r="Q261" s="598">
        <v>30</v>
      </c>
      <c r="R261" s="599">
        <v>7</v>
      </c>
      <c r="S261" s="600">
        <v>3</v>
      </c>
      <c r="T261" s="601">
        <v>9</v>
      </c>
      <c r="U261" s="600">
        <v>9</v>
      </c>
      <c r="V261" s="600">
        <v>0</v>
      </c>
      <c r="W261" s="602">
        <v>2</v>
      </c>
      <c r="X261" s="603">
        <v>0</v>
      </c>
      <c r="Y261" s="4"/>
      <c r="Z261" s="4"/>
      <c r="AA261" s="4"/>
      <c r="AB261" s="4"/>
      <c r="AU261" s="4"/>
    </row>
    <row r="262" spans="1:47" ht="15" customHeight="1">
      <c r="A262" s="553"/>
      <c r="B262" s="554"/>
      <c r="C262" s="593" t="s">
        <v>1588</v>
      </c>
      <c r="D262" s="642" t="s">
        <v>1712</v>
      </c>
      <c r="E262" s="595">
        <v>96</v>
      </c>
      <c r="F262" s="596"/>
      <c r="G262" s="597"/>
      <c r="H262" s="597"/>
      <c r="I262" s="597"/>
      <c r="J262" s="598"/>
      <c r="K262" s="596">
        <v>3</v>
      </c>
      <c r="L262" s="597">
        <v>31</v>
      </c>
      <c r="M262" s="597">
        <v>25</v>
      </c>
      <c r="N262" s="597">
        <v>6</v>
      </c>
      <c r="O262" s="598">
        <v>0</v>
      </c>
      <c r="P262" s="596">
        <v>0</v>
      </c>
      <c r="Q262" s="598">
        <v>31</v>
      </c>
      <c r="R262" s="599">
        <v>7</v>
      </c>
      <c r="S262" s="600">
        <v>4</v>
      </c>
      <c r="T262" s="601">
        <v>13</v>
      </c>
      <c r="U262" s="600">
        <v>5</v>
      </c>
      <c r="V262" s="600">
        <v>2</v>
      </c>
      <c r="W262" s="602">
        <v>0</v>
      </c>
      <c r="X262" s="603">
        <v>0</v>
      </c>
      <c r="Y262" s="4"/>
      <c r="Z262" s="4"/>
      <c r="AA262" s="4"/>
      <c r="AB262" s="4"/>
      <c r="AU262" s="4"/>
    </row>
    <row r="263" spans="1:47" ht="15" customHeight="1">
      <c r="A263" s="553"/>
      <c r="B263" s="554"/>
      <c r="C263" s="593" t="s">
        <v>1588</v>
      </c>
      <c r="D263" s="642" t="s">
        <v>1713</v>
      </c>
      <c r="E263" s="595">
        <v>105</v>
      </c>
      <c r="F263" s="596"/>
      <c r="G263" s="597"/>
      <c r="H263" s="597"/>
      <c r="I263" s="597"/>
      <c r="J263" s="598"/>
      <c r="K263" s="596">
        <v>3</v>
      </c>
      <c r="L263" s="597">
        <v>18</v>
      </c>
      <c r="M263" s="597">
        <v>16</v>
      </c>
      <c r="N263" s="597">
        <v>2</v>
      </c>
      <c r="O263" s="598">
        <v>0</v>
      </c>
      <c r="P263" s="596">
        <v>1</v>
      </c>
      <c r="Q263" s="598">
        <v>17</v>
      </c>
      <c r="R263" s="599">
        <v>6</v>
      </c>
      <c r="S263" s="600">
        <v>3</v>
      </c>
      <c r="T263" s="601">
        <v>6</v>
      </c>
      <c r="U263" s="600">
        <v>3</v>
      </c>
      <c r="V263" s="600">
        <v>0</v>
      </c>
      <c r="W263" s="602">
        <v>0</v>
      </c>
      <c r="X263" s="603">
        <v>0</v>
      </c>
      <c r="Y263" s="4"/>
      <c r="Z263" s="4"/>
      <c r="AA263" s="4"/>
      <c r="AB263" s="4"/>
      <c r="AU263" s="4"/>
    </row>
    <row r="264" spans="1:47" ht="15" customHeight="1">
      <c r="A264" s="553"/>
      <c r="B264" s="554"/>
      <c r="C264" s="593" t="s">
        <v>1588</v>
      </c>
      <c r="D264" s="642" t="s">
        <v>1714</v>
      </c>
      <c r="E264" s="595">
        <v>66</v>
      </c>
      <c r="F264" s="596"/>
      <c r="G264" s="597"/>
      <c r="H264" s="597"/>
      <c r="I264" s="597"/>
      <c r="J264" s="598"/>
      <c r="K264" s="596">
        <v>1</v>
      </c>
      <c r="L264" s="597">
        <v>17</v>
      </c>
      <c r="M264" s="597">
        <v>16</v>
      </c>
      <c r="N264" s="597">
        <v>1</v>
      </c>
      <c r="O264" s="598">
        <v>0</v>
      </c>
      <c r="P264" s="596">
        <v>0</v>
      </c>
      <c r="Q264" s="598">
        <v>17</v>
      </c>
      <c r="R264" s="599">
        <v>5</v>
      </c>
      <c r="S264" s="600">
        <v>4</v>
      </c>
      <c r="T264" s="601">
        <v>5</v>
      </c>
      <c r="U264" s="600">
        <v>3</v>
      </c>
      <c r="V264" s="600">
        <v>0</v>
      </c>
      <c r="W264" s="602">
        <v>0</v>
      </c>
      <c r="X264" s="603">
        <v>0</v>
      </c>
      <c r="Y264" s="4"/>
      <c r="Z264" s="4"/>
      <c r="AA264" s="4"/>
      <c r="AB264" s="4"/>
      <c r="AU264" s="4"/>
    </row>
    <row r="265" spans="1:47" ht="15" customHeight="1">
      <c r="A265" s="553"/>
      <c r="B265" s="554"/>
      <c r="C265" s="593" t="s">
        <v>1588</v>
      </c>
      <c r="D265" s="642" t="s">
        <v>1628</v>
      </c>
      <c r="E265" s="595">
        <v>66</v>
      </c>
      <c r="F265" s="596"/>
      <c r="G265" s="597"/>
      <c r="H265" s="597"/>
      <c r="I265" s="597"/>
      <c r="J265" s="598"/>
      <c r="K265" s="596">
        <v>1</v>
      </c>
      <c r="L265" s="597">
        <v>12</v>
      </c>
      <c r="M265" s="597">
        <v>11</v>
      </c>
      <c r="N265" s="597">
        <v>1</v>
      </c>
      <c r="O265" s="598">
        <v>0</v>
      </c>
      <c r="P265" s="596">
        <v>0</v>
      </c>
      <c r="Q265" s="598">
        <v>12</v>
      </c>
      <c r="R265" s="599">
        <v>5</v>
      </c>
      <c r="S265" s="600">
        <v>3</v>
      </c>
      <c r="T265" s="601">
        <v>2</v>
      </c>
      <c r="U265" s="600">
        <v>0</v>
      </c>
      <c r="V265" s="600">
        <v>2</v>
      </c>
      <c r="W265" s="602">
        <v>0</v>
      </c>
      <c r="X265" s="603">
        <v>0</v>
      </c>
      <c r="Y265" s="4"/>
      <c r="Z265" s="4"/>
      <c r="AA265" s="4"/>
      <c r="AB265" s="4"/>
      <c r="AU265" s="4"/>
    </row>
    <row r="266" spans="1:47" ht="15" customHeight="1">
      <c r="A266" s="553"/>
      <c r="B266" s="554"/>
      <c r="C266" s="593" t="s">
        <v>1588</v>
      </c>
      <c r="D266" s="642" t="s">
        <v>1715</v>
      </c>
      <c r="E266" s="595">
        <v>84</v>
      </c>
      <c r="F266" s="596"/>
      <c r="G266" s="597"/>
      <c r="H266" s="597"/>
      <c r="I266" s="597"/>
      <c r="J266" s="598"/>
      <c r="K266" s="596">
        <v>3</v>
      </c>
      <c r="L266" s="597">
        <v>34</v>
      </c>
      <c r="M266" s="597">
        <v>27</v>
      </c>
      <c r="N266" s="597">
        <v>7</v>
      </c>
      <c r="O266" s="598">
        <v>0</v>
      </c>
      <c r="P266" s="596">
        <v>0</v>
      </c>
      <c r="Q266" s="598">
        <v>34</v>
      </c>
      <c r="R266" s="599">
        <v>6</v>
      </c>
      <c r="S266" s="600">
        <v>2</v>
      </c>
      <c r="T266" s="601">
        <v>18</v>
      </c>
      <c r="U266" s="600">
        <v>4</v>
      </c>
      <c r="V266" s="600">
        <v>4</v>
      </c>
      <c r="W266" s="602">
        <v>0</v>
      </c>
      <c r="X266" s="603">
        <v>0</v>
      </c>
      <c r="Y266" s="4"/>
      <c r="Z266" s="4"/>
      <c r="AA266" s="4"/>
      <c r="AB266" s="4"/>
      <c r="AU266" s="4"/>
    </row>
    <row r="267" spans="1:47" ht="15" customHeight="1">
      <c r="A267" s="553"/>
      <c r="B267" s="554"/>
      <c r="C267" s="593" t="s">
        <v>1588</v>
      </c>
      <c r="D267" s="642" t="s">
        <v>1631</v>
      </c>
      <c r="E267" s="595">
        <v>36</v>
      </c>
      <c r="F267" s="596"/>
      <c r="G267" s="597"/>
      <c r="H267" s="597"/>
      <c r="I267" s="597"/>
      <c r="J267" s="598"/>
      <c r="K267" s="596">
        <v>2</v>
      </c>
      <c r="L267" s="597">
        <v>20</v>
      </c>
      <c r="M267" s="597">
        <v>13</v>
      </c>
      <c r="N267" s="597">
        <v>7</v>
      </c>
      <c r="O267" s="598">
        <v>0</v>
      </c>
      <c r="P267" s="596">
        <v>1</v>
      </c>
      <c r="Q267" s="598">
        <v>19</v>
      </c>
      <c r="R267" s="599">
        <v>3</v>
      </c>
      <c r="S267" s="600">
        <v>0</v>
      </c>
      <c r="T267" s="601">
        <v>9</v>
      </c>
      <c r="U267" s="600">
        <v>6</v>
      </c>
      <c r="V267" s="600">
        <v>1</v>
      </c>
      <c r="W267" s="602">
        <v>1</v>
      </c>
      <c r="X267" s="603">
        <v>0</v>
      </c>
      <c r="Y267" s="4"/>
      <c r="Z267" s="4"/>
      <c r="AA267" s="4"/>
      <c r="AB267" s="4"/>
      <c r="AU267" s="4"/>
    </row>
    <row r="268" spans="1:47" ht="15" customHeight="1">
      <c r="A268" s="553"/>
      <c r="B268" s="554"/>
      <c r="C268" s="593" t="s">
        <v>1632</v>
      </c>
      <c r="D268" s="642" t="s">
        <v>1716</v>
      </c>
      <c r="E268" s="595">
        <v>72</v>
      </c>
      <c r="F268" s="596"/>
      <c r="G268" s="597"/>
      <c r="H268" s="597"/>
      <c r="I268" s="597"/>
      <c r="J268" s="598"/>
      <c r="K268" s="596">
        <v>2</v>
      </c>
      <c r="L268" s="597">
        <v>22</v>
      </c>
      <c r="M268" s="597">
        <v>14</v>
      </c>
      <c r="N268" s="597">
        <v>8</v>
      </c>
      <c r="O268" s="598">
        <v>0</v>
      </c>
      <c r="P268" s="596">
        <v>22</v>
      </c>
      <c r="Q268" s="598">
        <v>0</v>
      </c>
      <c r="R268" s="599">
        <v>3</v>
      </c>
      <c r="S268" s="600">
        <v>4</v>
      </c>
      <c r="T268" s="601">
        <v>6</v>
      </c>
      <c r="U268" s="600">
        <v>3</v>
      </c>
      <c r="V268" s="600">
        <v>4</v>
      </c>
      <c r="W268" s="602">
        <v>0</v>
      </c>
      <c r="X268" s="603">
        <v>2</v>
      </c>
      <c r="Y268" s="4"/>
      <c r="Z268" s="4"/>
      <c r="AA268" s="4"/>
      <c r="AB268" s="4"/>
      <c r="AU268" s="4"/>
    </row>
    <row r="269" spans="1:47" ht="15" customHeight="1">
      <c r="A269" s="553"/>
      <c r="B269" s="554"/>
      <c r="C269" s="593" t="s">
        <v>1632</v>
      </c>
      <c r="D269" s="642" t="s">
        <v>1633</v>
      </c>
      <c r="E269" s="595">
        <v>36</v>
      </c>
      <c r="F269" s="596"/>
      <c r="G269" s="597"/>
      <c r="H269" s="597"/>
      <c r="I269" s="597"/>
      <c r="J269" s="598"/>
      <c r="K269" s="596">
        <v>1</v>
      </c>
      <c r="L269" s="597">
        <v>11</v>
      </c>
      <c r="M269" s="597">
        <v>4</v>
      </c>
      <c r="N269" s="597">
        <v>7</v>
      </c>
      <c r="O269" s="598">
        <v>0</v>
      </c>
      <c r="P269" s="596">
        <v>11</v>
      </c>
      <c r="Q269" s="598">
        <v>0</v>
      </c>
      <c r="R269" s="599">
        <v>2</v>
      </c>
      <c r="S269" s="600">
        <v>1</v>
      </c>
      <c r="T269" s="601">
        <v>2</v>
      </c>
      <c r="U269" s="600">
        <v>3</v>
      </c>
      <c r="V269" s="600">
        <v>3</v>
      </c>
      <c r="W269" s="602">
        <v>0</v>
      </c>
      <c r="X269" s="603">
        <v>0</v>
      </c>
      <c r="Y269" s="4"/>
      <c r="Z269" s="4"/>
      <c r="AA269" s="4"/>
      <c r="AB269" s="4"/>
      <c r="AU269" s="4"/>
    </row>
    <row r="270" spans="1:47" ht="15" customHeight="1">
      <c r="A270" s="553"/>
      <c r="B270" s="554"/>
      <c r="C270" s="593" t="s">
        <v>1720</v>
      </c>
      <c r="D270" s="642" t="s">
        <v>1717</v>
      </c>
      <c r="E270" s="595">
        <v>48</v>
      </c>
      <c r="F270" s="596"/>
      <c r="G270" s="597"/>
      <c r="H270" s="597"/>
      <c r="I270" s="597"/>
      <c r="J270" s="598"/>
      <c r="K270" s="596">
        <v>2</v>
      </c>
      <c r="L270" s="597">
        <v>20</v>
      </c>
      <c r="M270" s="597">
        <v>20</v>
      </c>
      <c r="N270" s="597">
        <v>0</v>
      </c>
      <c r="O270" s="598">
        <v>0</v>
      </c>
      <c r="P270" s="596">
        <v>18</v>
      </c>
      <c r="Q270" s="598">
        <v>2</v>
      </c>
      <c r="R270" s="599">
        <v>4</v>
      </c>
      <c r="S270" s="600">
        <v>2</v>
      </c>
      <c r="T270" s="601">
        <v>4</v>
      </c>
      <c r="U270" s="600">
        <v>6</v>
      </c>
      <c r="V270" s="600">
        <v>4</v>
      </c>
      <c r="W270" s="602">
        <v>0</v>
      </c>
      <c r="X270" s="603">
        <v>0</v>
      </c>
      <c r="Y270" s="4"/>
      <c r="Z270" s="4"/>
      <c r="AA270" s="4"/>
      <c r="AB270" s="4"/>
      <c r="AU270" s="4"/>
    </row>
    <row r="271" spans="1:47" ht="15" customHeight="1">
      <c r="A271" s="553"/>
      <c r="B271" s="554"/>
      <c r="C271" s="593" t="s">
        <v>1720</v>
      </c>
      <c r="D271" s="642" t="s">
        <v>1718</v>
      </c>
      <c r="E271" s="595">
        <v>126</v>
      </c>
      <c r="F271" s="596"/>
      <c r="G271" s="597"/>
      <c r="H271" s="597"/>
      <c r="I271" s="597"/>
      <c r="J271" s="598"/>
      <c r="K271" s="596">
        <v>6</v>
      </c>
      <c r="L271" s="597">
        <v>90</v>
      </c>
      <c r="M271" s="597">
        <v>79</v>
      </c>
      <c r="N271" s="597">
        <v>11</v>
      </c>
      <c r="O271" s="598">
        <v>0</v>
      </c>
      <c r="P271" s="596">
        <v>75</v>
      </c>
      <c r="Q271" s="598">
        <v>15</v>
      </c>
      <c r="R271" s="599">
        <v>12</v>
      </c>
      <c r="S271" s="600">
        <v>11</v>
      </c>
      <c r="T271" s="601">
        <v>30</v>
      </c>
      <c r="U271" s="600">
        <v>22</v>
      </c>
      <c r="V271" s="600">
        <v>12</v>
      </c>
      <c r="W271" s="602">
        <v>3</v>
      </c>
      <c r="X271" s="603">
        <v>0</v>
      </c>
      <c r="Y271" s="4"/>
      <c r="Z271" s="4"/>
      <c r="AA271" s="4"/>
      <c r="AB271" s="4"/>
      <c r="AU271" s="4"/>
    </row>
    <row r="272" spans="1:47" ht="15" customHeight="1">
      <c r="A272" s="553"/>
      <c r="B272" s="554"/>
      <c r="C272" s="593" t="s">
        <v>1720</v>
      </c>
      <c r="D272" s="642" t="s">
        <v>1719</v>
      </c>
      <c r="E272" s="595">
        <v>24</v>
      </c>
      <c r="F272" s="596"/>
      <c r="G272" s="597"/>
      <c r="H272" s="597"/>
      <c r="I272" s="597"/>
      <c r="J272" s="598"/>
      <c r="K272" s="596">
        <v>1</v>
      </c>
      <c r="L272" s="597">
        <v>10</v>
      </c>
      <c r="M272" s="597">
        <v>10</v>
      </c>
      <c r="N272" s="597">
        <v>0</v>
      </c>
      <c r="O272" s="598">
        <v>0</v>
      </c>
      <c r="P272" s="596">
        <v>9</v>
      </c>
      <c r="Q272" s="598">
        <v>1</v>
      </c>
      <c r="R272" s="599">
        <v>0</v>
      </c>
      <c r="S272" s="600">
        <v>3</v>
      </c>
      <c r="T272" s="601">
        <v>2</v>
      </c>
      <c r="U272" s="600">
        <v>3</v>
      </c>
      <c r="V272" s="600">
        <v>2</v>
      </c>
      <c r="W272" s="602">
        <v>0</v>
      </c>
      <c r="X272" s="603">
        <v>0</v>
      </c>
      <c r="Y272" s="4"/>
      <c r="Z272" s="4"/>
      <c r="AA272" s="4"/>
      <c r="AB272" s="4"/>
      <c r="AU272" s="4"/>
    </row>
    <row r="273" spans="1:47" ht="15" customHeight="1">
      <c r="A273" s="553"/>
      <c r="B273" s="554"/>
      <c r="C273" s="593" t="s">
        <v>1635</v>
      </c>
      <c r="D273" s="642" t="s">
        <v>1721</v>
      </c>
      <c r="E273" s="595">
        <v>25</v>
      </c>
      <c r="F273" s="596"/>
      <c r="G273" s="597"/>
      <c r="H273" s="597"/>
      <c r="I273" s="597"/>
      <c r="J273" s="598"/>
      <c r="K273" s="596">
        <v>1</v>
      </c>
      <c r="L273" s="597">
        <v>15</v>
      </c>
      <c r="M273" s="597">
        <v>15</v>
      </c>
      <c r="N273" s="597">
        <v>0</v>
      </c>
      <c r="O273" s="598">
        <v>0</v>
      </c>
      <c r="P273" s="596">
        <v>4</v>
      </c>
      <c r="Q273" s="598">
        <v>11</v>
      </c>
      <c r="R273" s="599">
        <v>4</v>
      </c>
      <c r="S273" s="600">
        <v>1</v>
      </c>
      <c r="T273" s="601">
        <v>5</v>
      </c>
      <c r="U273" s="600">
        <v>4</v>
      </c>
      <c r="V273" s="600">
        <v>0</v>
      </c>
      <c r="W273" s="602">
        <v>1</v>
      </c>
      <c r="X273" s="603">
        <v>0</v>
      </c>
      <c r="Y273" s="4"/>
      <c r="Z273" s="4"/>
      <c r="AA273" s="4"/>
      <c r="AB273" s="4"/>
      <c r="AU273" s="4"/>
    </row>
    <row r="274" spans="1:47" ht="15" customHeight="1">
      <c r="A274" s="553"/>
      <c r="B274" s="554"/>
      <c r="C274" s="593" t="s">
        <v>1635</v>
      </c>
      <c r="D274" s="642" t="s">
        <v>1722</v>
      </c>
      <c r="E274" s="595">
        <v>40</v>
      </c>
      <c r="F274" s="596"/>
      <c r="G274" s="597"/>
      <c r="H274" s="597"/>
      <c r="I274" s="597"/>
      <c r="J274" s="598"/>
      <c r="K274" s="596">
        <v>2</v>
      </c>
      <c r="L274" s="597">
        <v>20</v>
      </c>
      <c r="M274" s="597">
        <v>19</v>
      </c>
      <c r="N274" s="597">
        <v>1</v>
      </c>
      <c r="O274" s="598">
        <v>0</v>
      </c>
      <c r="P274" s="596">
        <v>11</v>
      </c>
      <c r="Q274" s="598">
        <v>9</v>
      </c>
      <c r="R274" s="599">
        <v>19</v>
      </c>
      <c r="S274" s="600">
        <v>1</v>
      </c>
      <c r="T274" s="601">
        <v>0</v>
      </c>
      <c r="U274" s="600">
        <v>0</v>
      </c>
      <c r="V274" s="600">
        <v>0</v>
      </c>
      <c r="W274" s="602">
        <v>0</v>
      </c>
      <c r="X274" s="603">
        <v>0</v>
      </c>
      <c r="Y274" s="4"/>
      <c r="Z274" s="4"/>
      <c r="AA274" s="4"/>
      <c r="AB274" s="4"/>
      <c r="AU274" s="4"/>
    </row>
    <row r="275" spans="1:47" ht="15" customHeight="1">
      <c r="A275" s="553"/>
      <c r="B275" s="554"/>
      <c r="C275" s="593" t="s">
        <v>1635</v>
      </c>
      <c r="D275" s="642" t="s">
        <v>1723</v>
      </c>
      <c r="E275" s="595">
        <v>40</v>
      </c>
      <c r="F275" s="596"/>
      <c r="G275" s="597"/>
      <c r="H275" s="597"/>
      <c r="I275" s="597"/>
      <c r="J275" s="598"/>
      <c r="K275" s="596">
        <v>2</v>
      </c>
      <c r="L275" s="597">
        <v>27</v>
      </c>
      <c r="M275" s="597">
        <v>26</v>
      </c>
      <c r="N275" s="597">
        <v>1</v>
      </c>
      <c r="O275" s="598">
        <v>0</v>
      </c>
      <c r="P275" s="596">
        <v>13</v>
      </c>
      <c r="Q275" s="598">
        <v>14</v>
      </c>
      <c r="R275" s="599">
        <v>26</v>
      </c>
      <c r="S275" s="600">
        <v>1</v>
      </c>
      <c r="T275" s="601">
        <v>0</v>
      </c>
      <c r="U275" s="600">
        <v>0</v>
      </c>
      <c r="V275" s="600">
        <v>0</v>
      </c>
      <c r="W275" s="602">
        <v>0</v>
      </c>
      <c r="X275" s="603">
        <v>0</v>
      </c>
      <c r="Y275" s="4"/>
      <c r="Z275" s="4"/>
      <c r="AA275" s="4"/>
      <c r="AB275" s="4"/>
      <c r="AU275" s="4"/>
    </row>
    <row r="276" spans="1:47" ht="15" customHeight="1">
      <c r="A276" s="553"/>
      <c r="B276" s="554"/>
      <c r="C276" s="593" t="s">
        <v>1635</v>
      </c>
      <c r="D276" s="642" t="s">
        <v>1724</v>
      </c>
      <c r="E276" s="595">
        <v>107</v>
      </c>
      <c r="F276" s="596"/>
      <c r="G276" s="597"/>
      <c r="H276" s="597"/>
      <c r="I276" s="597"/>
      <c r="J276" s="598"/>
      <c r="K276" s="596">
        <v>4</v>
      </c>
      <c r="L276" s="597">
        <v>39</v>
      </c>
      <c r="M276" s="597">
        <v>31</v>
      </c>
      <c r="N276" s="597">
        <v>8</v>
      </c>
      <c r="O276" s="598">
        <v>0</v>
      </c>
      <c r="P276" s="596">
        <v>9</v>
      </c>
      <c r="Q276" s="598">
        <v>30</v>
      </c>
      <c r="R276" s="599">
        <v>8</v>
      </c>
      <c r="S276" s="600">
        <v>4</v>
      </c>
      <c r="T276" s="601">
        <v>9</v>
      </c>
      <c r="U276" s="600">
        <v>11</v>
      </c>
      <c r="V276" s="600">
        <v>4</v>
      </c>
      <c r="W276" s="602">
        <v>3</v>
      </c>
      <c r="X276" s="603">
        <v>0</v>
      </c>
      <c r="Y276" s="4"/>
      <c r="Z276" s="4"/>
      <c r="AA276" s="4"/>
      <c r="AB276" s="4"/>
      <c r="AU276" s="4"/>
    </row>
    <row r="277" spans="1:47" ht="15" customHeight="1">
      <c r="A277" s="553"/>
      <c r="B277" s="554"/>
      <c r="C277" s="593" t="s">
        <v>1635</v>
      </c>
      <c r="D277" s="642" t="s">
        <v>1688</v>
      </c>
      <c r="E277" s="595">
        <v>33</v>
      </c>
      <c r="F277" s="596"/>
      <c r="G277" s="597"/>
      <c r="H277" s="597"/>
      <c r="I277" s="597"/>
      <c r="J277" s="598"/>
      <c r="K277" s="596">
        <v>1</v>
      </c>
      <c r="L277" s="597">
        <v>8</v>
      </c>
      <c r="M277" s="597">
        <v>6</v>
      </c>
      <c r="N277" s="597">
        <v>2</v>
      </c>
      <c r="O277" s="598">
        <v>0</v>
      </c>
      <c r="P277" s="596">
        <v>0</v>
      </c>
      <c r="Q277" s="598">
        <v>8</v>
      </c>
      <c r="R277" s="599">
        <v>1</v>
      </c>
      <c r="S277" s="600">
        <v>0</v>
      </c>
      <c r="T277" s="601">
        <v>0</v>
      </c>
      <c r="U277" s="600">
        <v>4</v>
      </c>
      <c r="V277" s="600">
        <v>3</v>
      </c>
      <c r="W277" s="602">
        <v>0</v>
      </c>
      <c r="X277" s="603">
        <v>0</v>
      </c>
      <c r="Y277" s="4"/>
      <c r="Z277" s="4"/>
      <c r="AA277" s="4"/>
      <c r="AB277" s="4"/>
      <c r="AU277" s="4"/>
    </row>
    <row r="278" spans="1:47" ht="15" customHeight="1">
      <c r="A278" s="553"/>
      <c r="B278" s="554"/>
      <c r="C278" s="593" t="s">
        <v>1591</v>
      </c>
      <c r="D278" s="642" t="s">
        <v>1725</v>
      </c>
      <c r="E278" s="595">
        <v>69</v>
      </c>
      <c r="F278" s="596"/>
      <c r="G278" s="597"/>
      <c r="H278" s="597"/>
      <c r="I278" s="597"/>
      <c r="J278" s="598"/>
      <c r="K278" s="596">
        <v>3</v>
      </c>
      <c r="L278" s="597">
        <v>28</v>
      </c>
      <c r="M278" s="597">
        <v>22</v>
      </c>
      <c r="N278" s="597">
        <v>6</v>
      </c>
      <c r="O278" s="598">
        <v>0</v>
      </c>
      <c r="P278" s="596">
        <v>1</v>
      </c>
      <c r="Q278" s="598">
        <v>27</v>
      </c>
      <c r="R278" s="599">
        <v>1</v>
      </c>
      <c r="S278" s="600">
        <v>1</v>
      </c>
      <c r="T278" s="601">
        <v>6</v>
      </c>
      <c r="U278" s="600">
        <v>6</v>
      </c>
      <c r="V278" s="600">
        <v>8</v>
      </c>
      <c r="W278" s="602">
        <v>1</v>
      </c>
      <c r="X278" s="603">
        <v>5</v>
      </c>
      <c r="Y278" s="4"/>
      <c r="Z278" s="4"/>
      <c r="AA278" s="4"/>
      <c r="AB278" s="4"/>
      <c r="AU278" s="4"/>
    </row>
    <row r="279" spans="1:47" ht="15" customHeight="1">
      <c r="A279" s="553"/>
      <c r="B279" s="554"/>
      <c r="C279" s="593" t="s">
        <v>1591</v>
      </c>
      <c r="D279" s="642" t="s">
        <v>1640</v>
      </c>
      <c r="E279" s="595">
        <v>54</v>
      </c>
      <c r="F279" s="596"/>
      <c r="G279" s="597"/>
      <c r="H279" s="597"/>
      <c r="I279" s="597"/>
      <c r="J279" s="598"/>
      <c r="K279" s="596">
        <v>2</v>
      </c>
      <c r="L279" s="597">
        <v>22</v>
      </c>
      <c r="M279" s="597">
        <v>21</v>
      </c>
      <c r="N279" s="597">
        <v>1</v>
      </c>
      <c r="O279" s="598">
        <v>0</v>
      </c>
      <c r="P279" s="596">
        <v>0</v>
      </c>
      <c r="Q279" s="598">
        <v>22</v>
      </c>
      <c r="R279" s="599">
        <v>2</v>
      </c>
      <c r="S279" s="600">
        <v>2</v>
      </c>
      <c r="T279" s="601">
        <v>2</v>
      </c>
      <c r="U279" s="600">
        <v>14</v>
      </c>
      <c r="V279" s="600">
        <v>2</v>
      </c>
      <c r="W279" s="602">
        <v>0</v>
      </c>
      <c r="X279" s="603">
        <v>0</v>
      </c>
      <c r="Y279" s="4"/>
      <c r="Z279" s="4"/>
      <c r="AA279" s="4"/>
      <c r="AB279" s="4"/>
      <c r="AU279" s="4"/>
    </row>
    <row r="280" spans="1:47" ht="15" customHeight="1">
      <c r="A280" s="553"/>
      <c r="B280" s="554"/>
      <c r="C280" s="593" t="s">
        <v>1591</v>
      </c>
      <c r="D280" s="642" t="s">
        <v>1726</v>
      </c>
      <c r="E280" s="595">
        <v>97</v>
      </c>
      <c r="F280" s="596"/>
      <c r="G280" s="597"/>
      <c r="H280" s="597"/>
      <c r="I280" s="597"/>
      <c r="J280" s="598"/>
      <c r="K280" s="596">
        <v>4</v>
      </c>
      <c r="L280" s="597">
        <v>41</v>
      </c>
      <c r="M280" s="597">
        <v>21</v>
      </c>
      <c r="N280" s="597">
        <v>20</v>
      </c>
      <c r="O280" s="598">
        <v>0</v>
      </c>
      <c r="P280" s="596">
        <v>7</v>
      </c>
      <c r="Q280" s="598">
        <v>34</v>
      </c>
      <c r="R280" s="599">
        <v>5</v>
      </c>
      <c r="S280" s="600">
        <v>2</v>
      </c>
      <c r="T280" s="601">
        <v>6</v>
      </c>
      <c r="U280" s="600">
        <v>13</v>
      </c>
      <c r="V280" s="600">
        <v>9</v>
      </c>
      <c r="W280" s="602">
        <v>4</v>
      </c>
      <c r="X280" s="603">
        <v>2</v>
      </c>
      <c r="Y280" s="4"/>
      <c r="Z280" s="4"/>
      <c r="AA280" s="4"/>
      <c r="AB280" s="4"/>
      <c r="AU280" s="4"/>
    </row>
    <row r="281" spans="1:47" ht="15" customHeight="1">
      <c r="A281" s="553"/>
      <c r="B281" s="554"/>
      <c r="C281" s="593" t="s">
        <v>1591</v>
      </c>
      <c r="D281" s="642" t="s">
        <v>1727</v>
      </c>
      <c r="E281" s="595">
        <v>21</v>
      </c>
      <c r="F281" s="596"/>
      <c r="G281" s="597"/>
      <c r="H281" s="597"/>
      <c r="I281" s="597"/>
      <c r="J281" s="598"/>
      <c r="K281" s="596">
        <v>1</v>
      </c>
      <c r="L281" s="597">
        <v>10</v>
      </c>
      <c r="M281" s="597">
        <v>10</v>
      </c>
      <c r="N281" s="597">
        <v>0</v>
      </c>
      <c r="O281" s="598">
        <v>0</v>
      </c>
      <c r="P281" s="596">
        <v>0</v>
      </c>
      <c r="Q281" s="598">
        <v>10</v>
      </c>
      <c r="R281" s="599">
        <v>0</v>
      </c>
      <c r="S281" s="600">
        <v>0</v>
      </c>
      <c r="T281" s="601">
        <v>3</v>
      </c>
      <c r="U281" s="600">
        <v>5</v>
      </c>
      <c r="V281" s="600">
        <v>2</v>
      </c>
      <c r="W281" s="602">
        <v>0</v>
      </c>
      <c r="X281" s="603">
        <v>0</v>
      </c>
      <c r="Y281" s="4"/>
      <c r="Z281" s="4"/>
      <c r="AA281" s="4"/>
      <c r="AB281" s="4"/>
      <c r="AU281" s="4"/>
    </row>
    <row r="282" spans="1:47" ht="15" customHeight="1">
      <c r="A282" s="553"/>
      <c r="B282" s="554"/>
      <c r="C282" s="593" t="s">
        <v>1591</v>
      </c>
      <c r="D282" s="642" t="s">
        <v>1728</v>
      </c>
      <c r="E282" s="595">
        <v>84</v>
      </c>
      <c r="F282" s="596"/>
      <c r="G282" s="597"/>
      <c r="H282" s="597"/>
      <c r="I282" s="597"/>
      <c r="J282" s="598"/>
      <c r="K282" s="596">
        <v>4</v>
      </c>
      <c r="L282" s="597">
        <v>45</v>
      </c>
      <c r="M282" s="597">
        <v>34</v>
      </c>
      <c r="N282" s="597">
        <v>11</v>
      </c>
      <c r="O282" s="598">
        <v>0</v>
      </c>
      <c r="P282" s="596">
        <v>11</v>
      </c>
      <c r="Q282" s="598">
        <v>34</v>
      </c>
      <c r="R282" s="599">
        <v>2</v>
      </c>
      <c r="S282" s="600">
        <v>0</v>
      </c>
      <c r="T282" s="601">
        <v>12</v>
      </c>
      <c r="U282" s="600">
        <v>12</v>
      </c>
      <c r="V282" s="600">
        <v>6</v>
      </c>
      <c r="W282" s="602">
        <v>9</v>
      </c>
      <c r="X282" s="603">
        <v>4</v>
      </c>
      <c r="Y282" s="4"/>
      <c r="Z282" s="4"/>
      <c r="AA282" s="4"/>
      <c r="AB282" s="4"/>
      <c r="AU282" s="4"/>
    </row>
    <row r="283" spans="1:47" ht="15" customHeight="1">
      <c r="A283" s="553"/>
      <c r="B283" s="554"/>
      <c r="C283" s="593" t="s">
        <v>1591</v>
      </c>
      <c r="D283" s="642" t="s">
        <v>1692</v>
      </c>
      <c r="E283" s="595">
        <v>24</v>
      </c>
      <c r="F283" s="596"/>
      <c r="G283" s="597"/>
      <c r="H283" s="597"/>
      <c r="I283" s="597"/>
      <c r="J283" s="598"/>
      <c r="K283" s="596">
        <v>1</v>
      </c>
      <c r="L283" s="597">
        <v>10</v>
      </c>
      <c r="M283" s="597">
        <v>6</v>
      </c>
      <c r="N283" s="597">
        <v>4</v>
      </c>
      <c r="O283" s="598">
        <v>0</v>
      </c>
      <c r="P283" s="596">
        <v>1</v>
      </c>
      <c r="Q283" s="598">
        <v>9</v>
      </c>
      <c r="R283" s="599">
        <v>1</v>
      </c>
      <c r="S283" s="600">
        <v>2</v>
      </c>
      <c r="T283" s="601">
        <v>3</v>
      </c>
      <c r="U283" s="600">
        <v>2</v>
      </c>
      <c r="V283" s="600">
        <v>2</v>
      </c>
      <c r="W283" s="602">
        <v>0</v>
      </c>
      <c r="X283" s="603">
        <v>0</v>
      </c>
      <c r="Y283" s="4"/>
      <c r="Z283" s="4"/>
      <c r="AA283" s="4"/>
      <c r="AB283" s="4"/>
      <c r="AU283" s="4"/>
    </row>
    <row r="284" spans="1:47" ht="15" customHeight="1">
      <c r="A284" s="553"/>
      <c r="B284" s="554"/>
      <c r="C284" s="593" t="s">
        <v>1591</v>
      </c>
      <c r="D284" s="642" t="s">
        <v>1693</v>
      </c>
      <c r="E284" s="595">
        <v>110</v>
      </c>
      <c r="F284" s="596"/>
      <c r="G284" s="597"/>
      <c r="H284" s="597"/>
      <c r="I284" s="597"/>
      <c r="J284" s="598"/>
      <c r="K284" s="596">
        <v>5</v>
      </c>
      <c r="L284" s="597">
        <v>55</v>
      </c>
      <c r="M284" s="597">
        <v>31</v>
      </c>
      <c r="N284" s="597">
        <v>24</v>
      </c>
      <c r="O284" s="598">
        <v>0</v>
      </c>
      <c r="P284" s="596">
        <v>5</v>
      </c>
      <c r="Q284" s="598">
        <v>50</v>
      </c>
      <c r="R284" s="599">
        <v>4</v>
      </c>
      <c r="S284" s="600">
        <v>4</v>
      </c>
      <c r="T284" s="601">
        <v>14</v>
      </c>
      <c r="U284" s="600">
        <v>14</v>
      </c>
      <c r="V284" s="600">
        <v>10</v>
      </c>
      <c r="W284" s="602">
        <v>3</v>
      </c>
      <c r="X284" s="603">
        <v>6</v>
      </c>
      <c r="Y284" s="4"/>
      <c r="Z284" s="4"/>
      <c r="AA284" s="4"/>
      <c r="AB284" s="4"/>
      <c r="AU284" s="4"/>
    </row>
    <row r="285" spans="1:47" ht="15" customHeight="1">
      <c r="A285" s="553"/>
      <c r="B285" s="554"/>
      <c r="C285" s="593" t="s">
        <v>1591</v>
      </c>
      <c r="D285" s="642" t="s">
        <v>1729</v>
      </c>
      <c r="E285" s="595">
        <v>135</v>
      </c>
      <c r="F285" s="596"/>
      <c r="G285" s="597"/>
      <c r="H285" s="597"/>
      <c r="I285" s="597"/>
      <c r="J285" s="598"/>
      <c r="K285" s="596">
        <v>4</v>
      </c>
      <c r="L285" s="597">
        <v>40</v>
      </c>
      <c r="M285" s="597">
        <v>26</v>
      </c>
      <c r="N285" s="597">
        <v>14</v>
      </c>
      <c r="O285" s="598">
        <v>0</v>
      </c>
      <c r="P285" s="596">
        <v>2</v>
      </c>
      <c r="Q285" s="598">
        <v>38</v>
      </c>
      <c r="R285" s="599">
        <v>1</v>
      </c>
      <c r="S285" s="600">
        <v>2</v>
      </c>
      <c r="T285" s="601">
        <v>18</v>
      </c>
      <c r="U285" s="600">
        <v>11</v>
      </c>
      <c r="V285" s="600">
        <v>6</v>
      </c>
      <c r="W285" s="602">
        <v>2</v>
      </c>
      <c r="X285" s="603">
        <v>0</v>
      </c>
      <c r="Y285" s="4"/>
      <c r="Z285" s="4"/>
      <c r="AA285" s="4"/>
      <c r="AB285" s="4"/>
      <c r="AU285" s="4"/>
    </row>
    <row r="286" spans="1:47" ht="15" customHeight="1">
      <c r="A286" s="553"/>
      <c r="B286" s="554"/>
      <c r="C286" s="593" t="s">
        <v>1591</v>
      </c>
      <c r="D286" s="642" t="s">
        <v>1730</v>
      </c>
      <c r="E286" s="595">
        <v>372</v>
      </c>
      <c r="F286" s="596"/>
      <c r="G286" s="597"/>
      <c r="H286" s="597"/>
      <c r="I286" s="597"/>
      <c r="J286" s="598"/>
      <c r="K286" s="596">
        <v>13</v>
      </c>
      <c r="L286" s="597">
        <v>131</v>
      </c>
      <c r="M286" s="597">
        <v>92</v>
      </c>
      <c r="N286" s="597">
        <v>39</v>
      </c>
      <c r="O286" s="598">
        <v>0</v>
      </c>
      <c r="P286" s="596">
        <v>9</v>
      </c>
      <c r="Q286" s="598">
        <v>122</v>
      </c>
      <c r="R286" s="599">
        <v>7</v>
      </c>
      <c r="S286" s="600">
        <v>11</v>
      </c>
      <c r="T286" s="601">
        <v>40</v>
      </c>
      <c r="U286" s="600">
        <v>30</v>
      </c>
      <c r="V286" s="600">
        <v>28</v>
      </c>
      <c r="W286" s="602">
        <v>10</v>
      </c>
      <c r="X286" s="603">
        <v>5</v>
      </c>
      <c r="Y286" s="4"/>
      <c r="Z286" s="4"/>
      <c r="AA286" s="4"/>
      <c r="AB286" s="4"/>
      <c r="AU286" s="4"/>
    </row>
    <row r="287" spans="1:47" ht="15" customHeight="1">
      <c r="A287" s="553"/>
      <c r="B287" s="554"/>
      <c r="C287" s="593" t="s">
        <v>1591</v>
      </c>
      <c r="D287" s="642" t="s">
        <v>1731</v>
      </c>
      <c r="E287" s="595">
        <v>93</v>
      </c>
      <c r="F287" s="596"/>
      <c r="G287" s="597"/>
      <c r="H287" s="597"/>
      <c r="I287" s="597"/>
      <c r="J287" s="598"/>
      <c r="K287" s="596">
        <v>4</v>
      </c>
      <c r="L287" s="597">
        <v>40</v>
      </c>
      <c r="M287" s="597">
        <v>28</v>
      </c>
      <c r="N287" s="597">
        <v>12</v>
      </c>
      <c r="O287" s="598">
        <v>0</v>
      </c>
      <c r="P287" s="596">
        <v>3</v>
      </c>
      <c r="Q287" s="598">
        <v>37</v>
      </c>
      <c r="R287" s="599">
        <v>2</v>
      </c>
      <c r="S287" s="600">
        <v>4</v>
      </c>
      <c r="T287" s="601">
        <v>15</v>
      </c>
      <c r="U287" s="600">
        <v>7</v>
      </c>
      <c r="V287" s="600">
        <v>9</v>
      </c>
      <c r="W287" s="602">
        <v>3</v>
      </c>
      <c r="X287" s="603">
        <v>0</v>
      </c>
      <c r="Y287" s="4"/>
      <c r="Z287" s="4"/>
      <c r="AA287" s="4"/>
      <c r="AB287" s="4"/>
      <c r="AU287" s="4"/>
    </row>
    <row r="288" spans="1:47" ht="15" customHeight="1">
      <c r="A288" s="553"/>
      <c r="B288" s="554"/>
      <c r="C288" s="593" t="s">
        <v>1651</v>
      </c>
      <c r="D288" s="642" t="s">
        <v>1732</v>
      </c>
      <c r="E288" s="595">
        <v>186</v>
      </c>
      <c r="F288" s="596"/>
      <c r="G288" s="597"/>
      <c r="H288" s="597"/>
      <c r="I288" s="597"/>
      <c r="J288" s="598"/>
      <c r="K288" s="596">
        <v>6</v>
      </c>
      <c r="L288" s="597">
        <v>80</v>
      </c>
      <c r="M288" s="597">
        <v>60</v>
      </c>
      <c r="N288" s="597">
        <v>20</v>
      </c>
      <c r="O288" s="598">
        <v>0</v>
      </c>
      <c r="P288" s="596">
        <v>2</v>
      </c>
      <c r="Q288" s="598">
        <v>78</v>
      </c>
      <c r="R288" s="599">
        <v>8</v>
      </c>
      <c r="S288" s="600">
        <v>17</v>
      </c>
      <c r="T288" s="601">
        <v>27</v>
      </c>
      <c r="U288" s="600">
        <v>19</v>
      </c>
      <c r="V288" s="600">
        <v>3</v>
      </c>
      <c r="W288" s="602">
        <v>3</v>
      </c>
      <c r="X288" s="603">
        <v>3</v>
      </c>
      <c r="Y288" s="4"/>
      <c r="Z288" s="4"/>
      <c r="AA288" s="4"/>
      <c r="AB288" s="4"/>
      <c r="AU288" s="4"/>
    </row>
    <row r="289" spans="1:47" ht="15" customHeight="1">
      <c r="A289" s="553"/>
      <c r="B289" s="554"/>
      <c r="C289" s="593" t="s">
        <v>1651</v>
      </c>
      <c r="D289" s="642" t="s">
        <v>1733</v>
      </c>
      <c r="E289" s="595">
        <v>135</v>
      </c>
      <c r="F289" s="596"/>
      <c r="G289" s="597"/>
      <c r="H289" s="597"/>
      <c r="I289" s="597"/>
      <c r="J289" s="598"/>
      <c r="K289" s="596">
        <v>6</v>
      </c>
      <c r="L289" s="597">
        <v>58</v>
      </c>
      <c r="M289" s="597">
        <v>50</v>
      </c>
      <c r="N289" s="597">
        <v>8</v>
      </c>
      <c r="O289" s="598">
        <v>0</v>
      </c>
      <c r="P289" s="596">
        <v>2</v>
      </c>
      <c r="Q289" s="598">
        <v>56</v>
      </c>
      <c r="R289" s="599">
        <v>5</v>
      </c>
      <c r="S289" s="600">
        <v>12</v>
      </c>
      <c r="T289" s="601">
        <v>16</v>
      </c>
      <c r="U289" s="600">
        <v>15</v>
      </c>
      <c r="V289" s="600">
        <v>4</v>
      </c>
      <c r="W289" s="602">
        <v>3</v>
      </c>
      <c r="X289" s="603">
        <v>3</v>
      </c>
      <c r="Y289" s="4"/>
      <c r="Z289" s="4"/>
      <c r="AA289" s="4"/>
      <c r="AB289" s="4"/>
      <c r="AU289" s="4"/>
    </row>
    <row r="290" spans="1:47" ht="15" customHeight="1">
      <c r="A290" s="553"/>
      <c r="B290" s="554"/>
      <c r="C290" s="593" t="s">
        <v>1651</v>
      </c>
      <c r="D290" s="642" t="s">
        <v>1734</v>
      </c>
      <c r="E290" s="595">
        <v>24</v>
      </c>
      <c r="F290" s="596"/>
      <c r="G290" s="597"/>
      <c r="H290" s="597"/>
      <c r="I290" s="597"/>
      <c r="J290" s="598"/>
      <c r="K290" s="596">
        <v>1</v>
      </c>
      <c r="L290" s="597">
        <v>10</v>
      </c>
      <c r="M290" s="597">
        <v>10</v>
      </c>
      <c r="N290" s="597">
        <v>0</v>
      </c>
      <c r="O290" s="598">
        <v>0</v>
      </c>
      <c r="P290" s="596">
        <v>0</v>
      </c>
      <c r="Q290" s="598">
        <v>10</v>
      </c>
      <c r="R290" s="599">
        <v>0</v>
      </c>
      <c r="S290" s="600">
        <v>2</v>
      </c>
      <c r="T290" s="601">
        <v>2</v>
      </c>
      <c r="U290" s="600">
        <v>3</v>
      </c>
      <c r="V290" s="600">
        <v>2</v>
      </c>
      <c r="W290" s="602">
        <v>1</v>
      </c>
      <c r="X290" s="603">
        <v>0</v>
      </c>
      <c r="Y290" s="4"/>
      <c r="Z290" s="4"/>
      <c r="AA290" s="4"/>
      <c r="AB290" s="4"/>
      <c r="AU290" s="4"/>
    </row>
    <row r="291" spans="1:47" ht="15" customHeight="1">
      <c r="A291" s="553"/>
      <c r="B291" s="554"/>
      <c r="C291" s="593" t="s">
        <v>1651</v>
      </c>
      <c r="D291" s="642" t="s">
        <v>1650</v>
      </c>
      <c r="E291" s="595">
        <v>81</v>
      </c>
      <c r="F291" s="596"/>
      <c r="G291" s="597"/>
      <c r="H291" s="597"/>
      <c r="I291" s="597"/>
      <c r="J291" s="598"/>
      <c r="K291" s="596">
        <v>3</v>
      </c>
      <c r="L291" s="597">
        <v>29</v>
      </c>
      <c r="M291" s="597">
        <v>26</v>
      </c>
      <c r="N291" s="597">
        <v>3</v>
      </c>
      <c r="O291" s="598">
        <v>0</v>
      </c>
      <c r="P291" s="596">
        <v>1</v>
      </c>
      <c r="Q291" s="598">
        <v>28</v>
      </c>
      <c r="R291" s="599">
        <v>1</v>
      </c>
      <c r="S291" s="600">
        <v>6</v>
      </c>
      <c r="T291" s="601">
        <v>5</v>
      </c>
      <c r="U291" s="600">
        <v>9</v>
      </c>
      <c r="V291" s="600">
        <v>3</v>
      </c>
      <c r="W291" s="602">
        <v>3</v>
      </c>
      <c r="X291" s="603">
        <v>2</v>
      </c>
      <c r="Y291" s="4"/>
      <c r="Z291" s="4"/>
      <c r="AA291" s="4"/>
      <c r="AB291" s="4"/>
      <c r="AU291" s="4"/>
    </row>
    <row r="292" spans="1:47" ht="15" customHeight="1">
      <c r="A292" s="553"/>
      <c r="B292" s="554"/>
      <c r="C292" s="593" t="s">
        <v>1588</v>
      </c>
      <c r="D292" s="642" t="s">
        <v>1652</v>
      </c>
      <c r="E292" s="595">
        <v>72</v>
      </c>
      <c r="F292" s="596"/>
      <c r="G292" s="597"/>
      <c r="H292" s="597"/>
      <c r="I292" s="597"/>
      <c r="J292" s="598"/>
      <c r="K292" s="596">
        <v>1</v>
      </c>
      <c r="L292" s="597">
        <v>12</v>
      </c>
      <c r="M292" s="597"/>
      <c r="N292" s="597"/>
      <c r="O292" s="598"/>
      <c r="P292" s="596">
        <v>0</v>
      </c>
      <c r="Q292" s="598">
        <v>12</v>
      </c>
      <c r="R292" s="599">
        <v>6</v>
      </c>
      <c r="S292" s="600">
        <v>2</v>
      </c>
      <c r="T292" s="601">
        <v>2</v>
      </c>
      <c r="U292" s="600">
        <v>0</v>
      </c>
      <c r="V292" s="600">
        <v>2</v>
      </c>
      <c r="W292" s="602">
        <v>0</v>
      </c>
      <c r="X292" s="603">
        <v>0</v>
      </c>
      <c r="Y292" s="4"/>
      <c r="Z292" s="4"/>
      <c r="AA292" s="4"/>
      <c r="AB292" s="4"/>
      <c r="AU292" s="4"/>
    </row>
    <row r="293" spans="1:47" ht="15" customHeight="1">
      <c r="A293" s="553"/>
      <c r="B293" s="554"/>
      <c r="C293" s="593"/>
      <c r="D293" s="594"/>
      <c r="E293" s="595"/>
      <c r="F293" s="596"/>
      <c r="G293" s="597"/>
      <c r="H293" s="597"/>
      <c r="I293" s="597"/>
      <c r="J293" s="598"/>
      <c r="K293" s="596"/>
      <c r="L293" s="597"/>
      <c r="M293" s="597"/>
      <c r="N293" s="597"/>
      <c r="O293" s="598"/>
      <c r="P293" s="596"/>
      <c r="Q293" s="598"/>
      <c r="R293" s="599"/>
      <c r="S293" s="600"/>
      <c r="T293" s="601"/>
      <c r="U293" s="600"/>
      <c r="V293" s="600"/>
      <c r="W293" s="602"/>
      <c r="X293" s="603"/>
      <c r="Y293" s="4"/>
      <c r="Z293" s="4"/>
      <c r="AA293" s="4"/>
      <c r="AB293" s="4"/>
      <c r="AU293" s="4"/>
    </row>
    <row r="294" spans="1:47" ht="15" customHeight="1">
      <c r="A294" s="553"/>
      <c r="B294" s="554"/>
      <c r="C294" s="593"/>
      <c r="D294" s="594"/>
      <c r="E294" s="595"/>
      <c r="F294" s="596"/>
      <c r="G294" s="597"/>
      <c r="H294" s="597"/>
      <c r="I294" s="597"/>
      <c r="J294" s="598"/>
      <c r="K294" s="596"/>
      <c r="L294" s="597"/>
      <c r="M294" s="597"/>
      <c r="N294" s="597"/>
      <c r="O294" s="598"/>
      <c r="P294" s="596"/>
      <c r="Q294" s="598"/>
      <c r="R294" s="599"/>
      <c r="S294" s="600"/>
      <c r="T294" s="601"/>
      <c r="U294" s="600"/>
      <c r="V294" s="600"/>
      <c r="W294" s="602"/>
      <c r="X294" s="603"/>
      <c r="Y294" s="4"/>
      <c r="Z294" s="4"/>
      <c r="AA294" s="4"/>
      <c r="AB294" s="4"/>
      <c r="AU294" s="4"/>
    </row>
    <row r="295" spans="1:47" ht="15" customHeight="1">
      <c r="A295" s="553"/>
      <c r="B295" s="554"/>
      <c r="C295" s="593"/>
      <c r="D295" s="594"/>
      <c r="E295" s="595"/>
      <c r="F295" s="596"/>
      <c r="G295" s="597"/>
      <c r="H295" s="597"/>
      <c r="I295" s="597"/>
      <c r="J295" s="598"/>
      <c r="K295" s="596"/>
      <c r="L295" s="597"/>
      <c r="M295" s="597"/>
      <c r="N295" s="597"/>
      <c r="O295" s="598"/>
      <c r="P295" s="596"/>
      <c r="Q295" s="598"/>
      <c r="R295" s="599"/>
      <c r="S295" s="600"/>
      <c r="T295" s="601"/>
      <c r="U295" s="600"/>
      <c r="V295" s="600"/>
      <c r="W295" s="602"/>
      <c r="X295" s="603"/>
      <c r="Y295" s="4"/>
      <c r="Z295" s="4"/>
      <c r="AA295" s="4"/>
      <c r="AB295" s="4"/>
      <c r="AU295" s="4"/>
    </row>
    <row r="296" spans="1:47" ht="15" customHeight="1">
      <c r="A296" s="553"/>
      <c r="B296" s="554"/>
      <c r="C296" s="593"/>
      <c r="D296" s="594"/>
      <c r="E296" s="595"/>
      <c r="F296" s="596"/>
      <c r="G296" s="597"/>
      <c r="H296" s="597"/>
      <c r="I296" s="597"/>
      <c r="J296" s="598"/>
      <c r="K296" s="596"/>
      <c r="L296" s="597"/>
      <c r="M296" s="597"/>
      <c r="N296" s="597"/>
      <c r="O296" s="598"/>
      <c r="P296" s="596"/>
      <c r="Q296" s="598"/>
      <c r="R296" s="599"/>
      <c r="S296" s="600"/>
      <c r="T296" s="601"/>
      <c r="U296" s="600"/>
      <c r="V296" s="600"/>
      <c r="W296" s="602"/>
      <c r="X296" s="603"/>
      <c r="Y296" s="4"/>
      <c r="Z296" s="4"/>
      <c r="AA296" s="4"/>
      <c r="AB296" s="4"/>
      <c r="AU296" s="4"/>
    </row>
    <row r="297" spans="1:47" ht="15" customHeight="1">
      <c r="A297" s="553"/>
      <c r="B297" s="554"/>
      <c r="C297" s="593"/>
      <c r="D297" s="594"/>
      <c r="E297" s="595"/>
      <c r="F297" s="596"/>
      <c r="G297" s="597"/>
      <c r="H297" s="597"/>
      <c r="I297" s="597"/>
      <c r="J297" s="598"/>
      <c r="K297" s="596"/>
      <c r="L297" s="597"/>
      <c r="M297" s="597"/>
      <c r="N297" s="597"/>
      <c r="O297" s="598"/>
      <c r="P297" s="596"/>
      <c r="Q297" s="598"/>
      <c r="R297" s="599"/>
      <c r="S297" s="600"/>
      <c r="T297" s="601"/>
      <c r="U297" s="600"/>
      <c r="V297" s="600"/>
      <c r="W297" s="602"/>
      <c r="X297" s="603"/>
      <c r="Y297" s="4"/>
      <c r="Z297" s="4"/>
      <c r="AA297" s="4"/>
      <c r="AB297" s="4"/>
      <c r="AU297" s="4"/>
    </row>
    <row r="298" spans="1:47" ht="15" customHeight="1">
      <c r="A298" s="553"/>
      <c r="B298" s="554"/>
      <c r="C298" s="593"/>
      <c r="D298" s="594"/>
      <c r="E298" s="595"/>
      <c r="F298" s="596"/>
      <c r="G298" s="597"/>
      <c r="H298" s="597"/>
      <c r="I298" s="597"/>
      <c r="J298" s="598"/>
      <c r="K298" s="596"/>
      <c r="L298" s="597"/>
      <c r="M298" s="597"/>
      <c r="N298" s="597"/>
      <c r="O298" s="598"/>
      <c r="P298" s="596"/>
      <c r="Q298" s="598"/>
      <c r="R298" s="599"/>
      <c r="S298" s="600"/>
      <c r="T298" s="601"/>
      <c r="U298" s="600"/>
      <c r="V298" s="600"/>
      <c r="W298" s="602"/>
      <c r="X298" s="603"/>
      <c r="Y298" s="4"/>
      <c r="Z298" s="4"/>
      <c r="AA298" s="4"/>
      <c r="AB298" s="4"/>
      <c r="AU298" s="4"/>
    </row>
    <row r="299" spans="1:47" ht="15" customHeight="1">
      <c r="A299" s="553"/>
      <c r="B299" s="554"/>
      <c r="C299" s="593"/>
      <c r="D299" s="594"/>
      <c r="E299" s="595"/>
      <c r="F299" s="596"/>
      <c r="G299" s="597"/>
      <c r="H299" s="597"/>
      <c r="I299" s="597"/>
      <c r="J299" s="598"/>
      <c r="K299" s="596"/>
      <c r="L299" s="597"/>
      <c r="M299" s="597"/>
      <c r="N299" s="597"/>
      <c r="O299" s="598"/>
      <c r="P299" s="596"/>
      <c r="Q299" s="598"/>
      <c r="R299" s="599"/>
      <c r="S299" s="600"/>
      <c r="T299" s="601"/>
      <c r="U299" s="600"/>
      <c r="V299" s="600"/>
      <c r="W299" s="602"/>
      <c r="X299" s="603"/>
      <c r="Y299" s="4"/>
      <c r="Z299" s="4"/>
      <c r="AA299" s="4"/>
      <c r="AB299" s="4"/>
      <c r="AU299" s="4"/>
    </row>
    <row r="300" spans="1:47" ht="15" customHeight="1">
      <c r="A300" s="553"/>
      <c r="B300" s="554"/>
      <c r="C300" s="593"/>
      <c r="D300" s="594"/>
      <c r="E300" s="595"/>
      <c r="F300" s="596"/>
      <c r="G300" s="597"/>
      <c r="H300" s="597"/>
      <c r="I300" s="597"/>
      <c r="J300" s="598"/>
      <c r="K300" s="596"/>
      <c r="L300" s="597"/>
      <c r="M300" s="597"/>
      <c r="N300" s="597"/>
      <c r="O300" s="598"/>
      <c r="P300" s="596"/>
      <c r="Q300" s="598"/>
      <c r="R300" s="599"/>
      <c r="S300" s="600"/>
      <c r="T300" s="601"/>
      <c r="U300" s="600"/>
      <c r="V300" s="600"/>
      <c r="W300" s="602"/>
      <c r="X300" s="603"/>
      <c r="Y300" s="4"/>
      <c r="Z300" s="4"/>
      <c r="AA300" s="4"/>
      <c r="AB300" s="4"/>
      <c r="AU300" s="4"/>
    </row>
    <row r="301" spans="1:47" ht="15" customHeight="1">
      <c r="A301" s="553"/>
      <c r="B301" s="554"/>
      <c r="C301" s="593"/>
      <c r="D301" s="594"/>
      <c r="E301" s="595"/>
      <c r="F301" s="596"/>
      <c r="G301" s="597"/>
      <c r="H301" s="597"/>
      <c r="I301" s="597"/>
      <c r="J301" s="598"/>
      <c r="K301" s="596"/>
      <c r="L301" s="597"/>
      <c r="M301" s="597"/>
      <c r="N301" s="597"/>
      <c r="O301" s="598"/>
      <c r="P301" s="596"/>
      <c r="Q301" s="598"/>
      <c r="R301" s="599"/>
      <c r="S301" s="600"/>
      <c r="T301" s="601"/>
      <c r="U301" s="600"/>
      <c r="V301" s="600"/>
      <c r="W301" s="602"/>
      <c r="X301" s="603"/>
      <c r="Y301" s="4"/>
      <c r="Z301" s="4"/>
      <c r="AA301" s="4"/>
      <c r="AB301" s="4"/>
      <c r="AU301" s="4"/>
    </row>
    <row r="302" spans="1:47" ht="15" customHeight="1">
      <c r="A302" s="553"/>
      <c r="B302" s="554"/>
      <c r="C302" s="593"/>
      <c r="D302" s="594"/>
      <c r="E302" s="595"/>
      <c r="F302" s="596"/>
      <c r="G302" s="597"/>
      <c r="H302" s="597"/>
      <c r="I302" s="597"/>
      <c r="J302" s="598"/>
      <c r="K302" s="596"/>
      <c r="L302" s="597"/>
      <c r="M302" s="597"/>
      <c r="N302" s="597"/>
      <c r="O302" s="598"/>
      <c r="P302" s="596"/>
      <c r="Q302" s="598"/>
      <c r="R302" s="599"/>
      <c r="S302" s="600"/>
      <c r="T302" s="601"/>
      <c r="U302" s="600"/>
      <c r="V302" s="600"/>
      <c r="W302" s="602"/>
      <c r="X302" s="603"/>
      <c r="Y302" s="4"/>
      <c r="Z302" s="4"/>
      <c r="AA302" s="4"/>
      <c r="AB302" s="4"/>
      <c r="AU302" s="4"/>
    </row>
    <row r="303" spans="1:47" ht="15" customHeight="1">
      <c r="A303" s="553"/>
      <c r="B303" s="554"/>
      <c r="C303" s="593"/>
      <c r="D303" s="594"/>
      <c r="E303" s="595"/>
      <c r="F303" s="596"/>
      <c r="G303" s="597"/>
      <c r="H303" s="597"/>
      <c r="I303" s="597"/>
      <c r="J303" s="598"/>
      <c r="K303" s="596"/>
      <c r="L303" s="597"/>
      <c r="M303" s="597"/>
      <c r="N303" s="597"/>
      <c r="O303" s="598"/>
      <c r="P303" s="596"/>
      <c r="Q303" s="598"/>
      <c r="R303" s="599"/>
      <c r="S303" s="600"/>
      <c r="T303" s="601"/>
      <c r="U303" s="600"/>
      <c r="V303" s="600"/>
      <c r="W303" s="602"/>
      <c r="X303" s="603"/>
      <c r="Y303" s="4"/>
      <c r="Z303" s="4"/>
      <c r="AA303" s="4"/>
      <c r="AB303" s="4"/>
      <c r="AU303" s="4"/>
    </row>
    <row r="304" spans="1:47" ht="15" customHeight="1">
      <c r="A304" s="553"/>
      <c r="B304" s="554"/>
      <c r="C304" s="593"/>
      <c r="D304" s="594"/>
      <c r="E304" s="595"/>
      <c r="F304" s="596"/>
      <c r="G304" s="597"/>
      <c r="H304" s="597"/>
      <c r="I304" s="597"/>
      <c r="J304" s="598"/>
      <c r="K304" s="596"/>
      <c r="L304" s="597"/>
      <c r="M304" s="597"/>
      <c r="N304" s="597"/>
      <c r="O304" s="598"/>
      <c r="P304" s="596"/>
      <c r="Q304" s="598"/>
      <c r="R304" s="599"/>
      <c r="S304" s="600"/>
      <c r="T304" s="601"/>
      <c r="U304" s="600"/>
      <c r="V304" s="600"/>
      <c r="W304" s="602"/>
      <c r="X304" s="603"/>
      <c r="Y304" s="4"/>
      <c r="Z304" s="4"/>
      <c r="AA304" s="4"/>
      <c r="AB304" s="4"/>
      <c r="AU304" s="4"/>
    </row>
    <row r="305" spans="1:47" ht="15" customHeight="1">
      <c r="A305" s="553"/>
      <c r="B305" s="554"/>
      <c r="C305" s="593"/>
      <c r="D305" s="594"/>
      <c r="E305" s="595"/>
      <c r="F305" s="596"/>
      <c r="G305" s="597"/>
      <c r="H305" s="597"/>
      <c r="I305" s="597"/>
      <c r="J305" s="598"/>
      <c r="K305" s="596"/>
      <c r="L305" s="597"/>
      <c r="M305" s="597"/>
      <c r="N305" s="597"/>
      <c r="O305" s="598"/>
      <c r="P305" s="596"/>
      <c r="Q305" s="598"/>
      <c r="R305" s="599"/>
      <c r="S305" s="600"/>
      <c r="T305" s="601"/>
      <c r="U305" s="600"/>
      <c r="V305" s="600"/>
      <c r="W305" s="602"/>
      <c r="X305" s="603"/>
      <c r="Y305" s="4"/>
      <c r="Z305" s="4"/>
      <c r="AA305" s="4"/>
      <c r="AB305" s="4"/>
      <c r="AU305" s="4"/>
    </row>
    <row r="306" spans="1:47" ht="15" customHeight="1">
      <c r="A306" s="553"/>
      <c r="B306" s="554"/>
      <c r="C306" s="593"/>
      <c r="D306" s="594"/>
      <c r="E306" s="595"/>
      <c r="F306" s="596"/>
      <c r="G306" s="597"/>
      <c r="H306" s="597"/>
      <c r="I306" s="597"/>
      <c r="J306" s="598"/>
      <c r="K306" s="596"/>
      <c r="L306" s="597"/>
      <c r="M306" s="597"/>
      <c r="N306" s="597"/>
      <c r="O306" s="598"/>
      <c r="P306" s="596"/>
      <c r="Q306" s="598"/>
      <c r="R306" s="599"/>
      <c r="S306" s="600"/>
      <c r="T306" s="601"/>
      <c r="U306" s="600"/>
      <c r="V306" s="600"/>
      <c r="W306" s="602"/>
      <c r="X306" s="603"/>
      <c r="Y306" s="4"/>
      <c r="Z306" s="4"/>
      <c r="AA306" s="4"/>
      <c r="AB306" s="4"/>
      <c r="AU306" s="4"/>
    </row>
    <row r="307" spans="1:47" ht="15" customHeight="1">
      <c r="A307" s="553"/>
      <c r="B307" s="554"/>
      <c r="C307" s="593"/>
      <c r="D307" s="594"/>
      <c r="E307" s="595"/>
      <c r="F307" s="596"/>
      <c r="G307" s="597"/>
      <c r="H307" s="597"/>
      <c r="I307" s="597"/>
      <c r="J307" s="598"/>
      <c r="K307" s="596"/>
      <c r="L307" s="597"/>
      <c r="M307" s="597"/>
      <c r="N307" s="597"/>
      <c r="O307" s="598"/>
      <c r="P307" s="596"/>
      <c r="Q307" s="598"/>
      <c r="R307" s="599"/>
      <c r="S307" s="600"/>
      <c r="T307" s="601"/>
      <c r="U307" s="600"/>
      <c r="V307" s="600"/>
      <c r="W307" s="602"/>
      <c r="X307" s="603"/>
      <c r="Y307" s="4"/>
      <c r="Z307" s="4"/>
      <c r="AA307" s="4"/>
      <c r="AB307" s="4"/>
      <c r="AU307" s="4"/>
    </row>
    <row r="308" spans="1:47" ht="15" customHeight="1">
      <c r="A308" s="553"/>
      <c r="B308" s="554"/>
      <c r="C308" s="593"/>
      <c r="D308" s="594"/>
      <c r="E308" s="595"/>
      <c r="F308" s="596"/>
      <c r="G308" s="597"/>
      <c r="H308" s="597"/>
      <c r="I308" s="597"/>
      <c r="J308" s="598"/>
      <c r="K308" s="596"/>
      <c r="L308" s="597"/>
      <c r="M308" s="597"/>
      <c r="N308" s="597"/>
      <c r="O308" s="598"/>
      <c r="P308" s="596"/>
      <c r="Q308" s="598"/>
      <c r="R308" s="599"/>
      <c r="S308" s="600"/>
      <c r="T308" s="601"/>
      <c r="U308" s="600"/>
      <c r="V308" s="600"/>
      <c r="W308" s="602"/>
      <c r="X308" s="603"/>
      <c r="Y308" s="4"/>
      <c r="Z308" s="4"/>
      <c r="AA308" s="4"/>
      <c r="AB308" s="4"/>
      <c r="AU308" s="4"/>
    </row>
    <row r="309" spans="1:47" ht="15" customHeight="1">
      <c r="A309" s="553"/>
      <c r="B309" s="554"/>
      <c r="C309" s="593"/>
      <c r="D309" s="594"/>
      <c r="E309" s="595"/>
      <c r="F309" s="596"/>
      <c r="G309" s="597"/>
      <c r="H309" s="597"/>
      <c r="I309" s="597"/>
      <c r="J309" s="598"/>
      <c r="K309" s="596"/>
      <c r="L309" s="597"/>
      <c r="M309" s="597"/>
      <c r="N309" s="597"/>
      <c r="O309" s="598"/>
      <c r="P309" s="596"/>
      <c r="Q309" s="598"/>
      <c r="R309" s="599"/>
      <c r="S309" s="600"/>
      <c r="T309" s="601"/>
      <c r="U309" s="600"/>
      <c r="V309" s="600"/>
      <c r="W309" s="602"/>
      <c r="X309" s="603"/>
      <c r="Y309" s="4"/>
      <c r="Z309" s="4"/>
      <c r="AA309" s="4"/>
      <c r="AB309" s="4"/>
      <c r="AU309" s="4"/>
    </row>
    <row r="310" spans="1:47" ht="15" customHeight="1">
      <c r="A310" s="553"/>
      <c r="B310" s="554"/>
      <c r="C310" s="593"/>
      <c r="D310" s="594"/>
      <c r="E310" s="595"/>
      <c r="F310" s="596"/>
      <c r="G310" s="597"/>
      <c r="H310" s="597"/>
      <c r="I310" s="597"/>
      <c r="J310" s="598"/>
      <c r="K310" s="596"/>
      <c r="L310" s="597"/>
      <c r="M310" s="597"/>
      <c r="N310" s="597"/>
      <c r="O310" s="598"/>
      <c r="P310" s="596"/>
      <c r="Q310" s="598"/>
      <c r="R310" s="599"/>
      <c r="S310" s="600"/>
      <c r="T310" s="601"/>
      <c r="U310" s="600"/>
      <c r="V310" s="600"/>
      <c r="W310" s="602"/>
      <c r="X310" s="603"/>
      <c r="Y310" s="4"/>
      <c r="Z310" s="4"/>
      <c r="AA310" s="4"/>
      <c r="AB310" s="4"/>
      <c r="AU310" s="4"/>
    </row>
    <row r="311" spans="1:47" ht="15" customHeight="1">
      <c r="A311" s="553"/>
      <c r="B311" s="554"/>
      <c r="C311" s="593"/>
      <c r="D311" s="594"/>
      <c r="E311" s="595"/>
      <c r="F311" s="596"/>
      <c r="G311" s="597"/>
      <c r="H311" s="597"/>
      <c r="I311" s="597"/>
      <c r="J311" s="598"/>
      <c r="K311" s="596"/>
      <c r="L311" s="597"/>
      <c r="M311" s="597"/>
      <c r="N311" s="597"/>
      <c r="O311" s="598"/>
      <c r="P311" s="596"/>
      <c r="Q311" s="598"/>
      <c r="R311" s="599"/>
      <c r="S311" s="600"/>
      <c r="T311" s="601"/>
      <c r="U311" s="600"/>
      <c r="V311" s="600"/>
      <c r="W311" s="602"/>
      <c r="X311" s="603"/>
      <c r="Y311" s="4"/>
      <c r="Z311" s="4"/>
      <c r="AA311" s="4"/>
      <c r="AB311" s="4"/>
      <c r="AU311" s="4"/>
    </row>
    <row r="312" spans="1:47" ht="15" customHeight="1">
      <c r="A312" s="553"/>
      <c r="B312" s="554"/>
      <c r="C312" s="593"/>
      <c r="D312" s="594"/>
      <c r="E312" s="595"/>
      <c r="F312" s="596"/>
      <c r="G312" s="597"/>
      <c r="H312" s="597"/>
      <c r="I312" s="597"/>
      <c r="J312" s="598"/>
      <c r="K312" s="596"/>
      <c r="L312" s="597"/>
      <c r="M312" s="597"/>
      <c r="N312" s="597"/>
      <c r="O312" s="598"/>
      <c r="P312" s="596"/>
      <c r="Q312" s="598"/>
      <c r="R312" s="599"/>
      <c r="S312" s="600"/>
      <c r="T312" s="601"/>
      <c r="U312" s="600"/>
      <c r="V312" s="600"/>
      <c r="W312" s="602"/>
      <c r="X312" s="603"/>
      <c r="Y312" s="4"/>
      <c r="Z312" s="4"/>
      <c r="AA312" s="4"/>
      <c r="AB312" s="4"/>
      <c r="AU312" s="4"/>
    </row>
    <row r="313" spans="1:47" ht="15" customHeight="1">
      <c r="A313" s="553"/>
      <c r="B313" s="554"/>
      <c r="C313" s="593"/>
      <c r="D313" s="594"/>
      <c r="E313" s="595"/>
      <c r="F313" s="596"/>
      <c r="G313" s="597"/>
      <c r="H313" s="597"/>
      <c r="I313" s="597"/>
      <c r="J313" s="598"/>
      <c r="K313" s="596"/>
      <c r="L313" s="597"/>
      <c r="M313" s="597"/>
      <c r="N313" s="597"/>
      <c r="O313" s="598"/>
      <c r="P313" s="596"/>
      <c r="Q313" s="598"/>
      <c r="R313" s="599"/>
      <c r="S313" s="600"/>
      <c r="T313" s="601"/>
      <c r="U313" s="600"/>
      <c r="V313" s="600"/>
      <c r="W313" s="602"/>
      <c r="X313" s="603"/>
      <c r="Y313" s="4"/>
      <c r="Z313" s="4"/>
      <c r="AA313" s="4"/>
      <c r="AB313" s="4"/>
      <c r="AU313" s="4"/>
    </row>
    <row r="314" spans="1:47" ht="15" customHeight="1">
      <c r="A314" s="553"/>
      <c r="B314" s="554"/>
      <c r="C314" s="593"/>
      <c r="D314" s="594"/>
      <c r="E314" s="595"/>
      <c r="F314" s="596"/>
      <c r="G314" s="597"/>
      <c r="H314" s="597"/>
      <c r="I314" s="597"/>
      <c r="J314" s="598"/>
      <c r="K314" s="596"/>
      <c r="L314" s="597"/>
      <c r="M314" s="597"/>
      <c r="N314" s="597"/>
      <c r="O314" s="598"/>
      <c r="P314" s="596"/>
      <c r="Q314" s="598"/>
      <c r="R314" s="599"/>
      <c r="S314" s="600"/>
      <c r="T314" s="601"/>
      <c r="U314" s="600"/>
      <c r="V314" s="600"/>
      <c r="W314" s="602"/>
      <c r="X314" s="603"/>
      <c r="Y314" s="4"/>
      <c r="Z314" s="4"/>
      <c r="AA314" s="4"/>
      <c r="AB314" s="4"/>
      <c r="AU314" s="4"/>
    </row>
    <row r="315" spans="1:47" ht="15" customHeight="1">
      <c r="A315" s="553"/>
      <c r="B315" s="554"/>
      <c r="C315" s="593"/>
      <c r="D315" s="594"/>
      <c r="E315" s="595"/>
      <c r="F315" s="596"/>
      <c r="G315" s="597"/>
      <c r="H315" s="597"/>
      <c r="I315" s="597"/>
      <c r="J315" s="598"/>
      <c r="K315" s="596"/>
      <c r="L315" s="597"/>
      <c r="M315" s="597"/>
      <c r="N315" s="597"/>
      <c r="O315" s="598"/>
      <c r="P315" s="596"/>
      <c r="Q315" s="598"/>
      <c r="R315" s="599"/>
      <c r="S315" s="600"/>
      <c r="T315" s="601"/>
      <c r="U315" s="600"/>
      <c r="V315" s="600"/>
      <c r="W315" s="602"/>
      <c r="X315" s="603"/>
      <c r="Y315" s="4"/>
      <c r="Z315" s="4"/>
      <c r="AA315" s="4"/>
      <c r="AB315" s="4"/>
      <c r="AU315" s="4"/>
    </row>
    <row r="316" spans="1:47" ht="15" customHeight="1">
      <c r="A316" s="553"/>
      <c r="B316" s="554"/>
      <c r="C316" s="593"/>
      <c r="D316" s="594"/>
      <c r="E316" s="595"/>
      <c r="F316" s="596"/>
      <c r="G316" s="597"/>
      <c r="H316" s="597"/>
      <c r="I316" s="597"/>
      <c r="J316" s="598"/>
      <c r="K316" s="596"/>
      <c r="L316" s="597"/>
      <c r="M316" s="597"/>
      <c r="N316" s="597"/>
      <c r="O316" s="598"/>
      <c r="P316" s="596"/>
      <c r="Q316" s="598"/>
      <c r="R316" s="599"/>
      <c r="S316" s="600"/>
      <c r="T316" s="601"/>
      <c r="U316" s="600"/>
      <c r="V316" s="600"/>
      <c r="W316" s="602"/>
      <c r="X316" s="603"/>
      <c r="Y316" s="4"/>
      <c r="Z316" s="4"/>
      <c r="AA316" s="4"/>
      <c r="AB316" s="4"/>
      <c r="AU316" s="4"/>
    </row>
    <row r="317" spans="1:47" ht="15" customHeight="1">
      <c r="A317" s="553"/>
      <c r="B317" s="554"/>
      <c r="C317" s="593"/>
      <c r="D317" s="594"/>
      <c r="E317" s="595"/>
      <c r="F317" s="596"/>
      <c r="G317" s="597"/>
      <c r="H317" s="597"/>
      <c r="I317" s="597"/>
      <c r="J317" s="598"/>
      <c r="K317" s="596"/>
      <c r="L317" s="597"/>
      <c r="M317" s="597"/>
      <c r="N317" s="597"/>
      <c r="O317" s="598"/>
      <c r="P317" s="596"/>
      <c r="Q317" s="598"/>
      <c r="R317" s="599"/>
      <c r="S317" s="600"/>
      <c r="T317" s="601"/>
      <c r="U317" s="600"/>
      <c r="V317" s="600"/>
      <c r="W317" s="602"/>
      <c r="X317" s="603"/>
      <c r="Y317" s="4"/>
      <c r="Z317" s="4"/>
      <c r="AA317" s="4"/>
      <c r="AB317" s="4"/>
      <c r="AU317" s="4"/>
    </row>
    <row r="318" spans="1:47" ht="15" customHeight="1">
      <c r="A318" s="553"/>
      <c r="B318" s="554"/>
      <c r="C318" s="593"/>
      <c r="D318" s="594"/>
      <c r="E318" s="595"/>
      <c r="F318" s="596"/>
      <c r="G318" s="597"/>
      <c r="H318" s="597"/>
      <c r="I318" s="597"/>
      <c r="J318" s="598"/>
      <c r="K318" s="596"/>
      <c r="L318" s="597"/>
      <c r="M318" s="597"/>
      <c r="N318" s="597"/>
      <c r="O318" s="598"/>
      <c r="P318" s="596"/>
      <c r="Q318" s="598"/>
      <c r="R318" s="599"/>
      <c r="S318" s="600"/>
      <c r="T318" s="601"/>
      <c r="U318" s="600"/>
      <c r="V318" s="600"/>
      <c r="W318" s="602"/>
      <c r="X318" s="603"/>
      <c r="Y318" s="4"/>
      <c r="Z318" s="4"/>
      <c r="AA318" s="4"/>
      <c r="AB318" s="4"/>
      <c r="AU318" s="4"/>
    </row>
    <row r="319" spans="1:47" ht="15" customHeight="1">
      <c r="A319" s="553"/>
      <c r="B319" s="554"/>
      <c r="C319" s="593"/>
      <c r="D319" s="594"/>
      <c r="E319" s="595"/>
      <c r="F319" s="596"/>
      <c r="G319" s="597"/>
      <c r="H319" s="597"/>
      <c r="I319" s="597"/>
      <c r="J319" s="598"/>
      <c r="K319" s="596"/>
      <c r="L319" s="597"/>
      <c r="M319" s="597"/>
      <c r="N319" s="597"/>
      <c r="O319" s="598"/>
      <c r="P319" s="596"/>
      <c r="Q319" s="598"/>
      <c r="R319" s="599"/>
      <c r="S319" s="600"/>
      <c r="T319" s="601"/>
      <c r="U319" s="600"/>
      <c r="V319" s="600"/>
      <c r="W319" s="602"/>
      <c r="X319" s="603"/>
      <c r="Y319" s="4"/>
      <c r="Z319" s="4"/>
      <c r="AA319" s="4"/>
      <c r="AB319" s="4"/>
      <c r="AU319" s="4"/>
    </row>
    <row r="320" spans="1:47" ht="15" customHeight="1">
      <c r="A320" s="553"/>
      <c r="B320" s="554"/>
      <c r="C320" s="593"/>
      <c r="D320" s="594"/>
      <c r="E320" s="595"/>
      <c r="F320" s="596"/>
      <c r="G320" s="597"/>
      <c r="H320" s="597"/>
      <c r="I320" s="597"/>
      <c r="J320" s="598"/>
      <c r="K320" s="596"/>
      <c r="L320" s="597"/>
      <c r="M320" s="597"/>
      <c r="N320" s="597"/>
      <c r="O320" s="598"/>
      <c r="P320" s="596"/>
      <c r="Q320" s="598"/>
      <c r="R320" s="599"/>
      <c r="S320" s="600"/>
      <c r="T320" s="601"/>
      <c r="U320" s="600"/>
      <c r="V320" s="600"/>
      <c r="W320" s="602"/>
      <c r="X320" s="603"/>
      <c r="Y320" s="4"/>
      <c r="Z320" s="4"/>
      <c r="AA320" s="4"/>
      <c r="AB320" s="4"/>
      <c r="AU320" s="4"/>
    </row>
    <row r="321" spans="1:47" ht="15" customHeight="1">
      <c r="A321" s="553"/>
      <c r="B321" s="554"/>
      <c r="C321" s="593"/>
      <c r="D321" s="594"/>
      <c r="E321" s="595"/>
      <c r="F321" s="596"/>
      <c r="G321" s="597"/>
      <c r="H321" s="597"/>
      <c r="I321" s="597"/>
      <c r="J321" s="598"/>
      <c r="K321" s="596"/>
      <c r="L321" s="597"/>
      <c r="M321" s="597"/>
      <c r="N321" s="597"/>
      <c r="O321" s="598"/>
      <c r="P321" s="596"/>
      <c r="Q321" s="598"/>
      <c r="R321" s="599"/>
      <c r="S321" s="600"/>
      <c r="T321" s="601"/>
      <c r="U321" s="600"/>
      <c r="V321" s="600"/>
      <c r="W321" s="602"/>
      <c r="X321" s="603"/>
      <c r="Y321" s="4"/>
      <c r="Z321" s="4"/>
      <c r="AA321" s="4"/>
      <c r="AB321" s="4"/>
      <c r="AU321" s="4"/>
    </row>
    <row r="322" spans="1:47" ht="15" customHeight="1">
      <c r="A322" s="553"/>
      <c r="B322" s="554"/>
      <c r="C322" s="593"/>
      <c r="D322" s="594"/>
      <c r="E322" s="595"/>
      <c r="F322" s="596"/>
      <c r="G322" s="597"/>
      <c r="H322" s="597"/>
      <c r="I322" s="597"/>
      <c r="J322" s="598"/>
      <c r="K322" s="596"/>
      <c r="L322" s="597"/>
      <c r="M322" s="597"/>
      <c r="N322" s="597"/>
      <c r="O322" s="598"/>
      <c r="P322" s="596"/>
      <c r="Q322" s="598"/>
      <c r="R322" s="599"/>
      <c r="S322" s="600"/>
      <c r="T322" s="601"/>
      <c r="U322" s="600"/>
      <c r="V322" s="600"/>
      <c r="W322" s="602"/>
      <c r="X322" s="603"/>
      <c r="Y322" s="4"/>
      <c r="Z322" s="4"/>
      <c r="AA322" s="4"/>
      <c r="AB322" s="4"/>
      <c r="AU322" s="4"/>
    </row>
    <row r="323" spans="1:47" ht="15" customHeight="1">
      <c r="A323" s="553"/>
      <c r="B323" s="554"/>
      <c r="C323" s="593"/>
      <c r="D323" s="594"/>
      <c r="E323" s="595"/>
      <c r="F323" s="596"/>
      <c r="G323" s="597"/>
      <c r="H323" s="597"/>
      <c r="I323" s="597"/>
      <c r="J323" s="598"/>
      <c r="K323" s="596"/>
      <c r="L323" s="597"/>
      <c r="M323" s="597"/>
      <c r="N323" s="597"/>
      <c r="O323" s="598"/>
      <c r="P323" s="596"/>
      <c r="Q323" s="598"/>
      <c r="R323" s="599"/>
      <c r="S323" s="600"/>
      <c r="T323" s="601"/>
      <c r="U323" s="600"/>
      <c r="V323" s="600"/>
      <c r="W323" s="602"/>
      <c r="X323" s="603"/>
      <c r="Y323" s="4"/>
      <c r="Z323" s="4"/>
      <c r="AA323" s="4"/>
      <c r="AB323" s="4"/>
      <c r="AU323" s="4"/>
    </row>
    <row r="324" spans="1:47" ht="15" customHeight="1">
      <c r="A324" s="553"/>
      <c r="B324" s="554"/>
      <c r="C324" s="593"/>
      <c r="D324" s="594"/>
      <c r="E324" s="595"/>
      <c r="F324" s="596"/>
      <c r="G324" s="597"/>
      <c r="H324" s="597"/>
      <c r="I324" s="597"/>
      <c r="J324" s="598"/>
      <c r="K324" s="596"/>
      <c r="L324" s="597"/>
      <c r="M324" s="597"/>
      <c r="N324" s="597"/>
      <c r="O324" s="598"/>
      <c r="P324" s="596"/>
      <c r="Q324" s="598"/>
      <c r="R324" s="599"/>
      <c r="S324" s="600"/>
      <c r="T324" s="601"/>
      <c r="U324" s="600"/>
      <c r="V324" s="600"/>
      <c r="W324" s="602"/>
      <c r="X324" s="603"/>
      <c r="Y324" s="4"/>
      <c r="Z324" s="4"/>
      <c r="AA324" s="4"/>
      <c r="AB324" s="4"/>
      <c r="AU324" s="4"/>
    </row>
    <row r="325" spans="1:47" ht="15" customHeight="1">
      <c r="A325" s="553"/>
      <c r="B325" s="554"/>
      <c r="C325" s="593"/>
      <c r="D325" s="594"/>
      <c r="E325" s="595"/>
      <c r="F325" s="596"/>
      <c r="G325" s="597"/>
      <c r="H325" s="597"/>
      <c r="I325" s="597"/>
      <c r="J325" s="598"/>
      <c r="K325" s="596"/>
      <c r="L325" s="597"/>
      <c r="M325" s="597"/>
      <c r="N325" s="597"/>
      <c r="O325" s="598"/>
      <c r="P325" s="596"/>
      <c r="Q325" s="598"/>
      <c r="R325" s="599"/>
      <c r="S325" s="600"/>
      <c r="T325" s="601"/>
      <c r="U325" s="600"/>
      <c r="V325" s="600"/>
      <c r="W325" s="602"/>
      <c r="X325" s="603"/>
      <c r="Y325" s="4"/>
      <c r="Z325" s="4"/>
      <c r="AA325" s="4"/>
      <c r="AB325" s="4"/>
      <c r="AU325" s="4"/>
    </row>
    <row r="326" spans="1:47" ht="15" customHeight="1">
      <c r="A326" s="553"/>
      <c r="B326" s="554"/>
      <c r="C326" s="593"/>
      <c r="D326" s="594"/>
      <c r="E326" s="595"/>
      <c r="F326" s="596"/>
      <c r="G326" s="597"/>
      <c r="H326" s="597"/>
      <c r="I326" s="597"/>
      <c r="J326" s="598"/>
      <c r="K326" s="596"/>
      <c r="L326" s="597"/>
      <c r="M326" s="597"/>
      <c r="N326" s="597"/>
      <c r="O326" s="598"/>
      <c r="P326" s="596"/>
      <c r="Q326" s="598"/>
      <c r="R326" s="599"/>
      <c r="S326" s="600"/>
      <c r="T326" s="601"/>
      <c r="U326" s="600"/>
      <c r="V326" s="600"/>
      <c r="W326" s="602"/>
      <c r="X326" s="603"/>
      <c r="Y326" s="4"/>
      <c r="Z326" s="4"/>
      <c r="AA326" s="4"/>
      <c r="AB326" s="4"/>
      <c r="AU326" s="4"/>
    </row>
    <row r="327" spans="1:47" ht="15" customHeight="1">
      <c r="A327" s="553"/>
      <c r="B327" s="554"/>
      <c r="C327" s="593"/>
      <c r="D327" s="594"/>
      <c r="E327" s="595"/>
      <c r="F327" s="596"/>
      <c r="G327" s="597"/>
      <c r="H327" s="597"/>
      <c r="I327" s="597"/>
      <c r="J327" s="598"/>
      <c r="K327" s="596"/>
      <c r="L327" s="597"/>
      <c r="M327" s="597"/>
      <c r="N327" s="597"/>
      <c r="O327" s="598"/>
      <c r="P327" s="596"/>
      <c r="Q327" s="598"/>
      <c r="R327" s="599"/>
      <c r="S327" s="600"/>
      <c r="T327" s="601"/>
      <c r="U327" s="600"/>
      <c r="V327" s="600"/>
      <c r="W327" s="602"/>
      <c r="X327" s="603"/>
      <c r="Y327" s="4"/>
      <c r="Z327" s="4"/>
      <c r="AA327" s="4"/>
      <c r="AB327" s="4"/>
      <c r="AU327" s="4"/>
    </row>
    <row r="328" spans="1:47" ht="15" customHeight="1">
      <c r="A328" s="553"/>
      <c r="B328" s="554"/>
      <c r="C328" s="593"/>
      <c r="D328" s="594"/>
      <c r="E328" s="595"/>
      <c r="F328" s="596"/>
      <c r="G328" s="597"/>
      <c r="H328" s="597"/>
      <c r="I328" s="597"/>
      <c r="J328" s="598"/>
      <c r="K328" s="596"/>
      <c r="L328" s="597"/>
      <c r="M328" s="597"/>
      <c r="N328" s="597"/>
      <c r="O328" s="598"/>
      <c r="P328" s="596"/>
      <c r="Q328" s="598"/>
      <c r="R328" s="599"/>
      <c r="S328" s="600"/>
      <c r="T328" s="601"/>
      <c r="U328" s="600"/>
      <c r="V328" s="600"/>
      <c r="W328" s="602"/>
      <c r="X328" s="603"/>
      <c r="Y328" s="4"/>
      <c r="Z328" s="4"/>
      <c r="AA328" s="4"/>
      <c r="AB328" s="4"/>
      <c r="AU328" s="4"/>
    </row>
    <row r="329" spans="1:47" ht="15" customHeight="1">
      <c r="A329" s="553"/>
      <c r="B329" s="554"/>
      <c r="C329" s="593"/>
      <c r="D329" s="594"/>
      <c r="E329" s="595"/>
      <c r="F329" s="596"/>
      <c r="G329" s="597"/>
      <c r="H329" s="597"/>
      <c r="I329" s="597"/>
      <c r="J329" s="598"/>
      <c r="K329" s="596"/>
      <c r="L329" s="597"/>
      <c r="M329" s="597"/>
      <c r="N329" s="597"/>
      <c r="O329" s="598"/>
      <c r="P329" s="596"/>
      <c r="Q329" s="598"/>
      <c r="R329" s="599"/>
      <c r="S329" s="600"/>
      <c r="T329" s="601"/>
      <c r="U329" s="600"/>
      <c r="V329" s="600"/>
      <c r="W329" s="602"/>
      <c r="X329" s="603"/>
      <c r="Y329" s="4"/>
      <c r="Z329" s="4"/>
      <c r="AA329" s="4"/>
      <c r="AB329" s="4"/>
      <c r="AU329" s="4"/>
    </row>
    <row r="330" spans="1:47" ht="15" customHeight="1">
      <c r="A330" s="553"/>
      <c r="B330" s="554"/>
      <c r="C330" s="593"/>
      <c r="D330" s="594"/>
      <c r="E330" s="595"/>
      <c r="F330" s="596"/>
      <c r="G330" s="597"/>
      <c r="H330" s="597"/>
      <c r="I330" s="597"/>
      <c r="J330" s="598"/>
      <c r="K330" s="596"/>
      <c r="L330" s="597"/>
      <c r="M330" s="597"/>
      <c r="N330" s="597"/>
      <c r="O330" s="598"/>
      <c r="P330" s="596"/>
      <c r="Q330" s="598"/>
      <c r="R330" s="599"/>
      <c r="S330" s="600"/>
      <c r="T330" s="601"/>
      <c r="U330" s="600"/>
      <c r="V330" s="600"/>
      <c r="W330" s="602"/>
      <c r="X330" s="603"/>
      <c r="Y330" s="4"/>
      <c r="Z330" s="4"/>
      <c r="AA330" s="4"/>
      <c r="AB330" s="4"/>
      <c r="AU330" s="4"/>
    </row>
    <row r="331" spans="1:47" ht="15" customHeight="1">
      <c r="A331" s="553"/>
      <c r="B331" s="554"/>
      <c r="C331" s="593"/>
      <c r="D331" s="594"/>
      <c r="E331" s="595"/>
      <c r="F331" s="596"/>
      <c r="G331" s="597"/>
      <c r="H331" s="597"/>
      <c r="I331" s="597"/>
      <c r="J331" s="598"/>
      <c r="K331" s="596"/>
      <c r="L331" s="597"/>
      <c r="M331" s="597"/>
      <c r="N331" s="597"/>
      <c r="O331" s="598"/>
      <c r="P331" s="596"/>
      <c r="Q331" s="598"/>
      <c r="R331" s="599"/>
      <c r="S331" s="600"/>
      <c r="T331" s="601"/>
      <c r="U331" s="600"/>
      <c r="V331" s="600"/>
      <c r="W331" s="602"/>
      <c r="X331" s="603"/>
      <c r="Y331" s="4"/>
      <c r="Z331" s="4"/>
      <c r="AA331" s="4"/>
      <c r="AB331" s="4"/>
      <c r="AU331" s="4"/>
    </row>
    <row r="332" spans="1:47" ht="15" customHeight="1">
      <c r="A332" s="553"/>
      <c r="B332" s="554"/>
      <c r="C332" s="593"/>
      <c r="D332" s="594"/>
      <c r="E332" s="595"/>
      <c r="F332" s="596"/>
      <c r="G332" s="597"/>
      <c r="H332" s="597"/>
      <c r="I332" s="597"/>
      <c r="J332" s="598"/>
      <c r="K332" s="596"/>
      <c r="L332" s="597"/>
      <c r="M332" s="597"/>
      <c r="N332" s="597"/>
      <c r="O332" s="598"/>
      <c r="P332" s="596"/>
      <c r="Q332" s="598"/>
      <c r="R332" s="599"/>
      <c r="S332" s="600"/>
      <c r="T332" s="601"/>
      <c r="U332" s="600"/>
      <c r="V332" s="600"/>
      <c r="W332" s="602"/>
      <c r="X332" s="603"/>
      <c r="Y332" s="4"/>
      <c r="Z332" s="4"/>
      <c r="AA332" s="4"/>
      <c r="AB332" s="4"/>
      <c r="AU332" s="4"/>
    </row>
    <row r="333" spans="1:47" ht="15" customHeight="1">
      <c r="A333" s="553"/>
      <c r="B333" s="554"/>
      <c r="C333" s="593"/>
      <c r="D333" s="594"/>
      <c r="E333" s="595"/>
      <c r="F333" s="596"/>
      <c r="G333" s="597"/>
      <c r="H333" s="597"/>
      <c r="I333" s="597"/>
      <c r="J333" s="598"/>
      <c r="K333" s="596"/>
      <c r="L333" s="597"/>
      <c r="M333" s="597"/>
      <c r="N333" s="597"/>
      <c r="O333" s="598"/>
      <c r="P333" s="596"/>
      <c r="Q333" s="598"/>
      <c r="R333" s="599"/>
      <c r="S333" s="600"/>
      <c r="T333" s="601"/>
      <c r="U333" s="600"/>
      <c r="V333" s="600"/>
      <c r="W333" s="602"/>
      <c r="X333" s="603"/>
      <c r="Y333" s="4"/>
      <c r="Z333" s="4"/>
      <c r="AA333" s="4"/>
      <c r="AB333" s="4"/>
      <c r="AU333" s="4"/>
    </row>
    <row r="334" spans="1:47" ht="15" customHeight="1">
      <c r="A334" s="553"/>
      <c r="B334" s="554"/>
      <c r="C334" s="593"/>
      <c r="D334" s="594"/>
      <c r="E334" s="595"/>
      <c r="F334" s="596"/>
      <c r="G334" s="597"/>
      <c r="H334" s="597"/>
      <c r="I334" s="597"/>
      <c r="J334" s="598"/>
      <c r="K334" s="596"/>
      <c r="L334" s="597"/>
      <c r="M334" s="597"/>
      <c r="N334" s="597"/>
      <c r="O334" s="598"/>
      <c r="P334" s="596"/>
      <c r="Q334" s="598"/>
      <c r="R334" s="599"/>
      <c r="S334" s="600"/>
      <c r="T334" s="601"/>
      <c r="U334" s="600"/>
      <c r="V334" s="600"/>
      <c r="W334" s="602"/>
      <c r="X334" s="603"/>
      <c r="Y334" s="4"/>
      <c r="Z334" s="4"/>
      <c r="AA334" s="4"/>
      <c r="AB334" s="4"/>
      <c r="AU334" s="4"/>
    </row>
    <row r="335" spans="1:47" ht="15" customHeight="1">
      <c r="A335" s="553"/>
      <c r="B335" s="554"/>
      <c r="C335" s="593"/>
      <c r="D335" s="594"/>
      <c r="E335" s="595"/>
      <c r="F335" s="596"/>
      <c r="G335" s="597"/>
      <c r="H335" s="597"/>
      <c r="I335" s="597"/>
      <c r="J335" s="598"/>
      <c r="K335" s="596"/>
      <c r="L335" s="597"/>
      <c r="M335" s="597"/>
      <c r="N335" s="597"/>
      <c r="O335" s="598"/>
      <c r="P335" s="596"/>
      <c r="Q335" s="598"/>
      <c r="R335" s="599"/>
      <c r="S335" s="600"/>
      <c r="T335" s="601"/>
      <c r="U335" s="600"/>
      <c r="V335" s="600"/>
      <c r="W335" s="602"/>
      <c r="X335" s="603"/>
      <c r="Y335" s="4"/>
      <c r="Z335" s="4"/>
      <c r="AA335" s="4"/>
      <c r="AB335" s="4"/>
      <c r="AU335" s="4"/>
    </row>
    <row r="336" spans="1:47" ht="15" customHeight="1">
      <c r="A336" s="553"/>
      <c r="B336" s="554"/>
      <c r="C336" s="593"/>
      <c r="D336" s="594"/>
      <c r="E336" s="595"/>
      <c r="F336" s="596"/>
      <c r="G336" s="597"/>
      <c r="H336" s="597"/>
      <c r="I336" s="597"/>
      <c r="J336" s="598"/>
      <c r="K336" s="596"/>
      <c r="L336" s="597"/>
      <c r="M336" s="597"/>
      <c r="N336" s="597"/>
      <c r="O336" s="598"/>
      <c r="P336" s="596"/>
      <c r="Q336" s="598"/>
      <c r="R336" s="599"/>
      <c r="S336" s="600"/>
      <c r="T336" s="601"/>
      <c r="U336" s="600"/>
      <c r="V336" s="600"/>
      <c r="W336" s="602"/>
      <c r="X336" s="603"/>
      <c r="Y336" s="4"/>
      <c r="Z336" s="4"/>
      <c r="AA336" s="4"/>
      <c r="AB336" s="4"/>
      <c r="AU336" s="4"/>
    </row>
    <row r="337" spans="1:47" ht="15" customHeight="1">
      <c r="A337" s="553"/>
      <c r="B337" s="554"/>
      <c r="C337" s="593"/>
      <c r="D337" s="594"/>
      <c r="E337" s="595"/>
      <c r="F337" s="596"/>
      <c r="G337" s="597"/>
      <c r="H337" s="597"/>
      <c r="I337" s="597"/>
      <c r="J337" s="598"/>
      <c r="K337" s="596"/>
      <c r="L337" s="597"/>
      <c r="M337" s="597"/>
      <c r="N337" s="597"/>
      <c r="O337" s="598"/>
      <c r="P337" s="596"/>
      <c r="Q337" s="598"/>
      <c r="R337" s="599"/>
      <c r="S337" s="600"/>
      <c r="T337" s="601"/>
      <c r="U337" s="600"/>
      <c r="V337" s="600"/>
      <c r="W337" s="602"/>
      <c r="X337" s="603"/>
      <c r="Y337" s="4"/>
      <c r="Z337" s="4"/>
      <c r="AA337" s="4"/>
      <c r="AB337" s="4"/>
      <c r="AU337" s="4"/>
    </row>
    <row r="338" spans="1:47" ht="15" customHeight="1">
      <c r="A338" s="553"/>
      <c r="B338" s="554"/>
      <c r="C338" s="593"/>
      <c r="D338" s="594"/>
      <c r="E338" s="595"/>
      <c r="F338" s="596"/>
      <c r="G338" s="597"/>
      <c r="H338" s="597"/>
      <c r="I338" s="597"/>
      <c r="J338" s="598"/>
      <c r="K338" s="596"/>
      <c r="L338" s="597"/>
      <c r="M338" s="597"/>
      <c r="N338" s="597"/>
      <c r="O338" s="598"/>
      <c r="P338" s="596"/>
      <c r="Q338" s="598"/>
      <c r="R338" s="599"/>
      <c r="S338" s="600"/>
      <c r="T338" s="601"/>
      <c r="U338" s="600"/>
      <c r="V338" s="600"/>
      <c r="W338" s="602"/>
      <c r="X338" s="603"/>
      <c r="Y338" s="4"/>
      <c r="Z338" s="4"/>
      <c r="AA338" s="4"/>
      <c r="AB338" s="4"/>
      <c r="AU338" s="4"/>
    </row>
    <row r="339" spans="1:47" ht="15" customHeight="1">
      <c r="A339" s="553"/>
      <c r="B339" s="554"/>
      <c r="C339" s="593"/>
      <c r="D339" s="594"/>
      <c r="E339" s="595"/>
      <c r="F339" s="596"/>
      <c r="G339" s="597"/>
      <c r="H339" s="597"/>
      <c r="I339" s="597"/>
      <c r="J339" s="598"/>
      <c r="K339" s="596"/>
      <c r="L339" s="597"/>
      <c r="M339" s="597"/>
      <c r="N339" s="597"/>
      <c r="O339" s="598"/>
      <c r="P339" s="596"/>
      <c r="Q339" s="598"/>
      <c r="R339" s="599"/>
      <c r="S339" s="600"/>
      <c r="T339" s="601"/>
      <c r="U339" s="600"/>
      <c r="V339" s="600"/>
      <c r="W339" s="602"/>
      <c r="X339" s="603"/>
      <c r="Y339" s="4"/>
      <c r="Z339" s="4"/>
      <c r="AA339" s="4"/>
      <c r="AB339" s="4"/>
      <c r="AU339" s="4"/>
    </row>
    <row r="340" spans="1:47" ht="15" customHeight="1">
      <c r="A340" s="553"/>
      <c r="B340" s="554"/>
      <c r="C340" s="593"/>
      <c r="D340" s="594"/>
      <c r="E340" s="595"/>
      <c r="F340" s="596"/>
      <c r="G340" s="597"/>
      <c r="H340" s="597"/>
      <c r="I340" s="597"/>
      <c r="J340" s="598"/>
      <c r="K340" s="596"/>
      <c r="L340" s="597"/>
      <c r="M340" s="597"/>
      <c r="N340" s="597"/>
      <c r="O340" s="598"/>
      <c r="P340" s="596"/>
      <c r="Q340" s="598"/>
      <c r="R340" s="599"/>
      <c r="S340" s="600"/>
      <c r="T340" s="601"/>
      <c r="U340" s="600"/>
      <c r="V340" s="600"/>
      <c r="W340" s="602"/>
      <c r="X340" s="603"/>
      <c r="Y340" s="4"/>
      <c r="Z340" s="4"/>
      <c r="AA340" s="4"/>
      <c r="AB340" s="4"/>
      <c r="AU340" s="4"/>
    </row>
    <row r="341" spans="1:47" ht="15" customHeight="1">
      <c r="A341" s="553"/>
      <c r="B341" s="554"/>
      <c r="C341" s="593"/>
      <c r="D341" s="594"/>
      <c r="E341" s="595"/>
      <c r="F341" s="596"/>
      <c r="G341" s="597"/>
      <c r="H341" s="597"/>
      <c r="I341" s="597"/>
      <c r="J341" s="598"/>
      <c r="K341" s="596"/>
      <c r="L341" s="597"/>
      <c r="M341" s="597"/>
      <c r="N341" s="597"/>
      <c r="O341" s="598"/>
      <c r="P341" s="596"/>
      <c r="Q341" s="598"/>
      <c r="R341" s="599"/>
      <c r="S341" s="600"/>
      <c r="T341" s="601"/>
      <c r="U341" s="600"/>
      <c r="V341" s="600"/>
      <c r="W341" s="602"/>
      <c r="X341" s="603"/>
      <c r="Y341" s="4"/>
      <c r="Z341" s="4"/>
      <c r="AA341" s="4"/>
      <c r="AB341" s="4"/>
      <c r="AU341" s="4"/>
    </row>
    <row r="342" spans="1:47" ht="15" customHeight="1">
      <c r="A342" s="553"/>
      <c r="B342" s="554"/>
      <c r="C342" s="593"/>
      <c r="D342" s="594"/>
      <c r="E342" s="595"/>
      <c r="F342" s="596"/>
      <c r="G342" s="597"/>
      <c r="H342" s="597"/>
      <c r="I342" s="597"/>
      <c r="J342" s="598"/>
      <c r="K342" s="596"/>
      <c r="L342" s="597"/>
      <c r="M342" s="597"/>
      <c r="N342" s="597"/>
      <c r="O342" s="598"/>
      <c r="P342" s="596"/>
      <c r="Q342" s="598"/>
      <c r="R342" s="599"/>
      <c r="S342" s="600"/>
      <c r="T342" s="601"/>
      <c r="U342" s="600"/>
      <c r="V342" s="600"/>
      <c r="W342" s="602"/>
      <c r="X342" s="603"/>
      <c r="Y342" s="4"/>
      <c r="Z342" s="4"/>
      <c r="AA342" s="4"/>
      <c r="AB342" s="4"/>
      <c r="AU342" s="4"/>
    </row>
    <row r="343" spans="1:47" ht="15" customHeight="1">
      <c r="A343" s="553"/>
      <c r="B343" s="554"/>
      <c r="C343" s="593"/>
      <c r="D343" s="594"/>
      <c r="E343" s="595"/>
      <c r="F343" s="596"/>
      <c r="G343" s="597"/>
      <c r="H343" s="597"/>
      <c r="I343" s="597"/>
      <c r="J343" s="598"/>
      <c r="K343" s="596"/>
      <c r="L343" s="597"/>
      <c r="M343" s="597"/>
      <c r="N343" s="597"/>
      <c r="O343" s="598"/>
      <c r="P343" s="596"/>
      <c r="Q343" s="598"/>
      <c r="R343" s="599"/>
      <c r="S343" s="600"/>
      <c r="T343" s="601"/>
      <c r="U343" s="600"/>
      <c r="V343" s="600"/>
      <c r="W343" s="602"/>
      <c r="X343" s="603"/>
      <c r="Y343" s="4"/>
      <c r="Z343" s="4"/>
      <c r="AA343" s="4"/>
      <c r="AB343" s="4"/>
      <c r="AU343" s="4"/>
    </row>
    <row r="344" spans="1:47" ht="15" customHeight="1">
      <c r="A344" s="553"/>
      <c r="B344" s="554"/>
      <c r="C344" s="593"/>
      <c r="D344" s="594"/>
      <c r="E344" s="595"/>
      <c r="F344" s="596"/>
      <c r="G344" s="597"/>
      <c r="H344" s="597"/>
      <c r="I344" s="597"/>
      <c r="J344" s="598"/>
      <c r="K344" s="596"/>
      <c r="L344" s="597"/>
      <c r="M344" s="597"/>
      <c r="N344" s="597"/>
      <c r="O344" s="598"/>
      <c r="P344" s="596"/>
      <c r="Q344" s="598"/>
      <c r="R344" s="599"/>
      <c r="S344" s="600"/>
      <c r="T344" s="601"/>
      <c r="U344" s="600"/>
      <c r="V344" s="600"/>
      <c r="W344" s="602"/>
      <c r="X344" s="603"/>
      <c r="Y344" s="4"/>
      <c r="Z344" s="4"/>
      <c r="AA344" s="4"/>
      <c r="AB344" s="4"/>
      <c r="AU344" s="4"/>
    </row>
    <row r="345" spans="1:47" ht="15" customHeight="1">
      <c r="A345" s="553"/>
      <c r="B345" s="554"/>
      <c r="C345" s="593"/>
      <c r="D345" s="594"/>
      <c r="E345" s="595"/>
      <c r="F345" s="596"/>
      <c r="G345" s="597"/>
      <c r="H345" s="597"/>
      <c r="I345" s="597"/>
      <c r="J345" s="598"/>
      <c r="K345" s="596"/>
      <c r="L345" s="597"/>
      <c r="M345" s="597"/>
      <c r="N345" s="597"/>
      <c r="O345" s="598"/>
      <c r="P345" s="596"/>
      <c r="Q345" s="598"/>
      <c r="R345" s="599"/>
      <c r="S345" s="600"/>
      <c r="T345" s="601"/>
      <c r="U345" s="600"/>
      <c r="V345" s="600"/>
      <c r="W345" s="602"/>
      <c r="X345" s="603"/>
      <c r="Y345" s="4"/>
      <c r="Z345" s="4"/>
      <c r="AA345" s="4"/>
      <c r="AB345" s="4"/>
      <c r="AU345" s="4"/>
    </row>
    <row r="346" spans="1:47" ht="15" customHeight="1">
      <c r="A346" s="553"/>
      <c r="B346" s="554"/>
      <c r="C346" s="593"/>
      <c r="D346" s="594"/>
      <c r="E346" s="595"/>
      <c r="F346" s="596"/>
      <c r="G346" s="597"/>
      <c r="H346" s="597"/>
      <c r="I346" s="597"/>
      <c r="J346" s="598"/>
      <c r="K346" s="596"/>
      <c r="L346" s="597"/>
      <c r="M346" s="597"/>
      <c r="N346" s="597"/>
      <c r="O346" s="598"/>
      <c r="P346" s="596"/>
      <c r="Q346" s="598"/>
      <c r="R346" s="599"/>
      <c r="S346" s="600"/>
      <c r="T346" s="601"/>
      <c r="U346" s="600"/>
      <c r="V346" s="600"/>
      <c r="W346" s="602"/>
      <c r="X346" s="603"/>
      <c r="Y346" s="4"/>
      <c r="Z346" s="4"/>
      <c r="AA346" s="4"/>
      <c r="AB346" s="4"/>
      <c r="AU346" s="4"/>
    </row>
    <row r="347" spans="1:47" ht="15" customHeight="1">
      <c r="A347" s="553"/>
      <c r="B347" s="554"/>
      <c r="C347" s="593"/>
      <c r="D347" s="594"/>
      <c r="E347" s="595"/>
      <c r="F347" s="596"/>
      <c r="G347" s="597"/>
      <c r="H347" s="597"/>
      <c r="I347" s="597"/>
      <c r="J347" s="598"/>
      <c r="K347" s="596"/>
      <c r="L347" s="597"/>
      <c r="M347" s="597"/>
      <c r="N347" s="597"/>
      <c r="O347" s="598"/>
      <c r="P347" s="596"/>
      <c r="Q347" s="598"/>
      <c r="R347" s="599"/>
      <c r="S347" s="600"/>
      <c r="T347" s="601"/>
      <c r="U347" s="600"/>
      <c r="V347" s="600"/>
      <c r="W347" s="602"/>
      <c r="X347" s="603"/>
      <c r="Y347" s="4"/>
      <c r="Z347" s="4"/>
      <c r="AA347" s="4"/>
      <c r="AB347" s="4"/>
      <c r="AU347" s="4"/>
    </row>
    <row r="348" spans="1:47" ht="15" customHeight="1">
      <c r="A348" s="553"/>
      <c r="B348" s="554"/>
      <c r="C348" s="593"/>
      <c r="D348" s="594"/>
      <c r="E348" s="595"/>
      <c r="F348" s="596"/>
      <c r="G348" s="597"/>
      <c r="H348" s="597"/>
      <c r="I348" s="597"/>
      <c r="J348" s="598"/>
      <c r="K348" s="596"/>
      <c r="L348" s="597"/>
      <c r="M348" s="597"/>
      <c r="N348" s="597"/>
      <c r="O348" s="598"/>
      <c r="P348" s="596"/>
      <c r="Q348" s="598"/>
      <c r="R348" s="599"/>
      <c r="S348" s="600"/>
      <c r="T348" s="601"/>
      <c r="U348" s="600"/>
      <c r="V348" s="600"/>
      <c r="W348" s="602"/>
      <c r="X348" s="603"/>
      <c r="Y348" s="4"/>
      <c r="Z348" s="4"/>
      <c r="AA348" s="4"/>
      <c r="AB348" s="4"/>
      <c r="AU348" s="4"/>
    </row>
    <row r="349" spans="1:47" ht="15" customHeight="1">
      <c r="A349" s="553"/>
      <c r="B349" s="554"/>
      <c r="C349" s="593"/>
      <c r="D349" s="594"/>
      <c r="E349" s="595"/>
      <c r="F349" s="596"/>
      <c r="G349" s="597"/>
      <c r="H349" s="597"/>
      <c r="I349" s="597"/>
      <c r="J349" s="598"/>
      <c r="K349" s="596"/>
      <c r="L349" s="597"/>
      <c r="M349" s="597"/>
      <c r="N349" s="597"/>
      <c r="O349" s="598"/>
      <c r="P349" s="596"/>
      <c r="Q349" s="598"/>
      <c r="R349" s="599"/>
      <c r="S349" s="600"/>
      <c r="T349" s="601"/>
      <c r="U349" s="600"/>
      <c r="V349" s="600"/>
      <c r="W349" s="602"/>
      <c r="X349" s="603"/>
      <c r="Y349" s="4"/>
      <c r="Z349" s="4"/>
      <c r="AA349" s="4"/>
      <c r="AB349" s="4"/>
      <c r="AU349" s="4"/>
    </row>
    <row r="350" spans="1:47" ht="15" customHeight="1">
      <c r="A350" s="553"/>
      <c r="B350" s="554"/>
      <c r="C350" s="593"/>
      <c r="D350" s="594"/>
      <c r="E350" s="595"/>
      <c r="F350" s="596"/>
      <c r="G350" s="597"/>
      <c r="H350" s="597"/>
      <c r="I350" s="597"/>
      <c r="J350" s="598"/>
      <c r="K350" s="596"/>
      <c r="L350" s="597"/>
      <c r="M350" s="597"/>
      <c r="N350" s="597"/>
      <c r="O350" s="598"/>
      <c r="P350" s="596"/>
      <c r="Q350" s="598"/>
      <c r="R350" s="599"/>
      <c r="S350" s="600"/>
      <c r="T350" s="601"/>
      <c r="U350" s="600"/>
      <c r="V350" s="600"/>
      <c r="W350" s="602"/>
      <c r="X350" s="603"/>
      <c r="Y350" s="4"/>
      <c r="Z350" s="4"/>
      <c r="AA350" s="4"/>
      <c r="AB350" s="4"/>
      <c r="AU350" s="4"/>
    </row>
    <row r="351" spans="1:47" ht="15" customHeight="1">
      <c r="A351" s="553"/>
      <c r="B351" s="566"/>
      <c r="C351" s="567"/>
      <c r="D351" s="568"/>
      <c r="E351" s="569"/>
      <c r="F351" s="570"/>
      <c r="G351" s="571"/>
      <c r="H351" s="571"/>
      <c r="I351" s="571"/>
      <c r="J351" s="572"/>
      <c r="K351" s="570"/>
      <c r="L351" s="571"/>
      <c r="M351" s="571"/>
      <c r="N351" s="571"/>
      <c r="O351" s="572"/>
      <c r="P351" s="570"/>
      <c r="Q351" s="572"/>
      <c r="R351" s="573"/>
      <c r="S351" s="574"/>
      <c r="T351" s="575"/>
      <c r="U351" s="574"/>
      <c r="V351" s="574"/>
      <c r="W351" s="576"/>
      <c r="X351" s="577"/>
      <c r="Y351" s="4"/>
      <c r="Z351" s="4"/>
      <c r="AA351" s="4"/>
      <c r="AB351" s="4"/>
      <c r="AU351" s="4"/>
    </row>
    <row r="352" spans="1:47" ht="15" customHeight="1">
      <c r="A352" s="553"/>
      <c r="B352" s="566"/>
      <c r="C352" s="567"/>
      <c r="D352" s="568"/>
      <c r="E352" s="569"/>
      <c r="F352" s="570"/>
      <c r="G352" s="571"/>
      <c r="H352" s="571"/>
      <c r="I352" s="571"/>
      <c r="J352" s="572"/>
      <c r="K352" s="570"/>
      <c r="L352" s="571"/>
      <c r="M352" s="571"/>
      <c r="N352" s="571"/>
      <c r="O352" s="572"/>
      <c r="P352" s="570"/>
      <c r="Q352" s="572"/>
      <c r="R352" s="573"/>
      <c r="S352" s="574"/>
      <c r="T352" s="575"/>
      <c r="U352" s="574"/>
      <c r="V352" s="574"/>
      <c r="W352" s="576"/>
      <c r="X352" s="577"/>
      <c r="Y352" s="4"/>
      <c r="Z352" s="4"/>
      <c r="AA352" s="4"/>
      <c r="AB352" s="4"/>
      <c r="AU352" s="4"/>
    </row>
    <row r="353" spans="1:47" ht="15" customHeight="1">
      <c r="A353" s="553"/>
      <c r="B353" s="566"/>
      <c r="C353" s="567"/>
      <c r="D353" s="568"/>
      <c r="E353" s="569"/>
      <c r="F353" s="570"/>
      <c r="G353" s="571"/>
      <c r="H353" s="571"/>
      <c r="I353" s="571"/>
      <c r="J353" s="572"/>
      <c r="K353" s="570"/>
      <c r="L353" s="571"/>
      <c r="M353" s="571"/>
      <c r="N353" s="571"/>
      <c r="O353" s="572"/>
      <c r="P353" s="570"/>
      <c r="Q353" s="572"/>
      <c r="R353" s="573"/>
      <c r="S353" s="574"/>
      <c r="T353" s="575"/>
      <c r="U353" s="574"/>
      <c r="V353" s="574"/>
      <c r="W353" s="576"/>
      <c r="X353" s="577"/>
      <c r="Y353" s="4"/>
      <c r="Z353" s="4"/>
      <c r="AA353" s="4"/>
      <c r="AB353" s="4"/>
      <c r="AU353" s="4"/>
    </row>
    <row r="354" spans="1:47" ht="15" customHeight="1">
      <c r="A354" s="553"/>
      <c r="B354" s="566"/>
      <c r="C354" s="567"/>
      <c r="D354" s="578"/>
      <c r="E354" s="579"/>
      <c r="F354" s="573"/>
      <c r="G354" s="574"/>
      <c r="H354" s="574"/>
      <c r="I354" s="574"/>
      <c r="J354" s="577"/>
      <c r="K354" s="573"/>
      <c r="L354" s="574"/>
      <c r="M354" s="574"/>
      <c r="N354" s="574"/>
      <c r="O354" s="577"/>
      <c r="P354" s="573"/>
      <c r="Q354" s="577"/>
      <c r="R354" s="573"/>
      <c r="S354" s="574"/>
      <c r="T354" s="575"/>
      <c r="U354" s="574"/>
      <c r="V354" s="574"/>
      <c r="W354" s="576"/>
      <c r="X354" s="577"/>
      <c r="Y354" s="4"/>
      <c r="Z354" s="4"/>
      <c r="AA354" s="4"/>
      <c r="AB354" s="4"/>
      <c r="AU354" s="4"/>
    </row>
    <row r="355" spans="1:47" ht="15" customHeight="1">
      <c r="A355" s="553"/>
      <c r="B355" s="566"/>
      <c r="C355" s="567"/>
      <c r="D355" s="578"/>
      <c r="E355" s="579"/>
      <c r="F355" s="573"/>
      <c r="G355" s="574"/>
      <c r="H355" s="574"/>
      <c r="I355" s="574"/>
      <c r="J355" s="577"/>
      <c r="K355" s="573"/>
      <c r="L355" s="574"/>
      <c r="M355" s="574"/>
      <c r="N355" s="574"/>
      <c r="O355" s="577"/>
      <c r="P355" s="573"/>
      <c r="Q355" s="577"/>
      <c r="R355" s="573"/>
      <c r="S355" s="574"/>
      <c r="T355" s="575"/>
      <c r="U355" s="574"/>
      <c r="V355" s="574"/>
      <c r="W355" s="576"/>
      <c r="X355" s="577"/>
      <c r="Y355" s="4"/>
      <c r="Z355" s="4"/>
      <c r="AA355" s="4"/>
      <c r="AB355" s="4"/>
      <c r="AU355" s="4"/>
    </row>
    <row r="356" spans="1:47" ht="15" customHeight="1">
      <c r="A356" s="553"/>
      <c r="B356" s="566"/>
      <c r="C356" s="567"/>
      <c r="D356" s="578"/>
      <c r="E356" s="579"/>
      <c r="F356" s="573"/>
      <c r="G356" s="574"/>
      <c r="H356" s="574"/>
      <c r="I356" s="574"/>
      <c r="J356" s="577"/>
      <c r="K356" s="573"/>
      <c r="L356" s="574"/>
      <c r="M356" s="574"/>
      <c r="N356" s="574"/>
      <c r="O356" s="577"/>
      <c r="P356" s="573"/>
      <c r="Q356" s="577"/>
      <c r="R356" s="573"/>
      <c r="S356" s="574"/>
      <c r="T356" s="575"/>
      <c r="U356" s="574"/>
      <c r="V356" s="574"/>
      <c r="W356" s="576"/>
      <c r="X356" s="577"/>
      <c r="Y356" s="4"/>
      <c r="Z356" s="4"/>
      <c r="AA356" s="4"/>
      <c r="AB356" s="4"/>
      <c r="AC356" s="4"/>
      <c r="AD356" s="4"/>
      <c r="AS356" s="4"/>
    </row>
    <row r="357" spans="1:47" ht="15" customHeight="1">
      <c r="A357" s="553"/>
      <c r="B357" s="566"/>
      <c r="C357" s="567"/>
      <c r="D357" s="578"/>
      <c r="E357" s="579"/>
      <c r="F357" s="573"/>
      <c r="G357" s="574"/>
      <c r="H357" s="574"/>
      <c r="I357" s="574"/>
      <c r="J357" s="577"/>
      <c r="K357" s="573"/>
      <c r="L357" s="574"/>
      <c r="M357" s="574"/>
      <c r="N357" s="574"/>
      <c r="O357" s="577"/>
      <c r="P357" s="573"/>
      <c r="Q357" s="577"/>
      <c r="R357" s="573"/>
      <c r="S357" s="574"/>
      <c r="T357" s="575"/>
      <c r="U357" s="574"/>
      <c r="V357" s="574"/>
      <c r="W357" s="576"/>
      <c r="X357" s="577"/>
      <c r="Y357" s="4"/>
      <c r="Z357" s="4"/>
      <c r="AA357" s="4"/>
      <c r="AB357" s="4"/>
      <c r="AC357" s="4"/>
      <c r="AD357" s="4"/>
      <c r="AS357" s="4"/>
    </row>
    <row r="358" spans="1:47" ht="15" customHeight="1">
      <c r="A358" s="553"/>
      <c r="B358" s="566"/>
      <c r="C358" s="567"/>
      <c r="D358" s="578"/>
      <c r="E358" s="579"/>
      <c r="F358" s="573"/>
      <c r="G358" s="574"/>
      <c r="H358" s="574"/>
      <c r="I358" s="574"/>
      <c r="J358" s="577"/>
      <c r="K358" s="573"/>
      <c r="L358" s="574"/>
      <c r="M358" s="574"/>
      <c r="N358" s="574"/>
      <c r="O358" s="577"/>
      <c r="P358" s="573"/>
      <c r="Q358" s="577"/>
      <c r="R358" s="573"/>
      <c r="S358" s="574"/>
      <c r="T358" s="575"/>
      <c r="U358" s="574"/>
      <c r="V358" s="574"/>
      <c r="W358" s="576"/>
      <c r="X358" s="577"/>
      <c r="Y358" s="4"/>
      <c r="Z358" s="4"/>
      <c r="AA358" s="4"/>
      <c r="AB358" s="4"/>
      <c r="AC358" s="4"/>
      <c r="AD358" s="4"/>
      <c r="AS358" s="4"/>
    </row>
    <row r="359" spans="1:47" ht="15" customHeight="1">
      <c r="A359" s="553"/>
      <c r="B359" s="566"/>
      <c r="C359" s="567"/>
      <c r="D359" s="578"/>
      <c r="E359" s="579"/>
      <c r="F359" s="573"/>
      <c r="G359" s="574"/>
      <c r="H359" s="574"/>
      <c r="I359" s="574"/>
      <c r="J359" s="577"/>
      <c r="K359" s="573"/>
      <c r="L359" s="574"/>
      <c r="M359" s="574"/>
      <c r="N359" s="574"/>
      <c r="O359" s="577"/>
      <c r="P359" s="573"/>
      <c r="Q359" s="577"/>
      <c r="R359" s="573"/>
      <c r="S359" s="574"/>
      <c r="T359" s="575"/>
      <c r="U359" s="574"/>
      <c r="V359" s="574"/>
      <c r="W359" s="576"/>
      <c r="X359" s="577"/>
      <c r="Y359" s="4"/>
      <c r="Z359" s="4"/>
      <c r="AA359" s="4"/>
      <c r="AB359" s="4"/>
      <c r="AC359" s="4"/>
      <c r="AD359" s="4"/>
      <c r="AS359" s="4"/>
    </row>
    <row r="360" spans="1:47" ht="15" customHeight="1">
      <c r="A360" s="553"/>
      <c r="B360" s="566"/>
      <c r="C360" s="567"/>
      <c r="D360" s="578"/>
      <c r="E360" s="579"/>
      <c r="F360" s="573"/>
      <c r="G360" s="574"/>
      <c r="H360" s="574"/>
      <c r="I360" s="574"/>
      <c r="J360" s="577"/>
      <c r="K360" s="573"/>
      <c r="L360" s="574"/>
      <c r="M360" s="574"/>
      <c r="N360" s="574"/>
      <c r="O360" s="577"/>
      <c r="P360" s="573"/>
      <c r="Q360" s="577"/>
      <c r="R360" s="573"/>
      <c r="S360" s="574"/>
      <c r="T360" s="575"/>
      <c r="U360" s="574"/>
      <c r="V360" s="574"/>
      <c r="W360" s="576"/>
      <c r="X360" s="577"/>
      <c r="Y360" s="4"/>
      <c r="Z360" s="4"/>
      <c r="AA360" s="4"/>
      <c r="AB360" s="4"/>
      <c r="AC360" s="4"/>
      <c r="AD360" s="4"/>
      <c r="AS360" s="4"/>
    </row>
    <row r="361" spans="1:47" ht="15" customHeight="1">
      <c r="A361" s="553"/>
      <c r="B361" s="566"/>
      <c r="C361" s="567"/>
      <c r="D361" s="578"/>
      <c r="E361" s="579"/>
      <c r="F361" s="573"/>
      <c r="G361" s="574"/>
      <c r="H361" s="574"/>
      <c r="I361" s="574"/>
      <c r="J361" s="577"/>
      <c r="K361" s="573"/>
      <c r="L361" s="574"/>
      <c r="M361" s="574"/>
      <c r="N361" s="574"/>
      <c r="O361" s="577"/>
      <c r="P361" s="573"/>
      <c r="Q361" s="577"/>
      <c r="R361" s="573"/>
      <c r="S361" s="574"/>
      <c r="T361" s="575"/>
      <c r="U361" s="574"/>
      <c r="V361" s="574"/>
      <c r="W361" s="576"/>
      <c r="X361" s="577"/>
      <c r="Y361" s="4"/>
      <c r="Z361" s="4"/>
      <c r="AA361" s="4"/>
      <c r="AB361" s="4"/>
      <c r="AC361" s="4"/>
      <c r="AD361" s="4"/>
      <c r="AS361" s="4"/>
    </row>
    <row r="362" spans="1:47" ht="15" customHeight="1">
      <c r="A362" s="553"/>
      <c r="B362" s="566"/>
      <c r="C362" s="567"/>
      <c r="D362" s="578"/>
      <c r="E362" s="579"/>
      <c r="F362" s="573"/>
      <c r="G362" s="574"/>
      <c r="H362" s="574"/>
      <c r="I362" s="574"/>
      <c r="J362" s="577"/>
      <c r="K362" s="573"/>
      <c r="L362" s="574"/>
      <c r="M362" s="574"/>
      <c r="N362" s="574"/>
      <c r="O362" s="577"/>
      <c r="P362" s="573"/>
      <c r="Q362" s="577"/>
      <c r="R362" s="573"/>
      <c r="S362" s="574"/>
      <c r="T362" s="575"/>
      <c r="U362" s="574"/>
      <c r="V362" s="574"/>
      <c r="W362" s="576"/>
      <c r="X362" s="577"/>
      <c r="Y362" s="4"/>
      <c r="Z362" s="4"/>
      <c r="AA362" s="4"/>
      <c r="AB362" s="4"/>
      <c r="AC362" s="4"/>
      <c r="AD362" s="4"/>
      <c r="AS362" s="4"/>
    </row>
    <row r="363" spans="1:47" ht="15" customHeight="1">
      <c r="A363" s="553"/>
      <c r="B363" s="566"/>
      <c r="C363" s="567"/>
      <c r="D363" s="578"/>
      <c r="E363" s="579"/>
      <c r="F363" s="573"/>
      <c r="G363" s="574"/>
      <c r="H363" s="574"/>
      <c r="I363" s="574"/>
      <c r="J363" s="577"/>
      <c r="K363" s="573"/>
      <c r="L363" s="574"/>
      <c r="M363" s="574"/>
      <c r="N363" s="574"/>
      <c r="O363" s="577"/>
      <c r="P363" s="573"/>
      <c r="Q363" s="577"/>
      <c r="R363" s="573"/>
      <c r="S363" s="574"/>
      <c r="T363" s="575"/>
      <c r="U363" s="574"/>
      <c r="V363" s="574"/>
      <c r="W363" s="576"/>
      <c r="X363" s="577"/>
      <c r="Y363" s="4"/>
      <c r="Z363" s="4"/>
      <c r="AA363" s="4"/>
      <c r="AB363" s="4"/>
      <c r="AC363" s="4"/>
      <c r="AD363" s="4"/>
      <c r="AS363" s="4"/>
    </row>
    <row r="364" spans="1:47" ht="15" customHeight="1">
      <c r="A364" s="553"/>
      <c r="B364" s="566"/>
      <c r="C364" s="567"/>
      <c r="D364" s="578"/>
      <c r="E364" s="579"/>
      <c r="F364" s="573"/>
      <c r="G364" s="574"/>
      <c r="H364" s="574"/>
      <c r="I364" s="574"/>
      <c r="J364" s="577"/>
      <c r="K364" s="573"/>
      <c r="L364" s="574"/>
      <c r="M364" s="574"/>
      <c r="N364" s="574"/>
      <c r="O364" s="577"/>
      <c r="P364" s="573"/>
      <c r="Q364" s="577"/>
      <c r="R364" s="573"/>
      <c r="S364" s="574"/>
      <c r="T364" s="575"/>
      <c r="U364" s="574"/>
      <c r="V364" s="574"/>
      <c r="W364" s="576"/>
      <c r="X364" s="577"/>
      <c r="Y364" s="4"/>
      <c r="Z364" s="4"/>
      <c r="AA364" s="4"/>
      <c r="AB364" s="4"/>
      <c r="AC364" s="4"/>
      <c r="AD364" s="4"/>
      <c r="AS364" s="4"/>
    </row>
    <row r="365" spans="1:47" ht="15" customHeight="1">
      <c r="A365" s="553"/>
      <c r="B365" s="566"/>
      <c r="C365" s="567"/>
      <c r="D365" s="578"/>
      <c r="E365" s="579"/>
      <c r="F365" s="573"/>
      <c r="G365" s="574"/>
      <c r="H365" s="574"/>
      <c r="I365" s="574"/>
      <c r="J365" s="577"/>
      <c r="K365" s="573"/>
      <c r="L365" s="574"/>
      <c r="M365" s="574"/>
      <c r="N365" s="574"/>
      <c r="O365" s="577"/>
      <c r="P365" s="573"/>
      <c r="Q365" s="577"/>
      <c r="R365" s="573"/>
      <c r="S365" s="574"/>
      <c r="T365" s="575"/>
      <c r="U365" s="574"/>
      <c r="V365" s="574"/>
      <c r="W365" s="576"/>
      <c r="X365" s="577"/>
      <c r="Y365" s="4"/>
      <c r="Z365" s="4"/>
      <c r="AA365" s="4"/>
      <c r="AB365" s="4"/>
      <c r="AC365" s="4"/>
      <c r="AD365" s="4"/>
      <c r="AS365" s="4"/>
    </row>
    <row r="366" spans="1:47" ht="15" customHeight="1">
      <c r="A366" s="553"/>
      <c r="B366" s="566"/>
      <c r="C366" s="567"/>
      <c r="D366" s="578"/>
      <c r="E366" s="579"/>
      <c r="F366" s="573"/>
      <c r="G366" s="574"/>
      <c r="H366" s="574"/>
      <c r="I366" s="574"/>
      <c r="J366" s="577"/>
      <c r="K366" s="573"/>
      <c r="L366" s="574"/>
      <c r="M366" s="574"/>
      <c r="N366" s="574"/>
      <c r="O366" s="577"/>
      <c r="P366" s="573"/>
      <c r="Q366" s="577"/>
      <c r="R366" s="573"/>
      <c r="S366" s="574"/>
      <c r="T366" s="575"/>
      <c r="U366" s="574"/>
      <c r="V366" s="574"/>
      <c r="W366" s="576"/>
      <c r="X366" s="577"/>
      <c r="Y366" s="4"/>
      <c r="Z366" s="4"/>
      <c r="AA366" s="4"/>
      <c r="AB366" s="4"/>
      <c r="AC366" s="4"/>
      <c r="AD366" s="4"/>
      <c r="AS366" s="4"/>
    </row>
    <row r="367" spans="1:47" ht="15" customHeight="1">
      <c r="A367" s="553"/>
      <c r="B367" s="566"/>
      <c r="C367" s="567"/>
      <c r="D367" s="578"/>
      <c r="E367" s="579"/>
      <c r="F367" s="573"/>
      <c r="G367" s="574"/>
      <c r="H367" s="574"/>
      <c r="I367" s="574"/>
      <c r="J367" s="577"/>
      <c r="K367" s="573"/>
      <c r="L367" s="574"/>
      <c r="M367" s="574"/>
      <c r="N367" s="574"/>
      <c r="O367" s="577"/>
      <c r="P367" s="573"/>
      <c r="Q367" s="577"/>
      <c r="R367" s="573"/>
      <c r="S367" s="574"/>
      <c r="T367" s="575"/>
      <c r="U367" s="574"/>
      <c r="V367" s="574"/>
      <c r="W367" s="576"/>
      <c r="X367" s="577"/>
      <c r="Y367" s="4"/>
      <c r="Z367" s="4"/>
      <c r="AA367" s="4"/>
      <c r="AB367" s="4"/>
      <c r="AC367" s="4"/>
      <c r="AD367" s="4"/>
      <c r="AS367" s="4"/>
    </row>
    <row r="368" spans="1:47" ht="15" customHeight="1">
      <c r="A368" s="553"/>
      <c r="B368" s="566"/>
      <c r="C368" s="567"/>
      <c r="D368" s="578"/>
      <c r="E368" s="579"/>
      <c r="F368" s="573"/>
      <c r="G368" s="574"/>
      <c r="H368" s="574"/>
      <c r="I368" s="574"/>
      <c r="J368" s="577"/>
      <c r="K368" s="573"/>
      <c r="L368" s="574"/>
      <c r="M368" s="574"/>
      <c r="N368" s="574"/>
      <c r="O368" s="577"/>
      <c r="P368" s="573"/>
      <c r="Q368" s="577"/>
      <c r="R368" s="573"/>
      <c r="S368" s="574"/>
      <c r="T368" s="575"/>
      <c r="U368" s="574"/>
      <c r="V368" s="574"/>
      <c r="W368" s="576"/>
      <c r="X368" s="577"/>
      <c r="Y368" s="4"/>
      <c r="Z368" s="4"/>
      <c r="AA368" s="4"/>
      <c r="AB368" s="4"/>
      <c r="AC368" s="4"/>
      <c r="AD368" s="4"/>
      <c r="AS368" s="4"/>
    </row>
    <row r="369" spans="1:45" ht="15" customHeight="1">
      <c r="A369" s="553"/>
      <c r="B369" s="566"/>
      <c r="C369" s="567"/>
      <c r="D369" s="578"/>
      <c r="E369" s="579"/>
      <c r="F369" s="573"/>
      <c r="G369" s="574"/>
      <c r="H369" s="574"/>
      <c r="I369" s="574"/>
      <c r="J369" s="577"/>
      <c r="K369" s="573"/>
      <c r="L369" s="574"/>
      <c r="M369" s="574"/>
      <c r="N369" s="574"/>
      <c r="O369" s="577"/>
      <c r="P369" s="573"/>
      <c r="Q369" s="577"/>
      <c r="R369" s="573"/>
      <c r="S369" s="574"/>
      <c r="T369" s="575"/>
      <c r="U369" s="574"/>
      <c r="V369" s="574"/>
      <c r="W369" s="576"/>
      <c r="X369" s="577"/>
      <c r="Y369" s="4"/>
      <c r="Z369" s="4"/>
      <c r="AA369" s="4"/>
      <c r="AB369" s="4"/>
      <c r="AC369" s="4"/>
      <c r="AD369" s="4"/>
      <c r="AS369" s="4"/>
    </row>
    <row r="370" spans="1:45" ht="15" customHeight="1">
      <c r="A370" s="553"/>
      <c r="B370" s="566"/>
      <c r="C370" s="567"/>
      <c r="D370" s="578"/>
      <c r="E370" s="579"/>
      <c r="F370" s="573"/>
      <c r="G370" s="574"/>
      <c r="H370" s="574"/>
      <c r="I370" s="574"/>
      <c r="J370" s="577"/>
      <c r="K370" s="573"/>
      <c r="L370" s="574"/>
      <c r="M370" s="574"/>
      <c r="N370" s="574"/>
      <c r="O370" s="577"/>
      <c r="P370" s="573"/>
      <c r="Q370" s="577"/>
      <c r="R370" s="573"/>
      <c r="S370" s="574"/>
      <c r="T370" s="575"/>
      <c r="U370" s="574"/>
      <c r="V370" s="574"/>
      <c r="W370" s="576"/>
      <c r="X370" s="577"/>
      <c r="Y370" s="4"/>
      <c r="Z370" s="4"/>
      <c r="AA370" s="4"/>
      <c r="AB370" s="4"/>
      <c r="AC370" s="4"/>
      <c r="AD370" s="4"/>
      <c r="AS370" s="4"/>
    </row>
    <row r="371" spans="1:45" ht="15" customHeight="1">
      <c r="A371" s="553"/>
      <c r="B371" s="566"/>
      <c r="C371" s="567"/>
      <c r="D371" s="578"/>
      <c r="E371" s="579"/>
      <c r="F371" s="573"/>
      <c r="G371" s="574"/>
      <c r="H371" s="574"/>
      <c r="I371" s="574"/>
      <c r="J371" s="577"/>
      <c r="K371" s="573"/>
      <c r="L371" s="574"/>
      <c r="M371" s="574"/>
      <c r="N371" s="574"/>
      <c r="O371" s="577"/>
      <c r="P371" s="573"/>
      <c r="Q371" s="577"/>
      <c r="R371" s="573"/>
      <c r="S371" s="574"/>
      <c r="T371" s="575"/>
      <c r="U371" s="574"/>
      <c r="V371" s="574"/>
      <c r="W371" s="576"/>
      <c r="X371" s="577"/>
      <c r="Y371" s="4"/>
      <c r="Z371" s="4"/>
      <c r="AA371" s="4"/>
      <c r="AB371" s="4"/>
      <c r="AC371" s="4"/>
      <c r="AD371" s="4"/>
      <c r="AS371" s="4"/>
    </row>
    <row r="372" spans="1:45" ht="15" customHeight="1">
      <c r="A372" s="553"/>
      <c r="B372" s="566"/>
      <c r="C372" s="567"/>
      <c r="D372" s="578"/>
      <c r="E372" s="579"/>
      <c r="F372" s="573"/>
      <c r="G372" s="574"/>
      <c r="H372" s="574"/>
      <c r="I372" s="574"/>
      <c r="J372" s="577"/>
      <c r="K372" s="573"/>
      <c r="L372" s="574"/>
      <c r="M372" s="574"/>
      <c r="N372" s="574"/>
      <c r="O372" s="577"/>
      <c r="P372" s="573"/>
      <c r="Q372" s="577"/>
      <c r="R372" s="573"/>
      <c r="S372" s="574"/>
      <c r="T372" s="575"/>
      <c r="U372" s="574"/>
      <c r="V372" s="574"/>
      <c r="W372" s="576"/>
      <c r="X372" s="577"/>
      <c r="Y372" s="4"/>
      <c r="Z372" s="4"/>
      <c r="AA372" s="4"/>
      <c r="AB372" s="4"/>
      <c r="AC372" s="4"/>
      <c r="AD372" s="4"/>
      <c r="AS372" s="4"/>
    </row>
    <row r="373" spans="1:45" ht="15" customHeight="1">
      <c r="A373" s="553"/>
      <c r="B373" s="566"/>
      <c r="C373" s="567"/>
      <c r="D373" s="578"/>
      <c r="E373" s="579"/>
      <c r="F373" s="573"/>
      <c r="G373" s="574"/>
      <c r="H373" s="574"/>
      <c r="I373" s="574"/>
      <c r="J373" s="577"/>
      <c r="K373" s="573"/>
      <c r="L373" s="574"/>
      <c r="M373" s="574"/>
      <c r="N373" s="574"/>
      <c r="O373" s="577"/>
      <c r="P373" s="573"/>
      <c r="Q373" s="577"/>
      <c r="R373" s="573"/>
      <c r="S373" s="574"/>
      <c r="T373" s="575"/>
      <c r="U373" s="574"/>
      <c r="V373" s="574"/>
      <c r="W373" s="576"/>
      <c r="X373" s="577"/>
      <c r="Y373" s="4"/>
      <c r="Z373" s="4"/>
      <c r="AA373" s="4"/>
      <c r="AB373" s="4"/>
      <c r="AC373" s="4"/>
      <c r="AD373" s="4"/>
      <c r="AS373" s="4"/>
    </row>
    <row r="374" spans="1:45" ht="15" customHeight="1">
      <c r="A374" s="553"/>
      <c r="B374" s="566"/>
      <c r="C374" s="567"/>
      <c r="D374" s="578"/>
      <c r="E374" s="579"/>
      <c r="F374" s="573"/>
      <c r="G374" s="574"/>
      <c r="H374" s="574"/>
      <c r="I374" s="574"/>
      <c r="J374" s="577"/>
      <c r="K374" s="573"/>
      <c r="L374" s="574"/>
      <c r="M374" s="574"/>
      <c r="N374" s="574"/>
      <c r="O374" s="577"/>
      <c r="P374" s="573"/>
      <c r="Q374" s="577"/>
      <c r="R374" s="573"/>
      <c r="S374" s="574"/>
      <c r="T374" s="575"/>
      <c r="U374" s="574"/>
      <c r="V374" s="574"/>
      <c r="W374" s="576"/>
      <c r="X374" s="577"/>
      <c r="Y374" s="4"/>
      <c r="Z374" s="4"/>
      <c r="AA374" s="4"/>
      <c r="AB374" s="4"/>
      <c r="AC374" s="4"/>
      <c r="AD374" s="4"/>
      <c r="AS374" s="4"/>
    </row>
    <row r="375" spans="1:45" ht="15" customHeight="1">
      <c r="A375" s="553"/>
      <c r="B375" s="566"/>
      <c r="C375" s="567"/>
      <c r="D375" s="578"/>
      <c r="E375" s="579"/>
      <c r="F375" s="573"/>
      <c r="G375" s="574"/>
      <c r="H375" s="574"/>
      <c r="I375" s="574"/>
      <c r="J375" s="577"/>
      <c r="K375" s="573"/>
      <c r="L375" s="574"/>
      <c r="M375" s="574"/>
      <c r="N375" s="574"/>
      <c r="O375" s="577"/>
      <c r="P375" s="573"/>
      <c r="Q375" s="577"/>
      <c r="R375" s="573"/>
      <c r="S375" s="574"/>
      <c r="T375" s="575"/>
      <c r="U375" s="574"/>
      <c r="V375" s="574"/>
      <c r="W375" s="576"/>
      <c r="X375" s="577"/>
      <c r="Y375" s="4"/>
      <c r="Z375" s="4"/>
      <c r="AA375" s="4"/>
      <c r="AB375" s="4"/>
      <c r="AC375" s="4"/>
      <c r="AD375" s="4"/>
      <c r="AS375" s="4"/>
    </row>
    <row r="376" spans="1:45" ht="15" customHeight="1">
      <c r="A376" s="553"/>
      <c r="B376" s="566"/>
      <c r="C376" s="567"/>
      <c r="D376" s="578"/>
      <c r="E376" s="579"/>
      <c r="F376" s="573"/>
      <c r="G376" s="574"/>
      <c r="H376" s="574"/>
      <c r="I376" s="574"/>
      <c r="J376" s="577"/>
      <c r="K376" s="573"/>
      <c r="L376" s="574"/>
      <c r="M376" s="574"/>
      <c r="N376" s="574"/>
      <c r="O376" s="577"/>
      <c r="P376" s="573"/>
      <c r="Q376" s="577"/>
      <c r="R376" s="573"/>
      <c r="S376" s="574"/>
      <c r="T376" s="575"/>
      <c r="U376" s="574"/>
      <c r="V376" s="574"/>
      <c r="W376" s="576"/>
      <c r="X376" s="577"/>
      <c r="Y376" s="4"/>
      <c r="Z376" s="4"/>
      <c r="AA376" s="4"/>
      <c r="AB376" s="4"/>
      <c r="AC376" s="4"/>
      <c r="AD376" s="4"/>
      <c r="AS376" s="4"/>
    </row>
    <row r="377" spans="1:45" ht="15" customHeight="1">
      <c r="A377" s="553"/>
      <c r="B377" s="566"/>
      <c r="C377" s="567"/>
      <c r="D377" s="578"/>
      <c r="E377" s="579"/>
      <c r="F377" s="573"/>
      <c r="G377" s="574"/>
      <c r="H377" s="574"/>
      <c r="I377" s="574"/>
      <c r="J377" s="577"/>
      <c r="K377" s="573"/>
      <c r="L377" s="574"/>
      <c r="M377" s="574"/>
      <c r="N377" s="574"/>
      <c r="O377" s="577"/>
      <c r="P377" s="573"/>
      <c r="Q377" s="577"/>
      <c r="R377" s="573"/>
      <c r="S377" s="574"/>
      <c r="T377" s="575"/>
      <c r="U377" s="574"/>
      <c r="V377" s="574"/>
      <c r="W377" s="576"/>
      <c r="X377" s="577"/>
      <c r="Y377" s="4"/>
      <c r="Z377" s="4"/>
      <c r="AA377" s="4"/>
      <c r="AB377" s="4"/>
      <c r="AC377" s="4"/>
      <c r="AD377" s="4"/>
      <c r="AS377" s="4"/>
    </row>
    <row r="378" spans="1:45" ht="15" customHeight="1">
      <c r="A378" s="553"/>
      <c r="B378" s="566"/>
      <c r="C378" s="567"/>
      <c r="D378" s="578"/>
      <c r="E378" s="579"/>
      <c r="F378" s="573"/>
      <c r="G378" s="574"/>
      <c r="H378" s="574"/>
      <c r="I378" s="574"/>
      <c r="J378" s="577"/>
      <c r="K378" s="573"/>
      <c r="L378" s="574"/>
      <c r="M378" s="574"/>
      <c r="N378" s="574"/>
      <c r="O378" s="577"/>
      <c r="P378" s="573"/>
      <c r="Q378" s="577"/>
      <c r="R378" s="573"/>
      <c r="S378" s="574"/>
      <c r="T378" s="575"/>
      <c r="U378" s="574"/>
      <c r="V378" s="574"/>
      <c r="W378" s="576"/>
      <c r="X378" s="577"/>
      <c r="Y378" s="4"/>
      <c r="Z378" s="4"/>
      <c r="AA378" s="4"/>
      <c r="AB378" s="4"/>
      <c r="AC378" s="4"/>
      <c r="AD378" s="4"/>
      <c r="AS378" s="4"/>
    </row>
    <row r="379" spans="1:45" ht="15" customHeight="1">
      <c r="A379" s="553"/>
      <c r="B379" s="566"/>
      <c r="C379" s="567"/>
      <c r="D379" s="578"/>
      <c r="E379" s="579"/>
      <c r="F379" s="573"/>
      <c r="G379" s="574"/>
      <c r="H379" s="574"/>
      <c r="I379" s="574"/>
      <c r="J379" s="577"/>
      <c r="K379" s="573"/>
      <c r="L379" s="574"/>
      <c r="M379" s="574"/>
      <c r="N379" s="574"/>
      <c r="O379" s="577"/>
      <c r="P379" s="573"/>
      <c r="Q379" s="577"/>
      <c r="R379" s="573"/>
      <c r="S379" s="574"/>
      <c r="T379" s="575"/>
      <c r="U379" s="574"/>
      <c r="V379" s="574"/>
      <c r="W379" s="576"/>
      <c r="X379" s="577"/>
      <c r="Y379" s="4"/>
      <c r="Z379" s="4"/>
      <c r="AA379" s="4"/>
      <c r="AB379" s="4"/>
      <c r="AC379" s="4"/>
      <c r="AD379" s="4"/>
      <c r="AS379" s="4"/>
    </row>
    <row r="380" spans="1:45" ht="15" customHeight="1">
      <c r="A380" s="553"/>
      <c r="B380" s="566"/>
      <c r="C380" s="567"/>
      <c r="D380" s="578"/>
      <c r="E380" s="579"/>
      <c r="F380" s="573"/>
      <c r="G380" s="574"/>
      <c r="H380" s="574"/>
      <c r="I380" s="574"/>
      <c r="J380" s="577"/>
      <c r="K380" s="573"/>
      <c r="L380" s="574"/>
      <c r="M380" s="574"/>
      <c r="N380" s="574"/>
      <c r="O380" s="577"/>
      <c r="P380" s="573"/>
      <c r="Q380" s="577"/>
      <c r="R380" s="573"/>
      <c r="S380" s="574"/>
      <c r="T380" s="575"/>
      <c r="U380" s="574"/>
      <c r="V380" s="574"/>
      <c r="W380" s="576"/>
      <c r="X380" s="577"/>
      <c r="Y380" s="4"/>
      <c r="Z380" s="4"/>
      <c r="AA380" s="4"/>
      <c r="AB380" s="4"/>
      <c r="AC380" s="4"/>
      <c r="AD380" s="4"/>
      <c r="AS380" s="4"/>
    </row>
    <row r="381" spans="1:45" ht="15" customHeight="1">
      <c r="A381" s="553"/>
      <c r="B381" s="566"/>
      <c r="C381" s="567"/>
      <c r="D381" s="578"/>
      <c r="E381" s="579"/>
      <c r="F381" s="573"/>
      <c r="G381" s="574"/>
      <c r="H381" s="574"/>
      <c r="I381" s="574"/>
      <c r="J381" s="577"/>
      <c r="K381" s="573"/>
      <c r="L381" s="574"/>
      <c r="M381" s="574"/>
      <c r="N381" s="574"/>
      <c r="O381" s="577"/>
      <c r="P381" s="573"/>
      <c r="Q381" s="577"/>
      <c r="R381" s="573"/>
      <c r="S381" s="574"/>
      <c r="T381" s="575"/>
      <c r="U381" s="574"/>
      <c r="V381" s="574"/>
      <c r="W381" s="576"/>
      <c r="X381" s="577"/>
      <c r="Y381" s="4"/>
      <c r="Z381" s="4"/>
      <c r="AA381" s="4"/>
      <c r="AB381" s="4"/>
      <c r="AC381" s="4"/>
      <c r="AD381" s="4"/>
      <c r="AS381" s="4"/>
    </row>
    <row r="382" spans="1:45" ht="15" customHeight="1">
      <c r="A382" s="553"/>
      <c r="B382" s="566"/>
      <c r="C382" s="567"/>
      <c r="D382" s="578"/>
      <c r="E382" s="579"/>
      <c r="F382" s="573"/>
      <c r="G382" s="574"/>
      <c r="H382" s="574"/>
      <c r="I382" s="574"/>
      <c r="J382" s="577"/>
      <c r="K382" s="573"/>
      <c r="L382" s="574"/>
      <c r="M382" s="574"/>
      <c r="N382" s="574"/>
      <c r="O382" s="577"/>
      <c r="P382" s="573"/>
      <c r="Q382" s="577"/>
      <c r="R382" s="573"/>
      <c r="S382" s="574"/>
      <c r="T382" s="575"/>
      <c r="U382" s="574"/>
      <c r="V382" s="574"/>
      <c r="W382" s="576"/>
      <c r="X382" s="577"/>
      <c r="Y382" s="4"/>
      <c r="Z382" s="4"/>
      <c r="AA382" s="4"/>
      <c r="AB382" s="4"/>
      <c r="AC382" s="4"/>
      <c r="AD382" s="4"/>
      <c r="AS382" s="4"/>
    </row>
    <row r="383" spans="1:45" ht="15" customHeight="1">
      <c r="A383" s="553"/>
      <c r="B383" s="566"/>
      <c r="C383" s="567"/>
      <c r="D383" s="578"/>
      <c r="E383" s="579"/>
      <c r="F383" s="573"/>
      <c r="G383" s="574"/>
      <c r="H383" s="574"/>
      <c r="I383" s="574"/>
      <c r="J383" s="577"/>
      <c r="K383" s="573"/>
      <c r="L383" s="574"/>
      <c r="M383" s="574"/>
      <c r="N383" s="574"/>
      <c r="O383" s="577"/>
      <c r="P383" s="573"/>
      <c r="Q383" s="577"/>
      <c r="R383" s="573"/>
      <c r="S383" s="574"/>
      <c r="T383" s="575"/>
      <c r="U383" s="574"/>
      <c r="V383" s="574"/>
      <c r="W383" s="576"/>
      <c r="X383" s="577"/>
      <c r="Y383" s="4"/>
      <c r="Z383" s="4"/>
      <c r="AA383" s="4"/>
      <c r="AB383" s="4"/>
      <c r="AC383" s="4"/>
      <c r="AD383" s="4"/>
      <c r="AS383" s="4"/>
    </row>
    <row r="384" spans="1:45" ht="15" customHeight="1">
      <c r="A384" s="553"/>
      <c r="B384" s="566"/>
      <c r="C384" s="567"/>
      <c r="D384" s="578"/>
      <c r="E384" s="579"/>
      <c r="F384" s="573"/>
      <c r="G384" s="574"/>
      <c r="H384" s="574"/>
      <c r="I384" s="574"/>
      <c r="J384" s="577"/>
      <c r="K384" s="573"/>
      <c r="L384" s="574"/>
      <c r="M384" s="574"/>
      <c r="N384" s="574"/>
      <c r="O384" s="577"/>
      <c r="P384" s="573"/>
      <c r="Q384" s="577"/>
      <c r="R384" s="573"/>
      <c r="S384" s="574"/>
      <c r="T384" s="575"/>
      <c r="U384" s="574"/>
      <c r="V384" s="574"/>
      <c r="W384" s="576"/>
      <c r="X384" s="577"/>
      <c r="Y384" s="4"/>
      <c r="Z384" s="4"/>
      <c r="AA384" s="4"/>
      <c r="AB384" s="4"/>
      <c r="AC384" s="4"/>
      <c r="AD384" s="4"/>
      <c r="AS384" s="4"/>
    </row>
    <row r="385" spans="1:45" ht="15" customHeight="1">
      <c r="A385" s="553"/>
      <c r="B385" s="566"/>
      <c r="C385" s="567"/>
      <c r="D385" s="578"/>
      <c r="E385" s="579"/>
      <c r="F385" s="573"/>
      <c r="G385" s="574"/>
      <c r="H385" s="574"/>
      <c r="I385" s="574"/>
      <c r="J385" s="577"/>
      <c r="K385" s="573"/>
      <c r="L385" s="574"/>
      <c r="M385" s="574"/>
      <c r="N385" s="574"/>
      <c r="O385" s="577"/>
      <c r="P385" s="573"/>
      <c r="Q385" s="577"/>
      <c r="R385" s="573"/>
      <c r="S385" s="574"/>
      <c r="T385" s="575"/>
      <c r="U385" s="574"/>
      <c r="V385" s="574"/>
      <c r="W385" s="576"/>
      <c r="X385" s="577"/>
      <c r="Y385" s="4"/>
      <c r="Z385" s="4"/>
      <c r="AA385" s="4"/>
      <c r="AB385" s="4"/>
      <c r="AC385" s="4"/>
      <c r="AD385" s="4"/>
      <c r="AS385" s="4"/>
    </row>
    <row r="386" spans="1:45" ht="15" customHeight="1">
      <c r="A386" s="553"/>
      <c r="B386" s="566"/>
      <c r="C386" s="567"/>
      <c r="D386" s="578"/>
      <c r="E386" s="579"/>
      <c r="F386" s="573"/>
      <c r="G386" s="574"/>
      <c r="H386" s="574"/>
      <c r="I386" s="574"/>
      <c r="J386" s="577"/>
      <c r="K386" s="573"/>
      <c r="L386" s="574"/>
      <c r="M386" s="574"/>
      <c r="N386" s="574"/>
      <c r="O386" s="577"/>
      <c r="P386" s="573"/>
      <c r="Q386" s="577"/>
      <c r="R386" s="573"/>
      <c r="S386" s="574"/>
      <c r="T386" s="575"/>
      <c r="U386" s="574"/>
      <c r="V386" s="574"/>
      <c r="W386" s="576"/>
      <c r="X386" s="577"/>
      <c r="Y386" s="4"/>
      <c r="Z386" s="4"/>
      <c r="AA386" s="4"/>
      <c r="AB386" s="4"/>
      <c r="AC386" s="4"/>
      <c r="AD386" s="4"/>
      <c r="AS386" s="4"/>
    </row>
    <row r="387" spans="1:45" ht="15" customHeight="1">
      <c r="A387" s="553"/>
      <c r="B387" s="566"/>
      <c r="C387" s="567"/>
      <c r="D387" s="578"/>
      <c r="E387" s="579"/>
      <c r="F387" s="573"/>
      <c r="G387" s="574"/>
      <c r="H387" s="574"/>
      <c r="I387" s="574"/>
      <c r="J387" s="577"/>
      <c r="K387" s="573"/>
      <c r="L387" s="574"/>
      <c r="M387" s="574"/>
      <c r="N387" s="574"/>
      <c r="O387" s="577"/>
      <c r="P387" s="573"/>
      <c r="Q387" s="577"/>
      <c r="R387" s="573"/>
      <c r="S387" s="574"/>
      <c r="T387" s="575"/>
      <c r="U387" s="574"/>
      <c r="V387" s="574"/>
      <c r="W387" s="576"/>
      <c r="X387" s="577"/>
      <c r="Y387" s="4"/>
      <c r="Z387" s="4"/>
      <c r="AA387" s="4"/>
      <c r="AB387" s="4"/>
      <c r="AC387" s="4"/>
      <c r="AD387" s="4"/>
      <c r="AS387" s="4"/>
    </row>
    <row r="388" spans="1:45" ht="15" customHeight="1">
      <c r="A388" s="553"/>
      <c r="B388" s="566"/>
      <c r="C388" s="567"/>
      <c r="D388" s="578"/>
      <c r="E388" s="579"/>
      <c r="F388" s="573"/>
      <c r="G388" s="574"/>
      <c r="H388" s="574"/>
      <c r="I388" s="574"/>
      <c r="J388" s="577"/>
      <c r="K388" s="573"/>
      <c r="L388" s="574"/>
      <c r="M388" s="574"/>
      <c r="N388" s="574"/>
      <c r="O388" s="577"/>
      <c r="P388" s="573"/>
      <c r="Q388" s="577"/>
      <c r="R388" s="573"/>
      <c r="S388" s="574"/>
      <c r="T388" s="575"/>
      <c r="U388" s="574"/>
      <c r="V388" s="574"/>
      <c r="W388" s="576"/>
      <c r="X388" s="577"/>
      <c r="Y388" s="4"/>
      <c r="Z388" s="4"/>
      <c r="AA388" s="4"/>
      <c r="AB388" s="4"/>
      <c r="AC388" s="4"/>
      <c r="AD388" s="4"/>
      <c r="AS388" s="4"/>
    </row>
    <row r="389" spans="1:45" ht="15" customHeight="1">
      <c r="A389" s="553"/>
      <c r="B389" s="566"/>
      <c r="C389" s="567"/>
      <c r="D389" s="578"/>
      <c r="E389" s="579"/>
      <c r="F389" s="573"/>
      <c r="G389" s="574"/>
      <c r="H389" s="574"/>
      <c r="I389" s="574"/>
      <c r="J389" s="577"/>
      <c r="K389" s="573"/>
      <c r="L389" s="574"/>
      <c r="M389" s="574"/>
      <c r="N389" s="574"/>
      <c r="O389" s="577"/>
      <c r="P389" s="573"/>
      <c r="Q389" s="577"/>
      <c r="R389" s="573"/>
      <c r="S389" s="574"/>
      <c r="T389" s="575"/>
      <c r="U389" s="574"/>
      <c r="V389" s="574"/>
      <c r="W389" s="576"/>
      <c r="X389" s="577"/>
      <c r="Y389" s="4"/>
      <c r="Z389" s="4"/>
      <c r="AA389" s="4"/>
      <c r="AB389" s="4"/>
      <c r="AC389" s="4"/>
      <c r="AD389" s="4"/>
      <c r="AS389" s="4"/>
    </row>
    <row r="390" spans="1:45" ht="15" customHeight="1">
      <c r="A390" s="553"/>
      <c r="B390" s="566"/>
      <c r="C390" s="567"/>
      <c r="D390" s="578"/>
      <c r="E390" s="579"/>
      <c r="F390" s="573"/>
      <c r="G390" s="574"/>
      <c r="H390" s="574"/>
      <c r="I390" s="574"/>
      <c r="J390" s="577"/>
      <c r="K390" s="573"/>
      <c r="L390" s="574"/>
      <c r="M390" s="574"/>
      <c r="N390" s="574"/>
      <c r="O390" s="577"/>
      <c r="P390" s="573"/>
      <c r="Q390" s="577"/>
      <c r="R390" s="573"/>
      <c r="S390" s="574"/>
      <c r="T390" s="575"/>
      <c r="U390" s="574"/>
      <c r="V390" s="574"/>
      <c r="W390" s="576"/>
      <c r="X390" s="577"/>
      <c r="Y390" s="4"/>
      <c r="Z390" s="4"/>
      <c r="AA390" s="4"/>
      <c r="AB390" s="4"/>
      <c r="AC390" s="4"/>
      <c r="AD390" s="4"/>
      <c r="AS390" s="4"/>
    </row>
    <row r="391" spans="1:45" ht="15" customHeight="1">
      <c r="A391" s="553"/>
      <c r="B391" s="566"/>
      <c r="C391" s="567"/>
      <c r="D391" s="578"/>
      <c r="E391" s="579"/>
      <c r="F391" s="573"/>
      <c r="G391" s="574"/>
      <c r="H391" s="574"/>
      <c r="I391" s="574"/>
      <c r="J391" s="577"/>
      <c r="K391" s="573"/>
      <c r="L391" s="574"/>
      <c r="M391" s="574"/>
      <c r="N391" s="574"/>
      <c r="O391" s="577"/>
      <c r="P391" s="573"/>
      <c r="Q391" s="577"/>
      <c r="R391" s="573"/>
      <c r="S391" s="574"/>
      <c r="T391" s="575"/>
      <c r="U391" s="574"/>
      <c r="V391" s="574"/>
      <c r="W391" s="576"/>
      <c r="X391" s="577"/>
      <c r="Y391" s="4"/>
      <c r="Z391" s="4"/>
      <c r="AA391" s="4"/>
      <c r="AB391" s="4"/>
      <c r="AC391" s="4"/>
      <c r="AD391" s="4"/>
      <c r="AS391" s="4"/>
    </row>
    <row r="392" spans="1:45" ht="15" customHeight="1">
      <c r="A392" s="553"/>
      <c r="B392" s="566"/>
      <c r="C392" s="567"/>
      <c r="D392" s="578"/>
      <c r="E392" s="579"/>
      <c r="F392" s="573"/>
      <c r="G392" s="574"/>
      <c r="H392" s="574"/>
      <c r="I392" s="574"/>
      <c r="J392" s="577"/>
      <c r="K392" s="573"/>
      <c r="L392" s="574"/>
      <c r="M392" s="574"/>
      <c r="N392" s="574"/>
      <c r="O392" s="577"/>
      <c r="P392" s="573"/>
      <c r="Q392" s="577"/>
      <c r="R392" s="573"/>
      <c r="S392" s="574"/>
      <c r="T392" s="575"/>
      <c r="U392" s="574"/>
      <c r="V392" s="574"/>
      <c r="W392" s="576"/>
      <c r="X392" s="577"/>
      <c r="Y392" s="4"/>
      <c r="Z392" s="4"/>
      <c r="AA392" s="4"/>
      <c r="AB392" s="4"/>
      <c r="AC392" s="4"/>
      <c r="AD392" s="4"/>
      <c r="AS392" s="4"/>
    </row>
    <row r="393" spans="1:45" ht="15" customHeight="1">
      <c r="A393" s="553"/>
      <c r="B393" s="580"/>
      <c r="C393" s="581"/>
      <c r="D393" s="578"/>
      <c r="E393" s="579"/>
      <c r="F393" s="573"/>
      <c r="G393" s="574"/>
      <c r="H393" s="574"/>
      <c r="I393" s="574"/>
      <c r="J393" s="577"/>
      <c r="K393" s="573"/>
      <c r="L393" s="574"/>
      <c r="M393" s="574"/>
      <c r="N393" s="574"/>
      <c r="O393" s="577"/>
      <c r="P393" s="573"/>
      <c r="Q393" s="577"/>
      <c r="R393" s="573"/>
      <c r="S393" s="574"/>
      <c r="T393" s="575"/>
      <c r="U393" s="574"/>
      <c r="V393" s="574"/>
      <c r="W393" s="576"/>
      <c r="X393" s="577"/>
      <c r="Y393" s="4"/>
      <c r="Z393" s="4"/>
      <c r="AA393" s="4"/>
      <c r="AB393" s="4"/>
      <c r="AC393" s="4"/>
      <c r="AD393" s="4"/>
      <c r="AL393" s="76"/>
      <c r="AS393" s="4"/>
    </row>
    <row r="394" spans="1:45" ht="15" customHeight="1">
      <c r="A394" s="553"/>
      <c r="B394" s="580"/>
      <c r="C394" s="581"/>
      <c r="D394" s="578"/>
      <c r="E394" s="579"/>
      <c r="F394" s="573"/>
      <c r="G394" s="574"/>
      <c r="H394" s="582"/>
      <c r="I394" s="574"/>
      <c r="J394" s="577"/>
      <c r="K394" s="573"/>
      <c r="L394" s="574"/>
      <c r="M394" s="574"/>
      <c r="N394" s="574"/>
      <c r="O394" s="577"/>
      <c r="P394" s="573"/>
      <c r="Q394" s="577"/>
      <c r="R394" s="573"/>
      <c r="S394" s="574"/>
      <c r="T394" s="575"/>
      <c r="U394" s="574"/>
      <c r="V394" s="574"/>
      <c r="W394" s="576"/>
      <c r="X394" s="577"/>
      <c r="Y394" s="4"/>
      <c r="Z394" s="4"/>
      <c r="AA394" s="4"/>
      <c r="AB394" s="4"/>
      <c r="AC394" s="4"/>
      <c r="AD394" s="4"/>
      <c r="AS394" s="4"/>
    </row>
    <row r="395" spans="1:45" ht="15" customHeight="1">
      <c r="A395" s="553"/>
      <c r="B395" s="580"/>
      <c r="C395" s="581"/>
      <c r="D395" s="578"/>
      <c r="E395" s="579"/>
      <c r="F395" s="573"/>
      <c r="G395" s="574"/>
      <c r="H395" s="574"/>
      <c r="I395" s="574"/>
      <c r="J395" s="577"/>
      <c r="K395" s="573"/>
      <c r="L395" s="574"/>
      <c r="M395" s="574"/>
      <c r="N395" s="574"/>
      <c r="O395" s="577"/>
      <c r="P395" s="573"/>
      <c r="Q395" s="577"/>
      <c r="R395" s="573"/>
      <c r="S395" s="574"/>
      <c r="T395" s="575"/>
      <c r="U395" s="574"/>
      <c r="V395" s="574"/>
      <c r="W395" s="576"/>
      <c r="X395" s="577"/>
      <c r="Y395" s="4"/>
      <c r="Z395" s="4"/>
      <c r="AA395" s="4"/>
      <c r="AB395" s="4"/>
      <c r="AC395" s="4"/>
      <c r="AD395" s="4"/>
      <c r="AS395" s="4"/>
    </row>
    <row r="396" spans="1:45" ht="15" customHeight="1">
      <c r="A396" s="553"/>
      <c r="B396" s="580"/>
      <c r="C396" s="581"/>
      <c r="D396" s="578"/>
      <c r="E396" s="579"/>
      <c r="F396" s="573"/>
      <c r="G396" s="574"/>
      <c r="H396" s="574"/>
      <c r="I396" s="574"/>
      <c r="J396" s="577"/>
      <c r="K396" s="573"/>
      <c r="L396" s="574"/>
      <c r="M396" s="574"/>
      <c r="N396" s="574"/>
      <c r="O396" s="577"/>
      <c r="P396" s="573"/>
      <c r="Q396" s="577"/>
      <c r="R396" s="573"/>
      <c r="S396" s="574"/>
      <c r="T396" s="575"/>
      <c r="U396" s="574"/>
      <c r="V396" s="574"/>
      <c r="W396" s="576"/>
      <c r="X396" s="577"/>
      <c r="Y396" s="4"/>
      <c r="Z396" s="4"/>
      <c r="AA396" s="4"/>
      <c r="AB396" s="4"/>
      <c r="AC396" s="4"/>
      <c r="AD396" s="4"/>
      <c r="AS396" s="4"/>
    </row>
    <row r="397" spans="1:45" ht="15" customHeight="1">
      <c r="A397" s="553"/>
      <c r="B397" s="580"/>
      <c r="C397" s="581"/>
      <c r="D397" s="578"/>
      <c r="E397" s="579"/>
      <c r="F397" s="573"/>
      <c r="G397" s="574"/>
      <c r="H397" s="574"/>
      <c r="I397" s="574"/>
      <c r="J397" s="577"/>
      <c r="K397" s="573"/>
      <c r="L397" s="574"/>
      <c r="M397" s="574"/>
      <c r="N397" s="574"/>
      <c r="O397" s="577"/>
      <c r="P397" s="573"/>
      <c r="Q397" s="577"/>
      <c r="R397" s="573"/>
      <c r="S397" s="574"/>
      <c r="T397" s="575"/>
      <c r="U397" s="574"/>
      <c r="V397" s="574"/>
      <c r="W397" s="576"/>
      <c r="X397" s="577"/>
      <c r="Y397" s="4"/>
      <c r="Z397" s="4"/>
      <c r="AA397" s="4"/>
      <c r="AB397" s="4"/>
      <c r="AC397" s="4"/>
      <c r="AD397" s="4"/>
      <c r="AS397" s="4"/>
    </row>
    <row r="398" spans="1:45" ht="15" customHeight="1">
      <c r="A398" s="553"/>
      <c r="B398" s="580"/>
      <c r="C398" s="581"/>
      <c r="D398" s="578"/>
      <c r="E398" s="579"/>
      <c r="F398" s="573"/>
      <c r="G398" s="574"/>
      <c r="H398" s="574"/>
      <c r="I398" s="574"/>
      <c r="J398" s="577"/>
      <c r="K398" s="573"/>
      <c r="L398" s="574"/>
      <c r="M398" s="574"/>
      <c r="N398" s="574"/>
      <c r="O398" s="577"/>
      <c r="P398" s="573"/>
      <c r="Q398" s="577"/>
      <c r="R398" s="573"/>
      <c r="S398" s="574"/>
      <c r="T398" s="575"/>
      <c r="U398" s="574"/>
      <c r="V398" s="574"/>
      <c r="W398" s="576"/>
      <c r="X398" s="577"/>
      <c r="Y398" s="4"/>
      <c r="Z398" s="4"/>
      <c r="AA398" s="4"/>
      <c r="AB398" s="4"/>
      <c r="AC398" s="4"/>
      <c r="AD398" s="4"/>
      <c r="AS398" s="4"/>
    </row>
    <row r="399" spans="1:45" ht="15" customHeight="1">
      <c r="A399" s="553"/>
      <c r="B399" s="580"/>
      <c r="C399" s="581"/>
      <c r="D399" s="578"/>
      <c r="E399" s="579"/>
      <c r="F399" s="573"/>
      <c r="G399" s="574"/>
      <c r="H399" s="574"/>
      <c r="I399" s="574"/>
      <c r="J399" s="577"/>
      <c r="K399" s="573"/>
      <c r="L399" s="574"/>
      <c r="M399" s="574"/>
      <c r="N399" s="574"/>
      <c r="O399" s="577"/>
      <c r="P399" s="573"/>
      <c r="Q399" s="577"/>
      <c r="R399" s="573"/>
      <c r="S399" s="574"/>
      <c r="T399" s="575"/>
      <c r="U399" s="574"/>
      <c r="V399" s="574"/>
      <c r="W399" s="576"/>
      <c r="X399" s="577"/>
      <c r="Y399" s="4"/>
      <c r="Z399" s="4"/>
      <c r="AA399" s="4"/>
      <c r="AB399" s="4"/>
      <c r="AC399" s="4"/>
      <c r="AD399" s="4"/>
      <c r="AS399" s="4"/>
    </row>
    <row r="400" spans="1:45" ht="15" customHeight="1">
      <c r="A400" s="583"/>
      <c r="B400" s="580"/>
      <c r="C400" s="581"/>
      <c r="D400" s="578"/>
      <c r="E400" s="579"/>
      <c r="F400" s="573"/>
      <c r="G400" s="574"/>
      <c r="H400" s="574"/>
      <c r="I400" s="574"/>
      <c r="J400" s="577"/>
      <c r="K400" s="573"/>
      <c r="L400" s="574"/>
      <c r="M400" s="574"/>
      <c r="N400" s="574"/>
      <c r="O400" s="577"/>
      <c r="P400" s="573"/>
      <c r="Q400" s="577"/>
      <c r="R400" s="573"/>
      <c r="S400" s="574"/>
      <c r="T400" s="575"/>
      <c r="U400" s="574"/>
      <c r="V400" s="574"/>
      <c r="W400" s="576"/>
      <c r="X400" s="577"/>
      <c r="Y400" s="4"/>
      <c r="Z400" s="4"/>
      <c r="AA400" s="4"/>
      <c r="AB400" s="4"/>
      <c r="AC400" s="4"/>
      <c r="AD400" s="4"/>
      <c r="AS400" s="4"/>
    </row>
    <row r="401" spans="1:45" ht="15" customHeight="1">
      <c r="A401" s="583"/>
      <c r="B401" s="580"/>
      <c r="C401" s="581"/>
      <c r="D401" s="578"/>
      <c r="E401" s="579"/>
      <c r="F401" s="573"/>
      <c r="G401" s="574"/>
      <c r="H401" s="574"/>
      <c r="I401" s="574"/>
      <c r="J401" s="577"/>
      <c r="K401" s="573"/>
      <c r="L401" s="574"/>
      <c r="M401" s="574"/>
      <c r="N401" s="574"/>
      <c r="O401" s="577"/>
      <c r="P401" s="573"/>
      <c r="Q401" s="577"/>
      <c r="R401" s="573"/>
      <c r="S401" s="574"/>
      <c r="T401" s="575"/>
      <c r="U401" s="574"/>
      <c r="V401" s="574"/>
      <c r="W401" s="576"/>
      <c r="X401" s="577"/>
      <c r="Y401" s="4"/>
      <c r="Z401" s="4"/>
      <c r="AA401" s="4"/>
      <c r="AB401" s="4"/>
      <c r="AC401" s="4"/>
      <c r="AD401" s="4"/>
      <c r="AS401" s="4"/>
    </row>
    <row r="402" spans="1:45" ht="15" customHeight="1">
      <c r="A402" s="583"/>
      <c r="B402" s="580"/>
      <c r="C402" s="581"/>
      <c r="D402" s="578"/>
      <c r="E402" s="579"/>
      <c r="F402" s="573"/>
      <c r="G402" s="574"/>
      <c r="H402" s="574"/>
      <c r="I402" s="574"/>
      <c r="J402" s="577"/>
      <c r="K402" s="573"/>
      <c r="L402" s="574"/>
      <c r="M402" s="574"/>
      <c r="N402" s="574"/>
      <c r="O402" s="577"/>
      <c r="P402" s="573"/>
      <c r="Q402" s="577"/>
      <c r="R402" s="573"/>
      <c r="S402" s="574"/>
      <c r="T402" s="575"/>
      <c r="U402" s="574"/>
      <c r="V402" s="574"/>
      <c r="W402" s="576"/>
      <c r="X402" s="577"/>
      <c r="Y402" s="4"/>
      <c r="Z402" s="4"/>
      <c r="AA402" s="4"/>
      <c r="AB402" s="4"/>
      <c r="AC402" s="4"/>
      <c r="AD402" s="4"/>
      <c r="AS402" s="4"/>
    </row>
    <row r="403" spans="1:45" ht="15" customHeight="1">
      <c r="A403" s="583"/>
      <c r="B403" s="580"/>
      <c r="C403" s="581"/>
      <c r="D403" s="578"/>
      <c r="E403" s="579"/>
      <c r="F403" s="573"/>
      <c r="G403" s="574"/>
      <c r="H403" s="574"/>
      <c r="I403" s="574"/>
      <c r="J403" s="577"/>
      <c r="K403" s="573"/>
      <c r="L403" s="574"/>
      <c r="M403" s="574"/>
      <c r="N403" s="574"/>
      <c r="O403" s="577"/>
      <c r="P403" s="573"/>
      <c r="Q403" s="577"/>
      <c r="R403" s="573"/>
      <c r="S403" s="574"/>
      <c r="T403" s="575"/>
      <c r="U403" s="574"/>
      <c r="V403" s="574"/>
      <c r="W403" s="576"/>
      <c r="X403" s="577"/>
      <c r="Y403" s="4"/>
      <c r="Z403" s="4"/>
      <c r="AA403" s="4"/>
      <c r="AB403" s="4"/>
      <c r="AC403" s="4"/>
      <c r="AD403" s="4"/>
      <c r="AS403" s="4"/>
    </row>
    <row r="404" spans="1:45" ht="15" customHeight="1">
      <c r="A404" s="583"/>
      <c r="B404" s="580"/>
      <c r="C404" s="581"/>
      <c r="D404" s="578"/>
      <c r="E404" s="579"/>
      <c r="F404" s="573"/>
      <c r="G404" s="574"/>
      <c r="H404" s="574"/>
      <c r="I404" s="574"/>
      <c r="J404" s="577"/>
      <c r="K404" s="573"/>
      <c r="L404" s="574"/>
      <c r="M404" s="574"/>
      <c r="N404" s="574"/>
      <c r="O404" s="577"/>
      <c r="P404" s="573"/>
      <c r="Q404" s="577"/>
      <c r="R404" s="573"/>
      <c r="S404" s="574"/>
      <c r="T404" s="575"/>
      <c r="U404" s="574"/>
      <c r="V404" s="574"/>
      <c r="W404" s="576"/>
      <c r="X404" s="577"/>
      <c r="Y404" s="4"/>
      <c r="Z404" s="4"/>
      <c r="AA404" s="4"/>
      <c r="AB404" s="4"/>
      <c r="AC404" s="4"/>
      <c r="AD404" s="4"/>
      <c r="AS404" s="4"/>
    </row>
    <row r="405" spans="1:45" ht="15" customHeight="1">
      <c r="A405" s="583"/>
      <c r="B405" s="580"/>
      <c r="C405" s="581"/>
      <c r="D405" s="578"/>
      <c r="E405" s="579"/>
      <c r="F405" s="573"/>
      <c r="G405" s="574"/>
      <c r="H405" s="574"/>
      <c r="I405" s="574"/>
      <c r="J405" s="577"/>
      <c r="K405" s="573"/>
      <c r="L405" s="574"/>
      <c r="M405" s="574"/>
      <c r="N405" s="574"/>
      <c r="O405" s="577"/>
      <c r="P405" s="573"/>
      <c r="Q405" s="577"/>
      <c r="R405" s="573"/>
      <c r="S405" s="574"/>
      <c r="T405" s="575"/>
      <c r="U405" s="574"/>
      <c r="V405" s="574"/>
      <c r="W405" s="576"/>
      <c r="X405" s="577"/>
      <c r="Y405" s="4"/>
      <c r="Z405" s="4"/>
      <c r="AA405" s="4"/>
      <c r="AB405" s="4"/>
      <c r="AC405" s="4"/>
      <c r="AD405" s="4"/>
      <c r="AS405" s="4"/>
    </row>
    <row r="406" spans="1:45" ht="14.25" customHeight="1" thickBot="1">
      <c r="A406" s="583"/>
      <c r="B406" s="584"/>
      <c r="C406" s="225"/>
      <c r="D406" s="227"/>
      <c r="E406" s="585"/>
      <c r="F406" s="149"/>
      <c r="G406" s="193"/>
      <c r="H406" s="193"/>
      <c r="I406" s="193"/>
      <c r="J406" s="194"/>
      <c r="K406" s="149"/>
      <c r="L406" s="193"/>
      <c r="M406" s="193"/>
      <c r="N406" s="193"/>
      <c r="O406" s="194"/>
      <c r="P406" s="149"/>
      <c r="Q406" s="194"/>
      <c r="R406" s="149"/>
      <c r="S406" s="193"/>
      <c r="T406" s="207"/>
      <c r="U406" s="193"/>
      <c r="V406" s="193"/>
      <c r="W406" s="208"/>
      <c r="X406" s="194"/>
      <c r="Y406" s="4"/>
      <c r="Z406" s="4"/>
      <c r="AA406" s="4"/>
      <c r="AB406" s="4"/>
      <c r="AC406" s="4"/>
      <c r="AD406" s="4"/>
      <c r="AS406" s="4"/>
    </row>
    <row r="407" spans="1:45" ht="15">
      <c r="A407" s="89"/>
      <c r="B407" s="89"/>
      <c r="C407" s="89"/>
      <c r="D407" s="89"/>
      <c r="E407" s="8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AK407" s="4"/>
    </row>
    <row r="408" spans="1:45" ht="19.5" customHeight="1">
      <c r="A408" s="89"/>
      <c r="B408" s="89"/>
      <c r="C408" s="89"/>
      <c r="D408" s="1"/>
      <c r="E408" s="586" t="s">
        <v>67</v>
      </c>
      <c r="F408" s="39">
        <f>SUM(F247:F406)</f>
        <v>1</v>
      </c>
      <c r="G408" s="39">
        <f t="shared" ref="G408:W408" si="25">SUM(G247:G406)</f>
        <v>21</v>
      </c>
      <c r="H408" s="39">
        <f t="shared" si="25"/>
        <v>18</v>
      </c>
      <c r="I408" s="39">
        <f t="shared" si="25"/>
        <v>3</v>
      </c>
      <c r="J408" s="39">
        <f t="shared" si="25"/>
        <v>0</v>
      </c>
      <c r="K408" s="39">
        <f t="shared" si="25"/>
        <v>129</v>
      </c>
      <c r="L408" s="39">
        <f t="shared" si="25"/>
        <v>1388</v>
      </c>
      <c r="M408" s="39">
        <f t="shared" si="25"/>
        <v>1094</v>
      </c>
      <c r="N408" s="39">
        <f t="shared" si="25"/>
        <v>314</v>
      </c>
      <c r="O408" s="39">
        <f t="shared" si="25"/>
        <v>0</v>
      </c>
      <c r="P408" s="39">
        <f t="shared" si="25"/>
        <v>317</v>
      </c>
      <c r="Q408" s="39">
        <f t="shared" si="25"/>
        <v>1092</v>
      </c>
      <c r="R408" s="39">
        <f t="shared" si="25"/>
        <v>217</v>
      </c>
      <c r="S408" s="39">
        <f t="shared" si="25"/>
        <v>152</v>
      </c>
      <c r="T408" s="39">
        <f t="shared" si="25"/>
        <v>394</v>
      </c>
      <c r="U408" s="39">
        <f t="shared" si="25"/>
        <v>337</v>
      </c>
      <c r="V408" s="39">
        <f t="shared" si="25"/>
        <v>173</v>
      </c>
      <c r="W408" s="39">
        <f t="shared" si="25"/>
        <v>77</v>
      </c>
      <c r="X408" s="39">
        <f>SUM(X247:X406)</f>
        <v>59</v>
      </c>
      <c r="AK408" s="4"/>
    </row>
    <row r="409" spans="1:45" ht="15">
      <c r="D409" s="1"/>
      <c r="E409" s="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AK409" s="4"/>
    </row>
    <row r="410" spans="1:45" ht="28.5">
      <c r="D410" s="1"/>
      <c r="E410" s="1053" t="s">
        <v>80</v>
      </c>
      <c r="F410" s="587" t="s">
        <v>81</v>
      </c>
      <c r="G410" s="587" t="s">
        <v>65</v>
      </c>
      <c r="H410" s="587" t="s">
        <v>82</v>
      </c>
      <c r="I410" s="587" t="s">
        <v>63</v>
      </c>
      <c r="J410" s="587" t="s">
        <v>64</v>
      </c>
      <c r="K410" s="588" t="s">
        <v>83</v>
      </c>
      <c r="L410" s="587" t="s">
        <v>84</v>
      </c>
      <c r="M410" s="589" t="s">
        <v>152</v>
      </c>
      <c r="N410" s="589" t="s">
        <v>153</v>
      </c>
      <c r="O410" s="589" t="s">
        <v>154</v>
      </c>
      <c r="P410" s="589" t="s">
        <v>155</v>
      </c>
      <c r="Q410" s="589" t="s">
        <v>156</v>
      </c>
      <c r="R410" s="590" t="s">
        <v>157</v>
      </c>
      <c r="S410" s="590" t="s">
        <v>158</v>
      </c>
      <c r="T410" s="4"/>
      <c r="U410" s="4"/>
      <c r="V410" s="4"/>
      <c r="W410" s="4"/>
      <c r="AJ410" s="4"/>
    </row>
    <row r="411" spans="1:45" ht="22.5" customHeight="1">
      <c r="D411" s="1"/>
      <c r="E411" s="964"/>
      <c r="F411" s="591">
        <f>SUM(F242+F408+K408)</f>
        <v>130</v>
      </c>
      <c r="G411" s="591">
        <f>SUM(G242+K242+G408+L408+X242)</f>
        <v>1409</v>
      </c>
      <c r="H411" s="591">
        <f>SUM(H242+L242+H408+M408+Y242)</f>
        <v>1112</v>
      </c>
      <c r="I411" s="591">
        <f>SUM(I242+M242+I408+N408+Z242)</f>
        <v>317</v>
      </c>
      <c r="J411" s="591">
        <f>SUM(J242+N242+J408+O408+AA242)</f>
        <v>0</v>
      </c>
      <c r="K411" s="591">
        <f t="shared" ref="K411:S411" si="26">SUM(O242+P408+AB242)</f>
        <v>317</v>
      </c>
      <c r="L411" s="591">
        <f t="shared" si="26"/>
        <v>1092</v>
      </c>
      <c r="M411" s="591">
        <f t="shared" si="26"/>
        <v>217</v>
      </c>
      <c r="N411" s="591">
        <f t="shared" si="26"/>
        <v>152</v>
      </c>
      <c r="O411" s="591">
        <f t="shared" si="26"/>
        <v>394</v>
      </c>
      <c r="P411" s="591">
        <f t="shared" si="26"/>
        <v>337</v>
      </c>
      <c r="Q411" s="591">
        <f t="shared" si="26"/>
        <v>173</v>
      </c>
      <c r="R411" s="591">
        <f t="shared" si="26"/>
        <v>77</v>
      </c>
      <c r="S411" s="591">
        <f t="shared" si="26"/>
        <v>59</v>
      </c>
      <c r="T411" s="4"/>
      <c r="U411" s="4"/>
      <c r="V411" s="4"/>
      <c r="W411" s="4"/>
      <c r="X411" s="4"/>
      <c r="Y411" s="4"/>
      <c r="AN411" s="4"/>
    </row>
    <row r="412" spans="1:45" ht="15">
      <c r="D412" s="1"/>
      <c r="E412" s="1"/>
      <c r="K412" s="1"/>
      <c r="L412" s="1"/>
      <c r="M412" s="1"/>
      <c r="N412" s="1"/>
      <c r="O412" s="1"/>
      <c r="P412" s="1"/>
      <c r="Q412" s="1"/>
      <c r="R412" s="1"/>
      <c r="S412" s="1"/>
      <c r="AK412" s="4"/>
    </row>
    <row r="413" spans="1:45" ht="15">
      <c r="D413" s="1"/>
      <c r="E413" s="1"/>
      <c r="K413" s="1"/>
      <c r="L413" s="1"/>
      <c r="M413" s="1"/>
      <c r="N413" s="1"/>
      <c r="O413" s="1"/>
      <c r="P413" s="1"/>
      <c r="Q413" s="1"/>
      <c r="R413" s="1"/>
      <c r="S413" s="1"/>
      <c r="AK413" s="4"/>
    </row>
    <row r="414" spans="1:45" ht="15">
      <c r="A414" s="1" t="s">
        <v>1584</v>
      </c>
      <c r="D414" s="1"/>
      <c r="E414" s="1"/>
      <c r="K414" s="1"/>
      <c r="L414" s="1"/>
      <c r="M414" s="1"/>
      <c r="N414" s="1"/>
      <c r="O414" s="1"/>
      <c r="P414" s="1"/>
      <c r="Q414" s="1"/>
      <c r="R414" s="1"/>
      <c r="S414" s="1"/>
      <c r="AK414" s="4"/>
    </row>
    <row r="415" spans="1:45" ht="15">
      <c r="D415" s="1"/>
      <c r="E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45" ht="15">
      <c r="A416" s="1" t="s">
        <v>86</v>
      </c>
      <c r="D416" s="1"/>
      <c r="E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4:33">
      <c r="D417" s="1"/>
      <c r="E417" s="1"/>
      <c r="K417" s="1"/>
      <c r="L417" s="1"/>
      <c r="M417" s="1"/>
      <c r="N417" s="1"/>
      <c r="O417" s="1"/>
      <c r="P417" s="1"/>
      <c r="Q417" s="1"/>
      <c r="R417" s="1"/>
      <c r="S417" s="1"/>
      <c r="AG417" s="76"/>
    </row>
    <row r="418" spans="4:33" ht="15">
      <c r="D418" s="1"/>
      <c r="E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4:33" ht="15">
      <c r="D419" s="1"/>
      <c r="E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4:33" ht="15">
      <c r="D420" s="1"/>
      <c r="E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4:33" ht="15">
      <c r="D421" s="1"/>
      <c r="E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4:33" ht="15">
      <c r="D422" s="1"/>
      <c r="E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4:33" ht="15">
      <c r="D423" s="1"/>
      <c r="E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4:33" ht="15">
      <c r="D424" s="1"/>
      <c r="E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4:33" ht="15">
      <c r="D425" s="1"/>
      <c r="E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4:33" ht="15">
      <c r="D426" s="1"/>
      <c r="E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4:33" ht="15">
      <c r="D427" s="1"/>
      <c r="E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4:33" ht="15">
      <c r="D428" s="1"/>
      <c r="E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4:33" ht="15">
      <c r="D429" s="1"/>
      <c r="E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4:33" ht="15">
      <c r="D430" s="1"/>
      <c r="E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4:33" ht="15">
      <c r="D431" s="1"/>
      <c r="E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4:33" ht="15">
      <c r="D432" s="1"/>
      <c r="E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4:19" ht="15">
      <c r="D433" s="1"/>
      <c r="E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4:19" ht="15">
      <c r="D434" s="1"/>
      <c r="E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4:19" ht="15">
      <c r="D435" s="1"/>
      <c r="E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4:19" ht="15">
      <c r="D436" s="1"/>
      <c r="E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4:19" ht="15">
      <c r="D437" s="1"/>
      <c r="E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4:19" ht="15">
      <c r="D438" s="1"/>
      <c r="E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4:19" ht="15">
      <c r="D439" s="1"/>
      <c r="E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4:19" ht="15">
      <c r="D440" s="1"/>
      <c r="E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4:19" ht="15">
      <c r="D441" s="1"/>
      <c r="E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4:19" ht="15">
      <c r="D442" s="1"/>
      <c r="E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4:19" ht="15">
      <c r="D443" s="1"/>
      <c r="E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4:19" ht="15">
      <c r="D444" s="1"/>
      <c r="E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4:19" ht="15">
      <c r="D445" s="1"/>
      <c r="E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4:19" ht="15">
      <c r="D446" s="1"/>
      <c r="E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4:19" ht="15">
      <c r="D447" s="1"/>
      <c r="E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4:19" ht="15">
      <c r="D448" s="1"/>
      <c r="E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4:27" ht="15">
      <c r="D449" s="1"/>
      <c r="E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4:27" ht="15">
      <c r="D450" s="1"/>
      <c r="E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4:27" ht="15">
      <c r="D451" s="1"/>
      <c r="E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4:27" ht="15">
      <c r="D452" s="1"/>
      <c r="E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4:27" ht="15">
      <c r="D453" s="1"/>
      <c r="E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4:27" ht="15">
      <c r="D454" s="1"/>
      <c r="E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4:27" ht="15">
      <c r="D455" s="1"/>
      <c r="E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4:27" ht="15">
      <c r="D456" s="1"/>
      <c r="E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4:27" ht="15">
      <c r="D457" s="1"/>
      <c r="E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4:27" ht="15">
      <c r="D458" s="1"/>
      <c r="E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4:27" ht="15">
      <c r="D459" s="1"/>
      <c r="E459" s="1"/>
      <c r="K459" s="1"/>
      <c r="L459" s="1"/>
      <c r="M459" s="1"/>
      <c r="N459" s="1"/>
      <c r="O459" s="1"/>
      <c r="P459" s="1"/>
      <c r="Q459" s="1"/>
      <c r="R459" s="1"/>
      <c r="S459" s="1"/>
      <c r="AA459" s="4"/>
    </row>
    <row r="460" spans="4:27" ht="15">
      <c r="D460" s="1"/>
      <c r="E460" s="1"/>
      <c r="K460" s="1"/>
      <c r="L460" s="1"/>
      <c r="M460" s="1"/>
      <c r="N460" s="1"/>
      <c r="O460" s="1"/>
      <c r="P460" s="1"/>
      <c r="Q460" s="1"/>
      <c r="R460" s="1"/>
      <c r="S460" s="1"/>
      <c r="AA460" s="4"/>
    </row>
    <row r="461" spans="4:27" ht="15">
      <c r="D461" s="1"/>
      <c r="E461" s="1"/>
      <c r="K461" s="1"/>
      <c r="L461" s="1"/>
      <c r="M461" s="1"/>
      <c r="N461" s="1"/>
      <c r="O461" s="1"/>
      <c r="P461" s="1"/>
      <c r="Q461" s="1"/>
      <c r="R461" s="1"/>
      <c r="S461" s="1"/>
      <c r="AA461" s="4"/>
    </row>
    <row r="462" spans="4:27" ht="15">
      <c r="D462" s="1"/>
      <c r="E462" s="1"/>
      <c r="K462" s="1"/>
      <c r="L462" s="1"/>
      <c r="M462" s="1"/>
      <c r="N462" s="1"/>
      <c r="O462" s="1"/>
      <c r="P462" s="1"/>
      <c r="Q462" s="1"/>
      <c r="R462" s="1"/>
      <c r="S462" s="1"/>
      <c r="AA462" s="4"/>
    </row>
    <row r="463" spans="4:27" ht="15">
      <c r="D463" s="1"/>
      <c r="E463" s="1"/>
      <c r="K463" s="1"/>
      <c r="L463" s="1"/>
      <c r="M463" s="1"/>
      <c r="N463" s="1"/>
      <c r="O463" s="1"/>
      <c r="P463" s="1"/>
      <c r="Q463" s="1"/>
      <c r="R463" s="1"/>
      <c r="S463" s="1"/>
      <c r="AA463" s="4"/>
    </row>
    <row r="464" spans="4:27" ht="15">
      <c r="D464" s="1"/>
      <c r="E464" s="1"/>
      <c r="K464" s="1"/>
      <c r="L464" s="1"/>
      <c r="M464" s="1"/>
      <c r="N464" s="1"/>
      <c r="O464" s="1"/>
      <c r="P464" s="1"/>
      <c r="Q464" s="1"/>
      <c r="R464" s="1"/>
      <c r="S464" s="1"/>
      <c r="AA464" s="4"/>
    </row>
    <row r="465" spans="4:27" ht="15">
      <c r="D465" s="1"/>
      <c r="E465" s="1"/>
      <c r="K465" s="1"/>
      <c r="L465" s="1"/>
      <c r="M465" s="1"/>
      <c r="N465" s="1"/>
      <c r="O465" s="1"/>
      <c r="P465" s="1"/>
      <c r="Q465" s="1"/>
      <c r="R465" s="1"/>
      <c r="S465" s="1"/>
      <c r="AA465" s="4"/>
    </row>
    <row r="466" spans="4:27" ht="15">
      <c r="D466" s="1"/>
      <c r="E466" s="1"/>
      <c r="K466" s="1"/>
      <c r="L466" s="1"/>
      <c r="M466" s="1"/>
      <c r="N466" s="1"/>
      <c r="O466" s="1"/>
      <c r="P466" s="1"/>
      <c r="Q466" s="1"/>
      <c r="R466" s="1"/>
      <c r="S466" s="1"/>
      <c r="AA466" s="4"/>
    </row>
    <row r="467" spans="4:27" ht="15">
      <c r="D467" s="1"/>
      <c r="E467" s="1"/>
      <c r="K467" s="1"/>
      <c r="L467" s="1"/>
      <c r="M467" s="1"/>
      <c r="N467" s="1"/>
      <c r="O467" s="1"/>
      <c r="P467" s="1"/>
      <c r="Q467" s="1"/>
      <c r="R467" s="1"/>
      <c r="S467" s="1"/>
      <c r="AA467" s="4"/>
    </row>
    <row r="468" spans="4:27" ht="15">
      <c r="D468" s="1"/>
      <c r="E468" s="1"/>
      <c r="K468" s="1"/>
      <c r="L468" s="1"/>
      <c r="M468" s="1"/>
      <c r="N468" s="1"/>
      <c r="O468" s="1"/>
      <c r="P468" s="1"/>
      <c r="Q468" s="1"/>
      <c r="R468" s="1"/>
      <c r="S468" s="1"/>
      <c r="AA468" s="4"/>
    </row>
    <row r="469" spans="4:27" ht="15">
      <c r="D469" s="1"/>
      <c r="E469" s="1"/>
      <c r="K469" s="1"/>
      <c r="L469" s="1"/>
      <c r="M469" s="1"/>
      <c r="N469" s="1"/>
      <c r="O469" s="1"/>
      <c r="P469" s="1"/>
      <c r="Q469" s="1"/>
      <c r="R469" s="1"/>
      <c r="S469" s="1"/>
      <c r="AA469" s="4"/>
    </row>
    <row r="470" spans="4:27" ht="15">
      <c r="D470" s="1"/>
      <c r="E470" s="1"/>
      <c r="K470" s="1"/>
      <c r="L470" s="1"/>
      <c r="M470" s="1"/>
      <c r="N470" s="1"/>
      <c r="O470" s="1"/>
      <c r="P470" s="1"/>
      <c r="Q470" s="1"/>
      <c r="R470" s="1"/>
      <c r="S470" s="1"/>
      <c r="AA470" s="4"/>
    </row>
    <row r="471" spans="4:27" ht="15">
      <c r="D471" s="1"/>
      <c r="E471" s="1"/>
      <c r="K471" s="1"/>
      <c r="L471" s="1"/>
      <c r="M471" s="1"/>
      <c r="N471" s="1"/>
      <c r="O471" s="1"/>
      <c r="P471" s="1"/>
      <c r="Q471" s="1"/>
      <c r="R471" s="1"/>
      <c r="S471" s="1"/>
      <c r="AA471" s="4"/>
    </row>
    <row r="472" spans="4:27" ht="15">
      <c r="D472" s="1"/>
      <c r="E472" s="1"/>
      <c r="K472" s="1"/>
      <c r="L472" s="1"/>
      <c r="M472" s="1"/>
      <c r="N472" s="1"/>
      <c r="O472" s="1"/>
      <c r="P472" s="1"/>
      <c r="Q472" s="1"/>
      <c r="R472" s="1"/>
      <c r="S472" s="1"/>
      <c r="AA472" s="4"/>
    </row>
    <row r="473" spans="4:27" ht="15">
      <c r="D473" s="1"/>
      <c r="E473" s="1"/>
      <c r="K473" s="1"/>
      <c r="L473" s="1"/>
      <c r="M473" s="1"/>
      <c r="N473" s="1"/>
      <c r="O473" s="1"/>
      <c r="P473" s="1"/>
      <c r="Q473" s="1"/>
      <c r="R473" s="1"/>
      <c r="S473" s="1"/>
      <c r="AA473" s="4"/>
    </row>
    <row r="474" spans="4:27" ht="15">
      <c r="D474" s="1"/>
      <c r="E474" s="1"/>
      <c r="K474" s="1"/>
      <c r="L474" s="1"/>
      <c r="M474" s="1"/>
      <c r="N474" s="1"/>
      <c r="O474" s="1"/>
      <c r="P474" s="1"/>
      <c r="Q474" s="1"/>
      <c r="R474" s="1"/>
      <c r="S474" s="1"/>
      <c r="AA474" s="4"/>
    </row>
    <row r="475" spans="4:27" ht="15">
      <c r="D475" s="1"/>
      <c r="E475" s="1"/>
      <c r="K475" s="1"/>
      <c r="L475" s="1"/>
      <c r="M475" s="1"/>
      <c r="N475" s="1"/>
      <c r="O475" s="1"/>
      <c r="P475" s="1"/>
      <c r="Q475" s="1"/>
      <c r="R475" s="1"/>
      <c r="S475" s="1"/>
      <c r="AA475" s="4"/>
    </row>
    <row r="476" spans="4:27" ht="15">
      <c r="D476" s="1"/>
      <c r="E476" s="1"/>
      <c r="K476" s="1"/>
      <c r="L476" s="1"/>
      <c r="M476" s="1"/>
      <c r="N476" s="1"/>
      <c r="O476" s="1"/>
      <c r="P476" s="1"/>
      <c r="Q476" s="1"/>
      <c r="R476" s="1"/>
      <c r="S476" s="1"/>
      <c r="AA476" s="4"/>
    </row>
    <row r="477" spans="4:27" ht="15">
      <c r="D477" s="1"/>
      <c r="E477" s="1"/>
      <c r="K477" s="1"/>
      <c r="L477" s="1"/>
      <c r="M477" s="1"/>
      <c r="N477" s="1"/>
      <c r="O477" s="1"/>
      <c r="P477" s="1"/>
      <c r="Q477" s="1"/>
      <c r="R477" s="1"/>
      <c r="S477" s="1"/>
      <c r="AA477" s="4"/>
    </row>
    <row r="478" spans="4:27" ht="15">
      <c r="D478" s="1"/>
      <c r="E478" s="1"/>
      <c r="K478" s="1"/>
      <c r="L478" s="1"/>
      <c r="M478" s="1"/>
      <c r="N478" s="1"/>
      <c r="O478" s="1"/>
      <c r="P478" s="1"/>
      <c r="Q478" s="1"/>
      <c r="R478" s="1"/>
      <c r="S478" s="1"/>
      <c r="AA478" s="4"/>
    </row>
    <row r="479" spans="4:27" ht="15">
      <c r="D479" s="1"/>
      <c r="E479" s="1"/>
      <c r="K479" s="1"/>
      <c r="L479" s="1"/>
      <c r="M479" s="1"/>
      <c r="N479" s="1"/>
      <c r="O479" s="1"/>
      <c r="P479" s="1"/>
      <c r="Q479" s="1"/>
      <c r="R479" s="1"/>
      <c r="S479" s="1"/>
      <c r="AA479" s="4"/>
    </row>
    <row r="480" spans="4:27" ht="15">
      <c r="D480" s="1"/>
      <c r="E480" s="1"/>
      <c r="K480" s="1"/>
      <c r="L480" s="1"/>
      <c r="M480" s="1"/>
      <c r="N480" s="1"/>
      <c r="O480" s="1"/>
      <c r="P480" s="1"/>
      <c r="Q480" s="1"/>
      <c r="R480" s="1"/>
      <c r="S480" s="1"/>
      <c r="AA480" s="4"/>
    </row>
    <row r="481" spans="4:27" ht="15">
      <c r="D481" s="1"/>
      <c r="E481" s="1"/>
      <c r="K481" s="1"/>
      <c r="L481" s="1"/>
      <c r="M481" s="1"/>
      <c r="N481" s="1"/>
      <c r="O481" s="1"/>
      <c r="P481" s="1"/>
      <c r="Q481" s="1"/>
      <c r="R481" s="1"/>
      <c r="S481" s="1"/>
      <c r="AA481" s="4"/>
    </row>
    <row r="482" spans="4:27" ht="15">
      <c r="D482" s="1"/>
      <c r="E482" s="1"/>
      <c r="K482" s="1"/>
      <c r="L482" s="1"/>
      <c r="M482" s="1"/>
      <c r="N482" s="1"/>
      <c r="O482" s="1"/>
      <c r="P482" s="1"/>
      <c r="Q482" s="1"/>
      <c r="R482" s="1"/>
      <c r="S482" s="1"/>
      <c r="AA482" s="4"/>
    </row>
    <row r="483" spans="4:27" ht="15">
      <c r="D483" s="1"/>
      <c r="E483" s="1"/>
      <c r="K483" s="1"/>
      <c r="L483" s="1"/>
      <c r="M483" s="1"/>
      <c r="N483" s="1"/>
      <c r="O483" s="1"/>
      <c r="P483" s="1"/>
      <c r="Q483" s="1"/>
      <c r="R483" s="1"/>
      <c r="S483" s="1"/>
      <c r="AA483" s="4"/>
    </row>
    <row r="484" spans="4:27" ht="15">
      <c r="D484" s="1"/>
      <c r="E484" s="1"/>
      <c r="K484" s="1"/>
      <c r="L484" s="1"/>
      <c r="M484" s="1"/>
      <c r="N484" s="1"/>
      <c r="O484" s="1"/>
      <c r="P484" s="1"/>
      <c r="Q484" s="1"/>
      <c r="R484" s="1"/>
      <c r="S484" s="1"/>
      <c r="AA484" s="4"/>
    </row>
    <row r="485" spans="4:27" ht="15">
      <c r="D485" s="1"/>
      <c r="E485" s="1"/>
      <c r="K485" s="1"/>
      <c r="L485" s="1"/>
      <c r="M485" s="1"/>
      <c r="N485" s="1"/>
      <c r="O485" s="1"/>
      <c r="P485" s="1"/>
      <c r="Q485" s="1"/>
      <c r="R485" s="1"/>
      <c r="S485" s="1"/>
      <c r="AA485" s="4"/>
    </row>
  </sheetData>
  <sheetProtection algorithmName="SHA-512" hashValue="svU3OHbwLry+niagoZjzgOA7MYFtu0eRAu14aaDhADkhwnnhxqwqsFTxNIrMMdKn1EmHBQdKzJpjzJPHHcclWQ==" saltValue="jX2Js9r2ruImHjlXJ9tqfQ==" spinCount="100000" sheet="1" objects="1" scenarios="1" selectLockedCells="1"/>
  <mergeCells count="231">
    <mergeCell ref="E410:E411"/>
    <mergeCell ref="AD198:AD221"/>
    <mergeCell ref="AE198:AE221"/>
    <mergeCell ref="AF198:AF221"/>
    <mergeCell ref="AG198:AG221"/>
    <mergeCell ref="AH198:AH221"/>
    <mergeCell ref="AI198:AI221"/>
    <mergeCell ref="AJ198:AJ221"/>
    <mergeCell ref="A222:D222"/>
    <mergeCell ref="A224:A239"/>
    <mergeCell ref="B224:B239"/>
    <mergeCell ref="C224:C239"/>
    <mergeCell ref="X224:X239"/>
    <mergeCell ref="Y224:Y239"/>
    <mergeCell ref="Z224:Z239"/>
    <mergeCell ref="AA224:AA239"/>
    <mergeCell ref="AB224:AB239"/>
    <mergeCell ref="AC224:AC239"/>
    <mergeCell ref="AD224:AD239"/>
    <mergeCell ref="AE224:AE239"/>
    <mergeCell ref="AF224:AF239"/>
    <mergeCell ref="AG224:AG239"/>
    <mergeCell ref="AH224:AH239"/>
    <mergeCell ref="AI224:AI239"/>
    <mergeCell ref="AJ224:AJ239"/>
    <mergeCell ref="AG158:AG171"/>
    <mergeCell ref="AH158:AH171"/>
    <mergeCell ref="AI158:AI171"/>
    <mergeCell ref="AJ158:AJ171"/>
    <mergeCell ref="A172:D172"/>
    <mergeCell ref="A174:A195"/>
    <mergeCell ref="B174:B195"/>
    <mergeCell ref="C174:C195"/>
    <mergeCell ref="X174:X195"/>
    <mergeCell ref="Y174:Y195"/>
    <mergeCell ref="Z174:Z195"/>
    <mergeCell ref="AA174:AA195"/>
    <mergeCell ref="AB174:AB195"/>
    <mergeCell ref="AC174:AC195"/>
    <mergeCell ref="AD174:AD195"/>
    <mergeCell ref="AE174:AE195"/>
    <mergeCell ref="AF174:AF195"/>
    <mergeCell ref="AG174:AG195"/>
    <mergeCell ref="AH174:AH195"/>
    <mergeCell ref="AI174:AI195"/>
    <mergeCell ref="AJ174:AJ195"/>
    <mergeCell ref="Z198:Z221"/>
    <mergeCell ref="AA198:AA221"/>
    <mergeCell ref="A134:D134"/>
    <mergeCell ref="A136:A155"/>
    <mergeCell ref="B136:B155"/>
    <mergeCell ref="C136:C155"/>
    <mergeCell ref="X136:X155"/>
    <mergeCell ref="Y136:Y155"/>
    <mergeCell ref="Z136:Z155"/>
    <mergeCell ref="AA136:AA155"/>
    <mergeCell ref="AB136:AB155"/>
    <mergeCell ref="A120:A133"/>
    <mergeCell ref="B120:B133"/>
    <mergeCell ref="C120:C133"/>
    <mergeCell ref="X120:X133"/>
    <mergeCell ref="Y120:Y133"/>
    <mergeCell ref="Z120:Z133"/>
    <mergeCell ref="AA120:AA133"/>
    <mergeCell ref="AB120:AB133"/>
    <mergeCell ref="AC120:AC133"/>
    <mergeCell ref="AJ50:AJ62"/>
    <mergeCell ref="A65:A79"/>
    <mergeCell ref="B65:B79"/>
    <mergeCell ref="C65:C79"/>
    <mergeCell ref="X65:X79"/>
    <mergeCell ref="Y65:Y79"/>
    <mergeCell ref="Z65:Z79"/>
    <mergeCell ref="AA65:AA79"/>
    <mergeCell ref="AB65:AB79"/>
    <mergeCell ref="AC65:AC79"/>
    <mergeCell ref="AD65:AD79"/>
    <mergeCell ref="AE65:AE79"/>
    <mergeCell ref="AF65:AF79"/>
    <mergeCell ref="AG65:AG79"/>
    <mergeCell ref="AH65:AH79"/>
    <mergeCell ref="AI65:AI79"/>
    <mergeCell ref="AJ65:AJ79"/>
    <mergeCell ref="AC50:AC62"/>
    <mergeCell ref="AD50:AD62"/>
    <mergeCell ref="AE50:AE62"/>
    <mergeCell ref="AF50:AF62"/>
    <mergeCell ref="AG50:AG62"/>
    <mergeCell ref="AH50:AH62"/>
    <mergeCell ref="AI50:AI62"/>
    <mergeCell ref="AI11:AI33"/>
    <mergeCell ref="AJ11:AJ33"/>
    <mergeCell ref="A34:D34"/>
    <mergeCell ref="A36:A47"/>
    <mergeCell ref="B36:B47"/>
    <mergeCell ref="C36:C47"/>
    <mergeCell ref="X36:X47"/>
    <mergeCell ref="Y36:Y47"/>
    <mergeCell ref="Z36:Z47"/>
    <mergeCell ref="AA36:AA47"/>
    <mergeCell ref="AB36:AB47"/>
    <mergeCell ref="AC36:AC47"/>
    <mergeCell ref="AD36:AD47"/>
    <mergeCell ref="AE36:AE47"/>
    <mergeCell ref="AF36:AF47"/>
    <mergeCell ref="AG36:AG47"/>
    <mergeCell ref="AH36:AH47"/>
    <mergeCell ref="AI36:AI47"/>
    <mergeCell ref="AJ36:AJ47"/>
    <mergeCell ref="A11:A33"/>
    <mergeCell ref="B11:B33"/>
    <mergeCell ref="C11:C33"/>
    <mergeCell ref="X11:X33"/>
    <mergeCell ref="Y11:Y33"/>
    <mergeCell ref="A48:D48"/>
    <mergeCell ref="A50:A62"/>
    <mergeCell ref="B50:B62"/>
    <mergeCell ref="C50:C62"/>
    <mergeCell ref="X50:X62"/>
    <mergeCell ref="Y50:Y62"/>
    <mergeCell ref="Z50:Z62"/>
    <mergeCell ref="AA50:AA62"/>
    <mergeCell ref="AB50:AB62"/>
    <mergeCell ref="A80:D80"/>
    <mergeCell ref="A82:A101"/>
    <mergeCell ref="B82:B101"/>
    <mergeCell ref="C82:C101"/>
    <mergeCell ref="X82:X101"/>
    <mergeCell ref="Y82:Y101"/>
    <mergeCell ref="A240:D240"/>
    <mergeCell ref="E244:E246"/>
    <mergeCell ref="F244:X244"/>
    <mergeCell ref="P245:Q245"/>
    <mergeCell ref="R245:X245"/>
    <mergeCell ref="A198:A221"/>
    <mergeCell ref="B198:B221"/>
    <mergeCell ref="C198:C221"/>
    <mergeCell ref="X198:X221"/>
    <mergeCell ref="Y198:Y221"/>
    <mergeCell ref="C244:C246"/>
    <mergeCell ref="F245:J245"/>
    <mergeCell ref="K245:O245"/>
    <mergeCell ref="A118:D118"/>
    <mergeCell ref="Y104:Y117"/>
    <mergeCell ref="A244:A246"/>
    <mergeCell ref="D244:D246"/>
    <mergeCell ref="C104:C117"/>
    <mergeCell ref="AB198:AB221"/>
    <mergeCell ref="AC198:AC221"/>
    <mergeCell ref="A196:D196"/>
    <mergeCell ref="AC136:AC155"/>
    <mergeCell ref="AD136:AD155"/>
    <mergeCell ref="AE136:AE155"/>
    <mergeCell ref="AF136:AF155"/>
    <mergeCell ref="AC158:AC171"/>
    <mergeCell ref="AD158:AD171"/>
    <mergeCell ref="AE158:AE171"/>
    <mergeCell ref="AF158:AF171"/>
    <mergeCell ref="A156:D156"/>
    <mergeCell ref="A158:A171"/>
    <mergeCell ref="B158:B171"/>
    <mergeCell ref="C158:C171"/>
    <mergeCell ref="X158:X171"/>
    <mergeCell ref="Y158:Y171"/>
    <mergeCell ref="Z158:Z171"/>
    <mergeCell ref="AA158:AA171"/>
    <mergeCell ref="AB158:AB171"/>
    <mergeCell ref="AG136:AG155"/>
    <mergeCell ref="AH136:AH155"/>
    <mergeCell ref="AI136:AI155"/>
    <mergeCell ref="AJ136:AJ155"/>
    <mergeCell ref="Z82:Z101"/>
    <mergeCell ref="AA82:AA101"/>
    <mergeCell ref="AB82:AB101"/>
    <mergeCell ref="AC82:AC101"/>
    <mergeCell ref="AD82:AD101"/>
    <mergeCell ref="AJ104:AJ117"/>
    <mergeCell ref="AI104:AI117"/>
    <mergeCell ref="AI82:AI101"/>
    <mergeCell ref="AJ82:AJ101"/>
    <mergeCell ref="AD120:AD133"/>
    <mergeCell ref="AE120:AE133"/>
    <mergeCell ref="AF120:AF133"/>
    <mergeCell ref="AG120:AG133"/>
    <mergeCell ref="AH120:AH133"/>
    <mergeCell ref="AI120:AI133"/>
    <mergeCell ref="AJ120:AJ133"/>
    <mergeCell ref="AC11:AC33"/>
    <mergeCell ref="AD11:AD33"/>
    <mergeCell ref="AE11:AE33"/>
    <mergeCell ref="AF11:AF33"/>
    <mergeCell ref="AG11:AG33"/>
    <mergeCell ref="AH11:AH33"/>
    <mergeCell ref="Z104:Z117"/>
    <mergeCell ref="AA104:AA117"/>
    <mergeCell ref="AB104:AB117"/>
    <mergeCell ref="AC104:AC117"/>
    <mergeCell ref="AD104:AD117"/>
    <mergeCell ref="AE104:AE117"/>
    <mergeCell ref="AF104:AF117"/>
    <mergeCell ref="AE82:AE101"/>
    <mergeCell ref="AF82:AF101"/>
    <mergeCell ref="AG82:AG101"/>
    <mergeCell ref="AH82:AH101"/>
    <mergeCell ref="Z11:Z33"/>
    <mergeCell ref="AA11:AA33"/>
    <mergeCell ref="AB11:AB33"/>
    <mergeCell ref="A63:D63"/>
    <mergeCell ref="AG104:AG117"/>
    <mergeCell ref="AH104:AH117"/>
    <mergeCell ref="X104:X117"/>
    <mergeCell ref="A1:AC1"/>
    <mergeCell ref="A2:AC2"/>
    <mergeCell ref="A3:AC3"/>
    <mergeCell ref="X8:AA8"/>
    <mergeCell ref="AB8:AC8"/>
    <mergeCell ref="F8:J8"/>
    <mergeCell ref="A7:A9"/>
    <mergeCell ref="B7:B9"/>
    <mergeCell ref="C7:C9"/>
    <mergeCell ref="D7:D9"/>
    <mergeCell ref="F7:W7"/>
    <mergeCell ref="X7:AJ7"/>
    <mergeCell ref="Q8:W8"/>
    <mergeCell ref="AD8:AJ8"/>
    <mergeCell ref="K8:N8"/>
    <mergeCell ref="O8:P8"/>
    <mergeCell ref="E7:E9"/>
    <mergeCell ref="A102:D102"/>
    <mergeCell ref="A104:A117"/>
    <mergeCell ref="B104:B117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9900"/>
  </sheetPr>
  <dimension ref="A1:AU687"/>
  <sheetViews>
    <sheetView showGridLines="0" topLeftCell="C1" zoomScale="70" zoomScaleNormal="70" workbookViewId="0">
      <pane ySplit="9" topLeftCell="A494" activePane="bottomLeft" state="frozen"/>
      <selection activeCell="G23" sqref="G23"/>
      <selection pane="bottomLeft" activeCell="D512" sqref="D512"/>
    </sheetView>
  </sheetViews>
  <sheetFormatPr baseColWidth="10" defaultColWidth="11.42578125" defaultRowHeight="15.75"/>
  <cols>
    <col min="1" max="1" width="28.85546875" style="142" customWidth="1"/>
    <col min="2" max="2" width="36.5703125" style="142" customWidth="1"/>
    <col min="3" max="3" width="28.5703125" style="142" customWidth="1"/>
    <col min="4" max="4" width="50.85546875" style="142" bestFit="1" customWidth="1"/>
    <col min="5" max="5" width="50.85546875" style="142" customWidth="1"/>
    <col min="6" max="6" width="8.5703125" style="142" bestFit="1" customWidth="1"/>
    <col min="7" max="7" width="10.140625" style="142" bestFit="1" customWidth="1"/>
    <col min="8" max="8" width="13.5703125" style="142" bestFit="1" customWidth="1"/>
    <col min="9" max="9" width="13.85546875" style="142" customWidth="1"/>
    <col min="10" max="10" width="12.7109375" style="142" bestFit="1" customWidth="1"/>
    <col min="11" max="11" width="10.140625" style="142" bestFit="1" customWidth="1"/>
    <col min="12" max="12" width="13.5703125" style="142" bestFit="1" customWidth="1"/>
    <col min="13" max="13" width="13.85546875" style="142" customWidth="1"/>
    <col min="14" max="14" width="12.7109375" style="142" bestFit="1" customWidth="1"/>
    <col min="15" max="24" width="11.42578125" style="142"/>
    <col min="25" max="26" width="13.5703125" style="142" bestFit="1" customWidth="1"/>
    <col min="27" max="27" width="12.7109375" style="142" bestFit="1" customWidth="1"/>
    <col min="28" max="37" width="11.42578125" style="142"/>
    <col min="38" max="16384" width="11.42578125" style="1"/>
  </cols>
  <sheetData>
    <row r="1" spans="1:36">
      <c r="A1" s="1057" t="s">
        <v>43</v>
      </c>
      <c r="B1" s="1057"/>
      <c r="C1" s="1057"/>
      <c r="D1" s="1057"/>
      <c r="E1" s="1057"/>
      <c r="F1" s="1057"/>
      <c r="G1" s="1057"/>
      <c r="H1" s="1057"/>
      <c r="I1" s="1057"/>
      <c r="J1" s="1057"/>
      <c r="K1" s="1057"/>
      <c r="L1" s="1057"/>
      <c r="M1" s="1057"/>
      <c r="N1" s="1057"/>
      <c r="O1" s="1057"/>
      <c r="P1" s="1057"/>
      <c r="Q1" s="1057"/>
      <c r="R1" s="1057"/>
      <c r="S1" s="1057"/>
      <c r="T1" s="1057"/>
      <c r="U1" s="1057"/>
      <c r="V1" s="1057"/>
      <c r="W1" s="1057"/>
      <c r="X1" s="1057"/>
      <c r="Y1" s="1057"/>
      <c r="Z1" s="1057"/>
      <c r="AA1" s="1057"/>
      <c r="AB1" s="1057"/>
      <c r="AC1" s="1057"/>
      <c r="AD1" s="146"/>
      <c r="AE1" s="146"/>
      <c r="AF1" s="146"/>
      <c r="AG1" s="146"/>
      <c r="AH1" s="146"/>
      <c r="AI1" s="146"/>
      <c r="AJ1" s="146"/>
    </row>
    <row r="2" spans="1:36">
      <c r="A2" s="1057" t="s">
        <v>4</v>
      </c>
      <c r="B2" s="1057"/>
      <c r="C2" s="1057"/>
      <c r="D2" s="1057"/>
      <c r="E2" s="1057"/>
      <c r="F2" s="1057"/>
      <c r="G2" s="1057"/>
      <c r="H2" s="1057"/>
      <c r="I2" s="1057"/>
      <c r="J2" s="1057"/>
      <c r="K2" s="1057"/>
      <c r="L2" s="1057"/>
      <c r="M2" s="1057"/>
      <c r="N2" s="1057"/>
      <c r="O2" s="1057"/>
      <c r="P2" s="1057"/>
      <c r="Q2" s="1057"/>
      <c r="R2" s="1057"/>
      <c r="S2" s="1057"/>
      <c r="T2" s="1057"/>
      <c r="U2" s="1057"/>
      <c r="V2" s="1057"/>
      <c r="W2" s="1057"/>
      <c r="X2" s="1057"/>
      <c r="Y2" s="1057"/>
      <c r="Z2" s="1057"/>
      <c r="AA2" s="1057"/>
      <c r="AB2" s="1057"/>
      <c r="AC2" s="1057"/>
      <c r="AD2" s="146"/>
      <c r="AE2" s="146"/>
      <c r="AF2" s="146"/>
      <c r="AG2" s="146"/>
      <c r="AH2" s="146"/>
      <c r="AI2" s="146"/>
      <c r="AJ2" s="146"/>
    </row>
    <row r="3" spans="1:36">
      <c r="A3" s="1057" t="s">
        <v>53</v>
      </c>
      <c r="B3" s="1057"/>
      <c r="C3" s="1057"/>
      <c r="D3" s="1057"/>
      <c r="E3" s="1057"/>
      <c r="F3" s="1057"/>
      <c r="G3" s="1057"/>
      <c r="H3" s="1057"/>
      <c r="I3" s="1057"/>
      <c r="J3" s="1057"/>
      <c r="K3" s="1057"/>
      <c r="L3" s="1057"/>
      <c r="M3" s="1057"/>
      <c r="N3" s="1057"/>
      <c r="O3" s="1057"/>
      <c r="P3" s="1057"/>
      <c r="Q3" s="1057"/>
      <c r="R3" s="1057"/>
      <c r="S3" s="1057"/>
      <c r="T3" s="1057"/>
      <c r="U3" s="1057"/>
      <c r="V3" s="1057"/>
      <c r="W3" s="1057"/>
      <c r="X3" s="1057"/>
      <c r="Y3" s="1057"/>
      <c r="Z3" s="1057"/>
      <c r="AA3" s="1057"/>
      <c r="AB3" s="1057"/>
      <c r="AC3" s="1057"/>
      <c r="AD3" s="146"/>
      <c r="AE3" s="146"/>
      <c r="AF3" s="146"/>
      <c r="AG3" s="146"/>
      <c r="AH3" s="146"/>
      <c r="AI3" s="146"/>
      <c r="AJ3" s="146"/>
    </row>
    <row r="4" spans="1:36" ht="3.75" customHeight="1">
      <c r="A4" s="141"/>
      <c r="B4" s="141"/>
      <c r="C4" s="141"/>
      <c r="D4" s="141"/>
      <c r="E4" s="141"/>
      <c r="F4" s="141"/>
      <c r="G4" s="141"/>
      <c r="H4" s="141"/>
      <c r="I4" s="141"/>
      <c r="J4" s="141"/>
    </row>
    <row r="5" spans="1:36" ht="3.75" customHeight="1">
      <c r="A5" s="141"/>
      <c r="B5" s="141"/>
      <c r="C5" s="141"/>
      <c r="D5" s="141"/>
      <c r="E5" s="141"/>
      <c r="F5" s="141"/>
      <c r="G5" s="141"/>
      <c r="H5" s="141"/>
      <c r="I5" s="141"/>
      <c r="J5" s="141"/>
    </row>
    <row r="6" spans="1:36" ht="16.5" thickBot="1">
      <c r="A6" s="141" t="s">
        <v>3</v>
      </c>
      <c r="B6" s="141" t="s">
        <v>3</v>
      </c>
      <c r="C6" s="141"/>
      <c r="D6" s="141"/>
      <c r="E6" s="141"/>
      <c r="F6" s="141"/>
      <c r="G6" s="141"/>
      <c r="H6" s="141"/>
      <c r="I6" s="141"/>
      <c r="J6" s="141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1563</v>
      </c>
      <c r="F7" s="941" t="s">
        <v>420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422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423</v>
      </c>
      <c r="G8" s="948"/>
      <c r="H8" s="948"/>
      <c r="I8" s="948"/>
      <c r="J8" s="948"/>
      <c r="K8" s="948" t="s">
        <v>424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424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</row>
    <row r="11" spans="1:36" customFormat="1" ht="30">
      <c r="A11" s="1032" t="s">
        <v>56</v>
      </c>
      <c r="B11" s="1035" t="s">
        <v>1567</v>
      </c>
      <c r="C11" s="1038" t="s">
        <v>199</v>
      </c>
      <c r="D11" s="605" t="s">
        <v>252</v>
      </c>
      <c r="E11" s="264" t="s">
        <v>433</v>
      </c>
      <c r="F11" s="607"/>
      <c r="G11" s="608"/>
      <c r="H11" s="608"/>
      <c r="I11" s="608"/>
      <c r="J11" s="609"/>
      <c r="K11" s="616"/>
      <c r="L11" s="608"/>
      <c r="M11" s="608"/>
      <c r="N11" s="617"/>
      <c r="O11" s="607"/>
      <c r="P11" s="609"/>
      <c r="Q11" s="616"/>
      <c r="R11" s="608"/>
      <c r="S11" s="608"/>
      <c r="T11" s="608"/>
      <c r="U11" s="608"/>
      <c r="V11" s="608"/>
      <c r="W11" s="609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 ht="15">
      <c r="A12" s="1033"/>
      <c r="B12" s="1036"/>
      <c r="C12" s="1039"/>
      <c r="D12" s="474" t="s">
        <v>254</v>
      </c>
      <c r="E12" s="618" t="s">
        <v>434</v>
      </c>
      <c r="F12" s="228"/>
      <c r="G12" s="611"/>
      <c r="H12" s="611"/>
      <c r="I12" s="611"/>
      <c r="J12" s="612"/>
      <c r="K12" s="619"/>
      <c r="L12" s="611"/>
      <c r="M12" s="611"/>
      <c r="N12" s="620"/>
      <c r="O12" s="228"/>
      <c r="P12" s="612"/>
      <c r="Q12" s="619"/>
      <c r="R12" s="611"/>
      <c r="S12" s="611"/>
      <c r="T12" s="611"/>
      <c r="U12" s="611"/>
      <c r="V12" s="611"/>
      <c r="W12" s="612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 ht="15">
      <c r="A13" s="1033"/>
      <c r="B13" s="1036"/>
      <c r="C13" s="1039"/>
      <c r="D13" s="474" t="s">
        <v>256</v>
      </c>
      <c r="E13" s="618" t="s">
        <v>435</v>
      </c>
      <c r="F13" s="228"/>
      <c r="G13" s="611"/>
      <c r="H13" s="611"/>
      <c r="I13" s="611"/>
      <c r="J13" s="612"/>
      <c r="K13" s="619"/>
      <c r="L13" s="611"/>
      <c r="M13" s="611"/>
      <c r="N13" s="620"/>
      <c r="O13" s="228"/>
      <c r="P13" s="612"/>
      <c r="Q13" s="619"/>
      <c r="R13" s="611"/>
      <c r="S13" s="611"/>
      <c r="T13" s="611"/>
      <c r="U13" s="611"/>
      <c r="V13" s="611"/>
      <c r="W13" s="612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 ht="15">
      <c r="A14" s="1033"/>
      <c r="B14" s="1036"/>
      <c r="C14" s="1039"/>
      <c r="D14" s="474" t="s">
        <v>258</v>
      </c>
      <c r="E14" s="618" t="s">
        <v>436</v>
      </c>
      <c r="F14" s="228"/>
      <c r="G14" s="611"/>
      <c r="H14" s="611"/>
      <c r="I14" s="611"/>
      <c r="J14" s="612"/>
      <c r="K14" s="619"/>
      <c r="L14" s="611"/>
      <c r="M14" s="611"/>
      <c r="N14" s="620"/>
      <c r="O14" s="228"/>
      <c r="P14" s="612"/>
      <c r="Q14" s="619"/>
      <c r="R14" s="611"/>
      <c r="S14" s="611"/>
      <c r="T14" s="611"/>
      <c r="U14" s="611"/>
      <c r="V14" s="611"/>
      <c r="W14" s="612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 ht="15">
      <c r="A15" s="1033"/>
      <c r="B15" s="1036"/>
      <c r="C15" s="1039"/>
      <c r="D15" s="474" t="s">
        <v>259</v>
      </c>
      <c r="E15" s="618" t="s">
        <v>437</v>
      </c>
      <c r="F15" s="228"/>
      <c r="G15" s="611"/>
      <c r="H15" s="611"/>
      <c r="I15" s="611"/>
      <c r="J15" s="612"/>
      <c r="K15" s="619"/>
      <c r="L15" s="611"/>
      <c r="M15" s="611"/>
      <c r="N15" s="620"/>
      <c r="O15" s="228"/>
      <c r="P15" s="612"/>
      <c r="Q15" s="619"/>
      <c r="R15" s="611"/>
      <c r="S15" s="611"/>
      <c r="T15" s="611"/>
      <c r="U15" s="611"/>
      <c r="V15" s="611"/>
      <c r="W15" s="612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 ht="30">
      <c r="A16" s="1033"/>
      <c r="B16" s="1036"/>
      <c r="C16" s="1039"/>
      <c r="D16" s="474" t="s">
        <v>260</v>
      </c>
      <c r="E16" s="618" t="s">
        <v>438</v>
      </c>
      <c r="F16" s="228"/>
      <c r="G16" s="611"/>
      <c r="H16" s="611"/>
      <c r="I16" s="611"/>
      <c r="J16" s="612"/>
      <c r="K16" s="619"/>
      <c r="L16" s="611"/>
      <c r="M16" s="611"/>
      <c r="N16" s="620"/>
      <c r="O16" s="228"/>
      <c r="P16" s="612"/>
      <c r="Q16" s="619"/>
      <c r="R16" s="611"/>
      <c r="S16" s="611"/>
      <c r="T16" s="611"/>
      <c r="U16" s="611"/>
      <c r="V16" s="611"/>
      <c r="W16" s="612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7" customFormat="1" ht="30">
      <c r="A17" s="1033"/>
      <c r="B17" s="1036"/>
      <c r="C17" s="1039"/>
      <c r="D17" s="474" t="s">
        <v>261</v>
      </c>
      <c r="E17" s="618" t="s">
        <v>439</v>
      </c>
      <c r="F17" s="228"/>
      <c r="G17" s="611"/>
      <c r="H17" s="611"/>
      <c r="I17" s="611"/>
      <c r="J17" s="612"/>
      <c r="K17" s="619"/>
      <c r="L17" s="611"/>
      <c r="M17" s="611"/>
      <c r="N17" s="620"/>
      <c r="O17" s="228"/>
      <c r="P17" s="612"/>
      <c r="Q17" s="619"/>
      <c r="R17" s="611"/>
      <c r="S17" s="611"/>
      <c r="T17" s="611"/>
      <c r="U17" s="611"/>
      <c r="V17" s="611"/>
      <c r="W17" s="612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7" customFormat="1" ht="30">
      <c r="A18" s="1033"/>
      <c r="B18" s="1036"/>
      <c r="C18" s="1039"/>
      <c r="D18" s="474" t="s">
        <v>262</v>
      </c>
      <c r="E18" s="618" t="s">
        <v>440</v>
      </c>
      <c r="F18" s="228"/>
      <c r="G18" s="611"/>
      <c r="H18" s="611"/>
      <c r="I18" s="611"/>
      <c r="J18" s="612"/>
      <c r="K18" s="619"/>
      <c r="L18" s="611"/>
      <c r="M18" s="611"/>
      <c r="N18" s="620"/>
      <c r="O18" s="228"/>
      <c r="P18" s="612"/>
      <c r="Q18" s="619"/>
      <c r="R18" s="611"/>
      <c r="S18" s="611"/>
      <c r="T18" s="611"/>
      <c r="U18" s="611"/>
      <c r="V18" s="611"/>
      <c r="W18" s="612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7" customFormat="1" ht="30">
      <c r="A19" s="1033"/>
      <c r="B19" s="1036"/>
      <c r="C19" s="1039"/>
      <c r="D19" s="474" t="s">
        <v>112</v>
      </c>
      <c r="E19" s="618" t="s">
        <v>441</v>
      </c>
      <c r="F19" s="228"/>
      <c r="G19" s="611"/>
      <c r="H19" s="611"/>
      <c r="I19" s="611"/>
      <c r="J19" s="612"/>
      <c r="K19" s="619"/>
      <c r="L19" s="611"/>
      <c r="M19" s="611"/>
      <c r="N19" s="620"/>
      <c r="O19" s="228"/>
      <c r="P19" s="612"/>
      <c r="Q19" s="619"/>
      <c r="R19" s="611"/>
      <c r="S19" s="611"/>
      <c r="T19" s="611"/>
      <c r="U19" s="611"/>
      <c r="V19" s="611"/>
      <c r="W19" s="612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7" customFormat="1" ht="30">
      <c r="A20" s="1033"/>
      <c r="B20" s="1036"/>
      <c r="C20" s="1039"/>
      <c r="D20" s="474" t="s">
        <v>144</v>
      </c>
      <c r="E20" s="618" t="s">
        <v>442</v>
      </c>
      <c r="F20" s="228"/>
      <c r="G20" s="611"/>
      <c r="H20" s="611"/>
      <c r="I20" s="611"/>
      <c r="J20" s="612"/>
      <c r="K20" s="619"/>
      <c r="L20" s="611"/>
      <c r="M20" s="611"/>
      <c r="N20" s="620"/>
      <c r="O20" s="228"/>
      <c r="P20" s="612"/>
      <c r="Q20" s="619"/>
      <c r="R20" s="611"/>
      <c r="S20" s="611"/>
      <c r="T20" s="611"/>
      <c r="U20" s="611"/>
      <c r="V20" s="611"/>
      <c r="W20" s="612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7" customFormat="1" ht="15">
      <c r="A21" s="1033"/>
      <c r="B21" s="1036"/>
      <c r="C21" s="1039"/>
      <c r="D21" s="474" t="s">
        <v>443</v>
      </c>
      <c r="E21" s="618" t="s">
        <v>444</v>
      </c>
      <c r="F21" s="228"/>
      <c r="G21" s="611"/>
      <c r="H21" s="611"/>
      <c r="I21" s="611"/>
      <c r="J21" s="612"/>
      <c r="K21" s="619"/>
      <c r="L21" s="611"/>
      <c r="M21" s="611"/>
      <c r="N21" s="620"/>
      <c r="O21" s="228"/>
      <c r="P21" s="612"/>
      <c r="Q21" s="619"/>
      <c r="R21" s="611"/>
      <c r="S21" s="611"/>
      <c r="T21" s="611"/>
      <c r="U21" s="611"/>
      <c r="V21" s="611"/>
      <c r="W21" s="612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7" customFormat="1" thickBot="1">
      <c r="A22" s="1034"/>
      <c r="B22" s="1037"/>
      <c r="C22" s="1040"/>
      <c r="D22" s="475" t="s">
        <v>264</v>
      </c>
      <c r="E22" s="621" t="s">
        <v>445</v>
      </c>
      <c r="F22" s="613"/>
      <c r="G22" s="614"/>
      <c r="H22" s="614"/>
      <c r="I22" s="614"/>
      <c r="J22" s="615"/>
      <c r="K22" s="622"/>
      <c r="L22" s="614"/>
      <c r="M22" s="614"/>
      <c r="N22" s="623"/>
      <c r="O22" s="613"/>
      <c r="P22" s="615"/>
      <c r="Q22" s="622"/>
      <c r="R22" s="614"/>
      <c r="S22" s="614"/>
      <c r="T22" s="614"/>
      <c r="U22" s="614"/>
      <c r="V22" s="614"/>
      <c r="W22" s="615"/>
      <c r="X22" s="978"/>
      <c r="Y22" s="982"/>
      <c r="Z22" s="982"/>
      <c r="AA22" s="986"/>
      <c r="AB22" s="978"/>
      <c r="AC22" s="986"/>
      <c r="AD22" s="978"/>
      <c r="AE22" s="982"/>
      <c r="AF22" s="982"/>
      <c r="AG22" s="982"/>
      <c r="AH22" s="982"/>
      <c r="AI22" s="982"/>
      <c r="AJ22" s="986"/>
    </row>
    <row r="23" spans="1:37" ht="14.45" customHeight="1">
      <c r="A23" s="993"/>
      <c r="B23" s="993"/>
      <c r="C23" s="993"/>
      <c r="D23" s="993"/>
      <c r="E23" s="89"/>
      <c r="F23" s="3">
        <f t="shared" ref="F23:W23" si="0">SUM(F11:F22)</f>
        <v>0</v>
      </c>
      <c r="G23" s="3">
        <f t="shared" si="0"/>
        <v>0</v>
      </c>
      <c r="H23" s="3">
        <f t="shared" si="0"/>
        <v>0</v>
      </c>
      <c r="I23" s="3">
        <f t="shared" si="0"/>
        <v>0</v>
      </c>
      <c r="J23" s="3">
        <f t="shared" si="0"/>
        <v>0</v>
      </c>
      <c r="K23" s="3">
        <f t="shared" si="0"/>
        <v>0</v>
      </c>
      <c r="L23" s="3">
        <f t="shared" si="0"/>
        <v>0</v>
      </c>
      <c r="M23" s="3">
        <f t="shared" si="0"/>
        <v>0</v>
      </c>
      <c r="N23" s="3">
        <f t="shared" si="0"/>
        <v>0</v>
      </c>
      <c r="O23" s="3">
        <f t="shared" si="0"/>
        <v>0</v>
      </c>
      <c r="P23" s="3">
        <f t="shared" si="0"/>
        <v>0</v>
      </c>
      <c r="Q23" s="3">
        <f t="shared" si="0"/>
        <v>0</v>
      </c>
      <c r="R23" s="3">
        <f t="shared" si="0"/>
        <v>0</v>
      </c>
      <c r="S23" s="3">
        <f t="shared" si="0"/>
        <v>0</v>
      </c>
      <c r="T23" s="3">
        <f t="shared" si="0"/>
        <v>0</v>
      </c>
      <c r="U23" s="3">
        <f t="shared" si="0"/>
        <v>0</v>
      </c>
      <c r="V23" s="3">
        <f t="shared" si="0"/>
        <v>0</v>
      </c>
      <c r="W23" s="3">
        <f t="shared" si="0"/>
        <v>0</v>
      </c>
      <c r="X23" s="77">
        <f t="shared" ref="X23:AJ23" si="1">SUM(X11)</f>
        <v>0</v>
      </c>
      <c r="Y23" s="77">
        <f t="shared" si="1"/>
        <v>0</v>
      </c>
      <c r="Z23" s="77">
        <f t="shared" si="1"/>
        <v>0</v>
      </c>
      <c r="AA23" s="77">
        <f t="shared" si="1"/>
        <v>0</v>
      </c>
      <c r="AB23" s="77">
        <f t="shared" si="1"/>
        <v>0</v>
      </c>
      <c r="AC23" s="77">
        <f t="shared" si="1"/>
        <v>0</v>
      </c>
      <c r="AD23" s="77">
        <f t="shared" si="1"/>
        <v>0</v>
      </c>
      <c r="AE23" s="77">
        <f t="shared" si="1"/>
        <v>0</v>
      </c>
      <c r="AF23" s="77">
        <f t="shared" si="1"/>
        <v>0</v>
      </c>
      <c r="AG23" s="77">
        <f t="shared" si="1"/>
        <v>0</v>
      </c>
      <c r="AH23" s="77">
        <f t="shared" si="1"/>
        <v>0</v>
      </c>
      <c r="AI23" s="77">
        <f t="shared" si="1"/>
        <v>0</v>
      </c>
      <c r="AJ23" s="77">
        <f t="shared" si="1"/>
        <v>0</v>
      </c>
      <c r="AK23" s="1"/>
    </row>
    <row r="24" spans="1:37" thickBot="1">
      <c r="A24" s="261"/>
      <c r="B24" s="261"/>
      <c r="C24" s="261"/>
      <c r="D24" s="261"/>
      <c r="E24" s="261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customFormat="1" ht="30">
      <c r="A25" s="1019" t="s">
        <v>54</v>
      </c>
      <c r="B25" s="1022" t="s">
        <v>1576</v>
      </c>
      <c r="C25" s="1025" t="s">
        <v>211</v>
      </c>
      <c r="D25" s="605" t="s">
        <v>252</v>
      </c>
      <c r="E25" s="264" t="s">
        <v>433</v>
      </c>
      <c r="F25" s="607"/>
      <c r="G25" s="608"/>
      <c r="H25" s="608"/>
      <c r="I25" s="608"/>
      <c r="J25" s="609"/>
      <c r="K25" s="616"/>
      <c r="L25" s="608"/>
      <c r="M25" s="608"/>
      <c r="N25" s="617"/>
      <c r="O25" s="607"/>
      <c r="P25" s="609"/>
      <c r="Q25" s="616"/>
      <c r="R25" s="608"/>
      <c r="S25" s="608"/>
      <c r="T25" s="608"/>
      <c r="U25" s="608"/>
      <c r="V25" s="608"/>
      <c r="W25" s="609"/>
      <c r="X25" s="975"/>
      <c r="Y25" s="979"/>
      <c r="Z25" s="979"/>
      <c r="AA25" s="983"/>
      <c r="AB25" s="975"/>
      <c r="AC25" s="983"/>
      <c r="AD25" s="975"/>
      <c r="AE25" s="979"/>
      <c r="AF25" s="979"/>
      <c r="AG25" s="979"/>
      <c r="AH25" s="979"/>
      <c r="AI25" s="979"/>
      <c r="AJ25" s="983"/>
    </row>
    <row r="26" spans="1:37" customFormat="1" ht="15">
      <c r="A26" s="1020"/>
      <c r="B26" s="1023"/>
      <c r="C26" s="1026"/>
      <c r="D26" s="474" t="s">
        <v>446</v>
      </c>
      <c r="E26" s="618" t="s">
        <v>447</v>
      </c>
      <c r="F26" s="228"/>
      <c r="G26" s="611"/>
      <c r="H26" s="611"/>
      <c r="I26" s="611"/>
      <c r="J26" s="612"/>
      <c r="K26" s="619"/>
      <c r="L26" s="611"/>
      <c r="M26" s="611"/>
      <c r="N26" s="620"/>
      <c r="O26" s="228"/>
      <c r="P26" s="612"/>
      <c r="Q26" s="619"/>
      <c r="R26" s="611"/>
      <c r="S26" s="611"/>
      <c r="T26" s="611"/>
      <c r="U26" s="611"/>
      <c r="V26" s="611"/>
      <c r="W26" s="612"/>
      <c r="X26" s="976"/>
      <c r="Y26" s="980"/>
      <c r="Z26" s="980"/>
      <c r="AA26" s="984"/>
      <c r="AB26" s="976"/>
      <c r="AC26" s="984"/>
      <c r="AD26" s="976"/>
      <c r="AE26" s="980"/>
      <c r="AF26" s="980"/>
      <c r="AG26" s="980"/>
      <c r="AH26" s="980"/>
      <c r="AI26" s="980"/>
      <c r="AJ26" s="984"/>
    </row>
    <row r="27" spans="1:37" customFormat="1" ht="15">
      <c r="A27" s="1020"/>
      <c r="B27" s="1023"/>
      <c r="C27" s="1026"/>
      <c r="D27" s="474" t="s">
        <v>193</v>
      </c>
      <c r="E27" s="618" t="s">
        <v>449</v>
      </c>
      <c r="F27" s="228"/>
      <c r="G27" s="611"/>
      <c r="H27" s="611"/>
      <c r="I27" s="611"/>
      <c r="J27" s="612"/>
      <c r="K27" s="619"/>
      <c r="L27" s="611"/>
      <c r="M27" s="611"/>
      <c r="N27" s="620"/>
      <c r="O27" s="228"/>
      <c r="P27" s="612"/>
      <c r="Q27" s="619"/>
      <c r="R27" s="611"/>
      <c r="S27" s="611"/>
      <c r="T27" s="611"/>
      <c r="U27" s="611"/>
      <c r="V27" s="611"/>
      <c r="W27" s="612"/>
      <c r="X27" s="976"/>
      <c r="Y27" s="980"/>
      <c r="Z27" s="980"/>
      <c r="AA27" s="984"/>
      <c r="AB27" s="976"/>
      <c r="AC27" s="984"/>
      <c r="AD27" s="976"/>
      <c r="AE27" s="980"/>
      <c r="AF27" s="980"/>
      <c r="AG27" s="980"/>
      <c r="AH27" s="980"/>
      <c r="AI27" s="980"/>
      <c r="AJ27" s="984"/>
    </row>
    <row r="28" spans="1:37" customFormat="1" ht="30">
      <c r="A28" s="1020"/>
      <c r="B28" s="1023"/>
      <c r="C28" s="1026"/>
      <c r="D28" s="474" t="s">
        <v>212</v>
      </c>
      <c r="E28" s="618" t="s">
        <v>450</v>
      </c>
      <c r="F28" s="228"/>
      <c r="G28" s="611"/>
      <c r="H28" s="611"/>
      <c r="I28" s="611"/>
      <c r="J28" s="612"/>
      <c r="K28" s="619"/>
      <c r="L28" s="611"/>
      <c r="M28" s="611"/>
      <c r="N28" s="620"/>
      <c r="O28" s="228"/>
      <c r="P28" s="612"/>
      <c r="Q28" s="619"/>
      <c r="R28" s="611"/>
      <c r="S28" s="611"/>
      <c r="T28" s="611"/>
      <c r="U28" s="611"/>
      <c r="V28" s="611"/>
      <c r="W28" s="612"/>
      <c r="X28" s="976"/>
      <c r="Y28" s="980"/>
      <c r="Z28" s="980"/>
      <c r="AA28" s="984"/>
      <c r="AB28" s="976"/>
      <c r="AC28" s="984"/>
      <c r="AD28" s="976"/>
      <c r="AE28" s="980"/>
      <c r="AF28" s="980"/>
      <c r="AG28" s="980"/>
      <c r="AH28" s="980"/>
      <c r="AI28" s="980"/>
      <c r="AJ28" s="984"/>
    </row>
    <row r="29" spans="1:37" customFormat="1" ht="15">
      <c r="A29" s="1020"/>
      <c r="B29" s="1023"/>
      <c r="C29" s="1026"/>
      <c r="D29" s="474" t="s">
        <v>254</v>
      </c>
      <c r="E29" s="618" t="s">
        <v>434</v>
      </c>
      <c r="F29" s="228"/>
      <c r="G29" s="611"/>
      <c r="H29" s="611"/>
      <c r="I29" s="611"/>
      <c r="J29" s="612"/>
      <c r="K29" s="619"/>
      <c r="L29" s="611"/>
      <c r="M29" s="611"/>
      <c r="N29" s="620"/>
      <c r="O29" s="228"/>
      <c r="P29" s="612"/>
      <c r="Q29" s="619"/>
      <c r="R29" s="611"/>
      <c r="S29" s="611"/>
      <c r="T29" s="611"/>
      <c r="U29" s="611"/>
      <c r="V29" s="611"/>
      <c r="W29" s="612"/>
      <c r="X29" s="976"/>
      <c r="Y29" s="980"/>
      <c r="Z29" s="980"/>
      <c r="AA29" s="984"/>
      <c r="AB29" s="976"/>
      <c r="AC29" s="984"/>
      <c r="AD29" s="976"/>
      <c r="AE29" s="980"/>
      <c r="AF29" s="980"/>
      <c r="AG29" s="980"/>
      <c r="AH29" s="980"/>
      <c r="AI29" s="980"/>
      <c r="AJ29" s="984"/>
    </row>
    <row r="30" spans="1:37" customFormat="1" ht="15">
      <c r="A30" s="1020"/>
      <c r="B30" s="1023"/>
      <c r="C30" s="1026"/>
      <c r="D30" s="474" t="s">
        <v>256</v>
      </c>
      <c r="E30" s="618" t="s">
        <v>435</v>
      </c>
      <c r="F30" s="228"/>
      <c r="G30" s="611"/>
      <c r="H30" s="611"/>
      <c r="I30" s="611"/>
      <c r="J30" s="612"/>
      <c r="K30" s="619"/>
      <c r="L30" s="611"/>
      <c r="M30" s="611"/>
      <c r="N30" s="620"/>
      <c r="O30" s="228"/>
      <c r="P30" s="612"/>
      <c r="Q30" s="619"/>
      <c r="R30" s="611"/>
      <c r="S30" s="611"/>
      <c r="T30" s="611"/>
      <c r="U30" s="611"/>
      <c r="V30" s="611"/>
      <c r="W30" s="612"/>
      <c r="X30" s="976"/>
      <c r="Y30" s="980"/>
      <c r="Z30" s="980"/>
      <c r="AA30" s="984"/>
      <c r="AB30" s="976"/>
      <c r="AC30" s="984"/>
      <c r="AD30" s="976"/>
      <c r="AE30" s="980"/>
      <c r="AF30" s="980"/>
      <c r="AG30" s="980"/>
      <c r="AH30" s="980"/>
      <c r="AI30" s="980"/>
      <c r="AJ30" s="984"/>
    </row>
    <row r="31" spans="1:37" customFormat="1" ht="30">
      <c r="A31" s="1020"/>
      <c r="B31" s="1023"/>
      <c r="C31" s="1026"/>
      <c r="D31" s="474" t="s">
        <v>266</v>
      </c>
      <c r="E31" s="618" t="s">
        <v>452</v>
      </c>
      <c r="F31" s="228"/>
      <c r="G31" s="611"/>
      <c r="H31" s="611"/>
      <c r="I31" s="611"/>
      <c r="J31" s="612"/>
      <c r="K31" s="619"/>
      <c r="L31" s="611"/>
      <c r="M31" s="611"/>
      <c r="N31" s="620"/>
      <c r="O31" s="228"/>
      <c r="P31" s="612"/>
      <c r="Q31" s="619"/>
      <c r="R31" s="611"/>
      <c r="S31" s="611"/>
      <c r="T31" s="611"/>
      <c r="U31" s="611"/>
      <c r="V31" s="611"/>
      <c r="W31" s="612"/>
      <c r="X31" s="976"/>
      <c r="Y31" s="980"/>
      <c r="Z31" s="980"/>
      <c r="AA31" s="984"/>
      <c r="AB31" s="976"/>
      <c r="AC31" s="984"/>
      <c r="AD31" s="976"/>
      <c r="AE31" s="980"/>
      <c r="AF31" s="980"/>
      <c r="AG31" s="980"/>
      <c r="AH31" s="980"/>
      <c r="AI31" s="980"/>
      <c r="AJ31" s="984"/>
    </row>
    <row r="32" spans="1:37" customFormat="1" ht="15">
      <c r="A32" s="1020"/>
      <c r="B32" s="1023"/>
      <c r="C32" s="1026"/>
      <c r="D32" s="474" t="s">
        <v>258</v>
      </c>
      <c r="E32" s="618" t="s">
        <v>436</v>
      </c>
      <c r="F32" s="228"/>
      <c r="G32" s="611"/>
      <c r="H32" s="611"/>
      <c r="I32" s="611"/>
      <c r="J32" s="612"/>
      <c r="K32" s="619"/>
      <c r="L32" s="611"/>
      <c r="M32" s="611"/>
      <c r="N32" s="620"/>
      <c r="O32" s="228"/>
      <c r="P32" s="612"/>
      <c r="Q32" s="619"/>
      <c r="R32" s="611"/>
      <c r="S32" s="611"/>
      <c r="T32" s="611"/>
      <c r="U32" s="611"/>
      <c r="V32" s="611"/>
      <c r="W32" s="612"/>
      <c r="X32" s="976"/>
      <c r="Y32" s="980"/>
      <c r="Z32" s="980"/>
      <c r="AA32" s="984"/>
      <c r="AB32" s="976"/>
      <c r="AC32" s="984"/>
      <c r="AD32" s="976"/>
      <c r="AE32" s="980"/>
      <c r="AF32" s="980"/>
      <c r="AG32" s="980"/>
      <c r="AH32" s="980"/>
      <c r="AI32" s="980"/>
      <c r="AJ32" s="984"/>
    </row>
    <row r="33" spans="1:37" customFormat="1" ht="15">
      <c r="A33" s="1020"/>
      <c r="B33" s="1023"/>
      <c r="C33" s="1026"/>
      <c r="D33" s="474" t="s">
        <v>453</v>
      </c>
      <c r="E33" s="618" t="s">
        <v>454</v>
      </c>
      <c r="F33" s="228"/>
      <c r="G33" s="611"/>
      <c r="H33" s="611"/>
      <c r="I33" s="611"/>
      <c r="J33" s="612"/>
      <c r="K33" s="619"/>
      <c r="L33" s="611"/>
      <c r="M33" s="611"/>
      <c r="N33" s="620"/>
      <c r="O33" s="228"/>
      <c r="P33" s="612"/>
      <c r="Q33" s="619"/>
      <c r="R33" s="611"/>
      <c r="S33" s="611"/>
      <c r="T33" s="611"/>
      <c r="U33" s="611"/>
      <c r="V33" s="611"/>
      <c r="W33" s="612"/>
      <c r="X33" s="976"/>
      <c r="Y33" s="980"/>
      <c r="Z33" s="980"/>
      <c r="AA33" s="984"/>
      <c r="AB33" s="976"/>
      <c r="AC33" s="984"/>
      <c r="AD33" s="976"/>
      <c r="AE33" s="980"/>
      <c r="AF33" s="980"/>
      <c r="AG33" s="980"/>
      <c r="AH33" s="980"/>
      <c r="AI33" s="980"/>
      <c r="AJ33" s="984"/>
    </row>
    <row r="34" spans="1:37" customFormat="1" ht="30">
      <c r="A34" s="1020"/>
      <c r="B34" s="1023"/>
      <c r="C34" s="1026"/>
      <c r="D34" s="474" t="s">
        <v>455</v>
      </c>
      <c r="E34" s="618" t="s">
        <v>456</v>
      </c>
      <c r="F34" s="228"/>
      <c r="G34" s="611"/>
      <c r="H34" s="611"/>
      <c r="I34" s="611"/>
      <c r="J34" s="612"/>
      <c r="K34" s="619"/>
      <c r="L34" s="611"/>
      <c r="M34" s="611"/>
      <c r="N34" s="620"/>
      <c r="O34" s="228"/>
      <c r="P34" s="612"/>
      <c r="Q34" s="619"/>
      <c r="R34" s="611"/>
      <c r="S34" s="611"/>
      <c r="T34" s="611"/>
      <c r="U34" s="611"/>
      <c r="V34" s="611"/>
      <c r="W34" s="612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7" customFormat="1" ht="15">
      <c r="A35" s="1020"/>
      <c r="B35" s="1023"/>
      <c r="C35" s="1026"/>
      <c r="D35" s="474" t="s">
        <v>457</v>
      </c>
      <c r="E35" s="618" t="s">
        <v>458</v>
      </c>
      <c r="F35" s="228"/>
      <c r="G35" s="611"/>
      <c r="H35" s="611"/>
      <c r="I35" s="611"/>
      <c r="J35" s="612"/>
      <c r="K35" s="619"/>
      <c r="L35" s="611"/>
      <c r="M35" s="611"/>
      <c r="N35" s="620"/>
      <c r="O35" s="228"/>
      <c r="P35" s="612"/>
      <c r="Q35" s="619"/>
      <c r="R35" s="611"/>
      <c r="S35" s="611"/>
      <c r="T35" s="611"/>
      <c r="U35" s="611"/>
      <c r="V35" s="611"/>
      <c r="W35" s="612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7" customFormat="1" ht="30">
      <c r="A36" s="1020"/>
      <c r="B36" s="1023"/>
      <c r="C36" s="1026"/>
      <c r="D36" s="474" t="s">
        <v>459</v>
      </c>
      <c r="E36" s="618" t="s">
        <v>460</v>
      </c>
      <c r="F36" s="228"/>
      <c r="G36" s="611"/>
      <c r="H36" s="611"/>
      <c r="I36" s="611"/>
      <c r="J36" s="612"/>
      <c r="K36" s="619"/>
      <c r="L36" s="611"/>
      <c r="M36" s="611"/>
      <c r="N36" s="620"/>
      <c r="O36" s="228"/>
      <c r="P36" s="612"/>
      <c r="Q36" s="619"/>
      <c r="R36" s="611"/>
      <c r="S36" s="611"/>
      <c r="T36" s="611"/>
      <c r="U36" s="611"/>
      <c r="V36" s="611"/>
      <c r="W36" s="612"/>
      <c r="X36" s="977"/>
      <c r="Y36" s="981"/>
      <c r="Z36" s="981"/>
      <c r="AA36" s="985"/>
      <c r="AB36" s="977"/>
      <c r="AC36" s="985"/>
      <c r="AD36" s="977"/>
      <c r="AE36" s="981"/>
      <c r="AF36" s="981"/>
      <c r="AG36" s="981"/>
      <c r="AH36" s="981"/>
      <c r="AI36" s="981"/>
      <c r="AJ36" s="985"/>
    </row>
    <row r="37" spans="1:37" customFormat="1" ht="16.5" customHeight="1">
      <c r="A37" s="1020"/>
      <c r="B37" s="1023"/>
      <c r="C37" s="1026"/>
      <c r="D37" s="474" t="s">
        <v>461</v>
      </c>
      <c r="E37" s="618" t="s">
        <v>462</v>
      </c>
      <c r="F37" s="228"/>
      <c r="G37" s="611"/>
      <c r="H37" s="611"/>
      <c r="I37" s="611"/>
      <c r="J37" s="612"/>
      <c r="K37" s="619"/>
      <c r="L37" s="611"/>
      <c r="M37" s="611"/>
      <c r="N37" s="620"/>
      <c r="O37" s="228"/>
      <c r="P37" s="612"/>
      <c r="Q37" s="619"/>
      <c r="R37" s="611"/>
      <c r="S37" s="611"/>
      <c r="T37" s="611"/>
      <c r="U37" s="611"/>
      <c r="V37" s="611"/>
      <c r="W37" s="612"/>
      <c r="X37" s="977"/>
      <c r="Y37" s="981"/>
      <c r="Z37" s="981"/>
      <c r="AA37" s="985"/>
      <c r="AB37" s="977"/>
      <c r="AC37" s="985"/>
      <c r="AD37" s="977"/>
      <c r="AE37" s="981"/>
      <c r="AF37" s="981"/>
      <c r="AG37" s="981"/>
      <c r="AH37" s="981"/>
      <c r="AI37" s="981"/>
      <c r="AJ37" s="985"/>
    </row>
    <row r="38" spans="1:37" customFormat="1" ht="15">
      <c r="A38" s="1020"/>
      <c r="B38" s="1023"/>
      <c r="C38" s="1026"/>
      <c r="D38" s="474" t="s">
        <v>259</v>
      </c>
      <c r="E38" s="618" t="s">
        <v>437</v>
      </c>
      <c r="F38" s="228"/>
      <c r="G38" s="611"/>
      <c r="H38" s="611"/>
      <c r="I38" s="611"/>
      <c r="J38" s="612"/>
      <c r="K38" s="619"/>
      <c r="L38" s="611"/>
      <c r="M38" s="611"/>
      <c r="N38" s="620"/>
      <c r="O38" s="228"/>
      <c r="P38" s="612"/>
      <c r="Q38" s="619"/>
      <c r="R38" s="611"/>
      <c r="S38" s="611"/>
      <c r="T38" s="611"/>
      <c r="U38" s="611"/>
      <c r="V38" s="611"/>
      <c r="W38" s="612"/>
      <c r="X38" s="977"/>
      <c r="Y38" s="981"/>
      <c r="Z38" s="981"/>
      <c r="AA38" s="985"/>
      <c r="AB38" s="977"/>
      <c r="AC38" s="985"/>
      <c r="AD38" s="977"/>
      <c r="AE38" s="981"/>
      <c r="AF38" s="981"/>
      <c r="AG38" s="981"/>
      <c r="AH38" s="981"/>
      <c r="AI38" s="981"/>
      <c r="AJ38" s="985"/>
    </row>
    <row r="39" spans="1:37" customFormat="1" ht="30">
      <c r="A39" s="1020"/>
      <c r="B39" s="1023"/>
      <c r="C39" s="1026"/>
      <c r="D39" s="474" t="s">
        <v>260</v>
      </c>
      <c r="E39" s="618" t="s">
        <v>438</v>
      </c>
      <c r="F39" s="228"/>
      <c r="G39" s="611"/>
      <c r="H39" s="611"/>
      <c r="I39" s="611"/>
      <c r="J39" s="612"/>
      <c r="K39" s="619"/>
      <c r="L39" s="611"/>
      <c r="M39" s="611"/>
      <c r="N39" s="620"/>
      <c r="O39" s="228"/>
      <c r="P39" s="612"/>
      <c r="Q39" s="619"/>
      <c r="R39" s="611"/>
      <c r="S39" s="611"/>
      <c r="T39" s="611"/>
      <c r="U39" s="611"/>
      <c r="V39" s="611"/>
      <c r="W39" s="612"/>
      <c r="X39" s="977"/>
      <c r="Y39" s="981"/>
      <c r="Z39" s="981"/>
      <c r="AA39" s="985"/>
      <c r="AB39" s="977"/>
      <c r="AC39" s="985"/>
      <c r="AD39" s="977"/>
      <c r="AE39" s="981"/>
      <c r="AF39" s="981"/>
      <c r="AG39" s="981"/>
      <c r="AH39" s="981"/>
      <c r="AI39" s="981"/>
      <c r="AJ39" s="985"/>
    </row>
    <row r="40" spans="1:37" customFormat="1" ht="30">
      <c r="A40" s="1020"/>
      <c r="B40" s="1023"/>
      <c r="C40" s="1026"/>
      <c r="D40" s="474" t="s">
        <v>261</v>
      </c>
      <c r="E40" s="618" t="s">
        <v>439</v>
      </c>
      <c r="F40" s="228"/>
      <c r="G40" s="611"/>
      <c r="H40" s="611"/>
      <c r="I40" s="611"/>
      <c r="J40" s="612"/>
      <c r="K40" s="619"/>
      <c r="L40" s="611"/>
      <c r="M40" s="611"/>
      <c r="N40" s="620"/>
      <c r="O40" s="228"/>
      <c r="P40" s="612"/>
      <c r="Q40" s="619"/>
      <c r="R40" s="611"/>
      <c r="S40" s="611"/>
      <c r="T40" s="611"/>
      <c r="U40" s="611"/>
      <c r="V40" s="611"/>
      <c r="W40" s="612"/>
      <c r="X40" s="977"/>
      <c r="Y40" s="981"/>
      <c r="Z40" s="981"/>
      <c r="AA40" s="985"/>
      <c r="AB40" s="977"/>
      <c r="AC40" s="985"/>
      <c r="AD40" s="977"/>
      <c r="AE40" s="981"/>
      <c r="AF40" s="981"/>
      <c r="AG40" s="981"/>
      <c r="AH40" s="981"/>
      <c r="AI40" s="981"/>
      <c r="AJ40" s="985"/>
    </row>
    <row r="41" spans="1:37" customFormat="1" ht="30">
      <c r="A41" s="1020"/>
      <c r="B41" s="1023"/>
      <c r="C41" s="1026"/>
      <c r="D41" s="474" t="s">
        <v>262</v>
      </c>
      <c r="E41" s="618" t="s">
        <v>440</v>
      </c>
      <c r="F41" s="228"/>
      <c r="G41" s="611"/>
      <c r="H41" s="611"/>
      <c r="I41" s="611"/>
      <c r="J41" s="612"/>
      <c r="K41" s="619"/>
      <c r="L41" s="611"/>
      <c r="M41" s="611"/>
      <c r="N41" s="620"/>
      <c r="O41" s="228"/>
      <c r="P41" s="612"/>
      <c r="Q41" s="619"/>
      <c r="R41" s="611"/>
      <c r="S41" s="611"/>
      <c r="T41" s="611"/>
      <c r="U41" s="611"/>
      <c r="V41" s="611"/>
      <c r="W41" s="612"/>
      <c r="X41" s="977"/>
      <c r="Y41" s="981"/>
      <c r="Z41" s="981"/>
      <c r="AA41" s="985"/>
      <c r="AB41" s="977"/>
      <c r="AC41" s="985"/>
      <c r="AD41" s="977"/>
      <c r="AE41" s="981"/>
      <c r="AF41" s="981"/>
      <c r="AG41" s="981"/>
      <c r="AH41" s="981"/>
      <c r="AI41" s="981"/>
      <c r="AJ41" s="985"/>
    </row>
    <row r="42" spans="1:37" customFormat="1" ht="30">
      <c r="A42" s="1020"/>
      <c r="B42" s="1023"/>
      <c r="C42" s="1026"/>
      <c r="D42" s="474" t="s">
        <v>463</v>
      </c>
      <c r="E42" s="618" t="s">
        <v>464</v>
      </c>
      <c r="F42" s="228"/>
      <c r="G42" s="611"/>
      <c r="H42" s="611"/>
      <c r="I42" s="611"/>
      <c r="J42" s="612"/>
      <c r="K42" s="619"/>
      <c r="L42" s="611"/>
      <c r="M42" s="611"/>
      <c r="N42" s="620"/>
      <c r="O42" s="228"/>
      <c r="P42" s="612"/>
      <c r="Q42" s="619"/>
      <c r="R42" s="611"/>
      <c r="S42" s="611"/>
      <c r="T42" s="611"/>
      <c r="U42" s="611"/>
      <c r="V42" s="611"/>
      <c r="W42" s="612"/>
      <c r="X42" s="977"/>
      <c r="Y42" s="981"/>
      <c r="Z42" s="981"/>
      <c r="AA42" s="985"/>
      <c r="AB42" s="977"/>
      <c r="AC42" s="985"/>
      <c r="AD42" s="977"/>
      <c r="AE42" s="981"/>
      <c r="AF42" s="981"/>
      <c r="AG42" s="981"/>
      <c r="AH42" s="981"/>
      <c r="AI42" s="981"/>
      <c r="AJ42" s="985"/>
    </row>
    <row r="43" spans="1:37" customFormat="1" thickBot="1">
      <c r="A43" s="1021"/>
      <c r="B43" s="1024"/>
      <c r="C43" s="1027"/>
      <c r="D43" s="475" t="s">
        <v>264</v>
      </c>
      <c r="E43" s="621" t="s">
        <v>445</v>
      </c>
      <c r="F43" s="613"/>
      <c r="G43" s="614"/>
      <c r="H43" s="614"/>
      <c r="I43" s="614"/>
      <c r="J43" s="615"/>
      <c r="K43" s="622"/>
      <c r="L43" s="614"/>
      <c r="M43" s="614"/>
      <c r="N43" s="623"/>
      <c r="O43" s="613"/>
      <c r="P43" s="615"/>
      <c r="Q43" s="622"/>
      <c r="R43" s="614"/>
      <c r="S43" s="614"/>
      <c r="T43" s="614"/>
      <c r="U43" s="614"/>
      <c r="V43" s="614"/>
      <c r="W43" s="615"/>
      <c r="X43" s="978"/>
      <c r="Y43" s="982"/>
      <c r="Z43" s="982"/>
      <c r="AA43" s="986"/>
      <c r="AB43" s="978"/>
      <c r="AC43" s="986"/>
      <c r="AD43" s="978"/>
      <c r="AE43" s="982"/>
      <c r="AF43" s="982"/>
      <c r="AG43" s="982"/>
      <c r="AH43" s="982"/>
      <c r="AI43" s="982"/>
      <c r="AJ43" s="986"/>
    </row>
    <row r="44" spans="1:37" ht="14.45" customHeight="1">
      <c r="A44" s="993"/>
      <c r="B44" s="993"/>
      <c r="C44" s="993"/>
      <c r="D44" s="993"/>
      <c r="E44" s="89"/>
      <c r="F44" s="3">
        <f t="shared" ref="F44:W44" si="2">SUM(F25:F43)</f>
        <v>0</v>
      </c>
      <c r="G44" s="3">
        <f t="shared" si="2"/>
        <v>0</v>
      </c>
      <c r="H44" s="3">
        <f t="shared" si="2"/>
        <v>0</v>
      </c>
      <c r="I44" s="3">
        <f t="shared" si="2"/>
        <v>0</v>
      </c>
      <c r="J44" s="3">
        <f t="shared" si="2"/>
        <v>0</v>
      </c>
      <c r="K44" s="3">
        <f t="shared" si="2"/>
        <v>0</v>
      </c>
      <c r="L44" s="3">
        <f t="shared" si="2"/>
        <v>0</v>
      </c>
      <c r="M44" s="3">
        <f t="shared" si="2"/>
        <v>0</v>
      </c>
      <c r="N44" s="3">
        <f t="shared" si="2"/>
        <v>0</v>
      </c>
      <c r="O44" s="3">
        <f t="shared" si="2"/>
        <v>0</v>
      </c>
      <c r="P44" s="3">
        <f t="shared" si="2"/>
        <v>0</v>
      </c>
      <c r="Q44" s="3">
        <f t="shared" si="2"/>
        <v>0</v>
      </c>
      <c r="R44" s="3">
        <f t="shared" si="2"/>
        <v>0</v>
      </c>
      <c r="S44" s="3">
        <f t="shared" si="2"/>
        <v>0</v>
      </c>
      <c r="T44" s="3">
        <f t="shared" si="2"/>
        <v>0</v>
      </c>
      <c r="U44" s="3">
        <f t="shared" si="2"/>
        <v>0</v>
      </c>
      <c r="V44" s="3">
        <f t="shared" si="2"/>
        <v>0</v>
      </c>
      <c r="W44" s="3">
        <f t="shared" si="2"/>
        <v>0</v>
      </c>
      <c r="X44" s="77">
        <f t="shared" ref="X44:AJ44" si="3">SUM(X25)</f>
        <v>0</v>
      </c>
      <c r="Y44" s="77">
        <f t="shared" si="3"/>
        <v>0</v>
      </c>
      <c r="Z44" s="77">
        <f t="shared" si="3"/>
        <v>0</v>
      </c>
      <c r="AA44" s="77">
        <f t="shared" si="3"/>
        <v>0</v>
      </c>
      <c r="AB44" s="77">
        <f t="shared" si="3"/>
        <v>0</v>
      </c>
      <c r="AC44" s="77">
        <f t="shared" si="3"/>
        <v>0</v>
      </c>
      <c r="AD44" s="77">
        <f t="shared" si="3"/>
        <v>0</v>
      </c>
      <c r="AE44" s="77">
        <f t="shared" si="3"/>
        <v>0</v>
      </c>
      <c r="AF44" s="77">
        <f t="shared" si="3"/>
        <v>0</v>
      </c>
      <c r="AG44" s="77">
        <f t="shared" si="3"/>
        <v>0</v>
      </c>
      <c r="AH44" s="77">
        <f t="shared" si="3"/>
        <v>0</v>
      </c>
      <c r="AI44" s="77">
        <f t="shared" si="3"/>
        <v>0</v>
      </c>
      <c r="AJ44" s="77">
        <f t="shared" si="3"/>
        <v>0</v>
      </c>
      <c r="AK44" s="1"/>
    </row>
    <row r="45" spans="1:37" thickBot="1">
      <c r="A45" s="261"/>
      <c r="B45" s="261"/>
      <c r="C45" s="261"/>
      <c r="D45" s="261"/>
      <c r="E45" s="26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customFormat="1" ht="30">
      <c r="A46" s="1019" t="s">
        <v>55</v>
      </c>
      <c r="B46" s="1022" t="s">
        <v>1577</v>
      </c>
      <c r="C46" s="1025" t="s">
        <v>281</v>
      </c>
      <c r="D46" s="605" t="s">
        <v>252</v>
      </c>
      <c r="E46" s="606" t="s">
        <v>433</v>
      </c>
      <c r="F46" s="607"/>
      <c r="G46" s="608"/>
      <c r="H46" s="608"/>
      <c r="I46" s="608"/>
      <c r="J46" s="609"/>
      <c r="K46" s="607"/>
      <c r="L46" s="608"/>
      <c r="M46" s="608"/>
      <c r="N46" s="609"/>
      <c r="O46" s="607"/>
      <c r="P46" s="609"/>
      <c r="Q46" s="607"/>
      <c r="R46" s="608"/>
      <c r="S46" s="608"/>
      <c r="T46" s="608"/>
      <c r="U46" s="608"/>
      <c r="V46" s="608"/>
      <c r="W46" s="609"/>
      <c r="X46" s="975"/>
      <c r="Y46" s="979"/>
      <c r="Z46" s="979"/>
      <c r="AA46" s="983"/>
      <c r="AB46" s="975"/>
      <c r="AC46" s="983"/>
      <c r="AD46" s="975"/>
      <c r="AE46" s="979"/>
      <c r="AF46" s="979"/>
      <c r="AG46" s="979"/>
      <c r="AH46" s="979"/>
      <c r="AI46" s="979"/>
      <c r="AJ46" s="983"/>
    </row>
    <row r="47" spans="1:37" customFormat="1" ht="15">
      <c r="A47" s="1020"/>
      <c r="B47" s="1023"/>
      <c r="C47" s="1026"/>
      <c r="D47" s="474" t="s">
        <v>551</v>
      </c>
      <c r="E47" s="610" t="s">
        <v>552</v>
      </c>
      <c r="F47" s="228"/>
      <c r="G47" s="611"/>
      <c r="H47" s="611"/>
      <c r="I47" s="611"/>
      <c r="J47" s="612"/>
      <c r="K47" s="228"/>
      <c r="L47" s="611"/>
      <c r="M47" s="611"/>
      <c r="N47" s="612"/>
      <c r="O47" s="228"/>
      <c r="P47" s="612"/>
      <c r="Q47" s="228"/>
      <c r="R47" s="611"/>
      <c r="S47" s="611"/>
      <c r="T47" s="611"/>
      <c r="U47" s="611"/>
      <c r="V47" s="611"/>
      <c r="W47" s="612"/>
      <c r="X47" s="977"/>
      <c r="Y47" s="981"/>
      <c r="Z47" s="981"/>
      <c r="AA47" s="985"/>
      <c r="AB47" s="977"/>
      <c r="AC47" s="985"/>
      <c r="AD47" s="977"/>
      <c r="AE47" s="981"/>
      <c r="AF47" s="981"/>
      <c r="AG47" s="981"/>
      <c r="AH47" s="981"/>
      <c r="AI47" s="981"/>
      <c r="AJ47" s="985"/>
    </row>
    <row r="48" spans="1:37" customFormat="1" ht="15">
      <c r="A48" s="1020"/>
      <c r="B48" s="1023"/>
      <c r="C48" s="1026"/>
      <c r="D48" s="474" t="s">
        <v>553</v>
      </c>
      <c r="E48" s="610" t="s">
        <v>554</v>
      </c>
      <c r="F48" s="228"/>
      <c r="G48" s="611"/>
      <c r="H48" s="611"/>
      <c r="I48" s="611"/>
      <c r="J48" s="612"/>
      <c r="K48" s="228"/>
      <c r="L48" s="611"/>
      <c r="M48" s="611"/>
      <c r="N48" s="612"/>
      <c r="O48" s="228"/>
      <c r="P48" s="612"/>
      <c r="Q48" s="228"/>
      <c r="R48" s="611"/>
      <c r="S48" s="611"/>
      <c r="T48" s="611"/>
      <c r="U48" s="611"/>
      <c r="V48" s="611"/>
      <c r="W48" s="612"/>
      <c r="X48" s="977"/>
      <c r="Y48" s="981"/>
      <c r="Z48" s="981"/>
      <c r="AA48" s="985"/>
      <c r="AB48" s="977"/>
      <c r="AC48" s="985"/>
      <c r="AD48" s="977"/>
      <c r="AE48" s="981"/>
      <c r="AF48" s="981"/>
      <c r="AG48" s="981"/>
      <c r="AH48" s="981"/>
      <c r="AI48" s="981"/>
      <c r="AJ48" s="985"/>
    </row>
    <row r="49" spans="1:36" customFormat="1" ht="15">
      <c r="A49" s="1020"/>
      <c r="B49" s="1023"/>
      <c r="C49" s="1026"/>
      <c r="D49" s="474" t="s">
        <v>254</v>
      </c>
      <c r="E49" s="610" t="s">
        <v>434</v>
      </c>
      <c r="F49" s="228"/>
      <c r="G49" s="611"/>
      <c r="H49" s="611"/>
      <c r="I49" s="611"/>
      <c r="J49" s="612"/>
      <c r="K49" s="228"/>
      <c r="L49" s="611"/>
      <c r="M49" s="611"/>
      <c r="N49" s="612"/>
      <c r="O49" s="228"/>
      <c r="P49" s="612"/>
      <c r="Q49" s="228"/>
      <c r="R49" s="611"/>
      <c r="S49" s="611"/>
      <c r="T49" s="611"/>
      <c r="U49" s="611"/>
      <c r="V49" s="611"/>
      <c r="W49" s="612"/>
      <c r="X49" s="977"/>
      <c r="Y49" s="981"/>
      <c r="Z49" s="981"/>
      <c r="AA49" s="985"/>
      <c r="AB49" s="977"/>
      <c r="AC49" s="985"/>
      <c r="AD49" s="977"/>
      <c r="AE49" s="981"/>
      <c r="AF49" s="981"/>
      <c r="AG49" s="981"/>
      <c r="AH49" s="981"/>
      <c r="AI49" s="981"/>
      <c r="AJ49" s="985"/>
    </row>
    <row r="50" spans="1:36" customFormat="1" ht="15">
      <c r="A50" s="1020"/>
      <c r="B50" s="1023"/>
      <c r="C50" s="1026"/>
      <c r="D50" s="474" t="s">
        <v>256</v>
      </c>
      <c r="E50" s="610" t="s">
        <v>435</v>
      </c>
      <c r="F50" s="228"/>
      <c r="G50" s="611"/>
      <c r="H50" s="611"/>
      <c r="I50" s="611"/>
      <c r="J50" s="612"/>
      <c r="K50" s="228"/>
      <c r="L50" s="611"/>
      <c r="M50" s="611"/>
      <c r="N50" s="612"/>
      <c r="O50" s="228"/>
      <c r="P50" s="612"/>
      <c r="Q50" s="228"/>
      <c r="R50" s="611"/>
      <c r="S50" s="611"/>
      <c r="T50" s="611"/>
      <c r="U50" s="611"/>
      <c r="V50" s="611"/>
      <c r="W50" s="612"/>
      <c r="X50" s="977"/>
      <c r="Y50" s="981"/>
      <c r="Z50" s="981"/>
      <c r="AA50" s="985"/>
      <c r="AB50" s="977"/>
      <c r="AC50" s="985"/>
      <c r="AD50" s="977"/>
      <c r="AE50" s="981"/>
      <c r="AF50" s="981"/>
      <c r="AG50" s="981"/>
      <c r="AH50" s="981"/>
      <c r="AI50" s="981"/>
      <c r="AJ50" s="985"/>
    </row>
    <row r="51" spans="1:36" customFormat="1" ht="30">
      <c r="A51" s="1020"/>
      <c r="B51" s="1023"/>
      <c r="C51" s="1026"/>
      <c r="D51" s="474" t="s">
        <v>283</v>
      </c>
      <c r="E51" s="610" t="s">
        <v>555</v>
      </c>
      <c r="F51" s="228"/>
      <c r="G51" s="611"/>
      <c r="H51" s="611"/>
      <c r="I51" s="611"/>
      <c r="J51" s="612"/>
      <c r="K51" s="228"/>
      <c r="L51" s="611"/>
      <c r="M51" s="611"/>
      <c r="N51" s="612"/>
      <c r="O51" s="228"/>
      <c r="P51" s="612"/>
      <c r="Q51" s="228"/>
      <c r="R51" s="611"/>
      <c r="S51" s="611"/>
      <c r="T51" s="611"/>
      <c r="U51" s="611"/>
      <c r="V51" s="611"/>
      <c r="W51" s="612"/>
      <c r="X51" s="977"/>
      <c r="Y51" s="981"/>
      <c r="Z51" s="981"/>
      <c r="AA51" s="985"/>
      <c r="AB51" s="977"/>
      <c r="AC51" s="985"/>
      <c r="AD51" s="977"/>
      <c r="AE51" s="981"/>
      <c r="AF51" s="981"/>
      <c r="AG51" s="981"/>
      <c r="AH51" s="981"/>
      <c r="AI51" s="981"/>
      <c r="AJ51" s="985"/>
    </row>
    <row r="52" spans="1:36" customFormat="1" ht="15">
      <c r="A52" s="1020"/>
      <c r="B52" s="1023"/>
      <c r="C52" s="1026"/>
      <c r="D52" s="474" t="s">
        <v>258</v>
      </c>
      <c r="E52" s="610" t="s">
        <v>436</v>
      </c>
      <c r="F52" s="228"/>
      <c r="G52" s="611"/>
      <c r="H52" s="611"/>
      <c r="I52" s="611"/>
      <c r="J52" s="612"/>
      <c r="K52" s="228"/>
      <c r="L52" s="611"/>
      <c r="M52" s="611"/>
      <c r="N52" s="612"/>
      <c r="O52" s="228"/>
      <c r="P52" s="612"/>
      <c r="Q52" s="228"/>
      <c r="R52" s="611"/>
      <c r="S52" s="611"/>
      <c r="T52" s="611"/>
      <c r="U52" s="611"/>
      <c r="V52" s="611"/>
      <c r="W52" s="612"/>
      <c r="X52" s="977"/>
      <c r="Y52" s="981"/>
      <c r="Z52" s="981"/>
      <c r="AA52" s="985"/>
      <c r="AB52" s="977"/>
      <c r="AC52" s="985"/>
      <c r="AD52" s="977"/>
      <c r="AE52" s="981"/>
      <c r="AF52" s="981"/>
      <c r="AG52" s="981"/>
      <c r="AH52" s="981"/>
      <c r="AI52" s="981"/>
      <c r="AJ52" s="985"/>
    </row>
    <row r="53" spans="1:36" customFormat="1" ht="30">
      <c r="A53" s="1020"/>
      <c r="B53" s="1023"/>
      <c r="C53" s="1026"/>
      <c r="D53" s="474" t="s">
        <v>556</v>
      </c>
      <c r="E53" s="610" t="s">
        <v>557</v>
      </c>
      <c r="F53" s="228"/>
      <c r="G53" s="611"/>
      <c r="H53" s="611"/>
      <c r="I53" s="611"/>
      <c r="J53" s="612"/>
      <c r="K53" s="228"/>
      <c r="L53" s="611"/>
      <c r="M53" s="611"/>
      <c r="N53" s="612"/>
      <c r="O53" s="228"/>
      <c r="P53" s="612"/>
      <c r="Q53" s="228"/>
      <c r="R53" s="611"/>
      <c r="S53" s="611"/>
      <c r="T53" s="611"/>
      <c r="U53" s="611"/>
      <c r="V53" s="611"/>
      <c r="W53" s="612"/>
      <c r="X53" s="977"/>
      <c r="Y53" s="981"/>
      <c r="Z53" s="981"/>
      <c r="AA53" s="985"/>
      <c r="AB53" s="977"/>
      <c r="AC53" s="985"/>
      <c r="AD53" s="977"/>
      <c r="AE53" s="981"/>
      <c r="AF53" s="981"/>
      <c r="AG53" s="981"/>
      <c r="AH53" s="981"/>
      <c r="AI53" s="981"/>
      <c r="AJ53" s="985"/>
    </row>
    <row r="54" spans="1:36" customFormat="1" ht="15">
      <c r="A54" s="1020"/>
      <c r="B54" s="1023"/>
      <c r="C54" s="1026"/>
      <c r="D54" s="474" t="s">
        <v>558</v>
      </c>
      <c r="E54" s="610" t="s">
        <v>559</v>
      </c>
      <c r="F54" s="228"/>
      <c r="G54" s="611"/>
      <c r="H54" s="611"/>
      <c r="I54" s="611"/>
      <c r="J54" s="612"/>
      <c r="K54" s="228"/>
      <c r="L54" s="611"/>
      <c r="M54" s="611"/>
      <c r="N54" s="612"/>
      <c r="O54" s="228"/>
      <c r="P54" s="612"/>
      <c r="Q54" s="228"/>
      <c r="R54" s="611"/>
      <c r="S54" s="611"/>
      <c r="T54" s="611"/>
      <c r="U54" s="611"/>
      <c r="V54" s="611"/>
      <c r="W54" s="612"/>
      <c r="X54" s="977"/>
      <c r="Y54" s="981"/>
      <c r="Z54" s="981"/>
      <c r="AA54" s="985"/>
      <c r="AB54" s="977"/>
      <c r="AC54" s="985"/>
      <c r="AD54" s="977"/>
      <c r="AE54" s="981"/>
      <c r="AF54" s="981"/>
      <c r="AG54" s="981"/>
      <c r="AH54" s="981"/>
      <c r="AI54" s="981"/>
      <c r="AJ54" s="985"/>
    </row>
    <row r="55" spans="1:36" customFormat="1" ht="15">
      <c r="A55" s="1020"/>
      <c r="B55" s="1023"/>
      <c r="C55" s="1026"/>
      <c r="D55" s="474" t="s">
        <v>560</v>
      </c>
      <c r="E55" s="610" t="s">
        <v>561</v>
      </c>
      <c r="F55" s="228"/>
      <c r="G55" s="611"/>
      <c r="H55" s="611"/>
      <c r="I55" s="611"/>
      <c r="J55" s="612"/>
      <c r="K55" s="228"/>
      <c r="L55" s="611"/>
      <c r="M55" s="611"/>
      <c r="N55" s="612"/>
      <c r="O55" s="228"/>
      <c r="P55" s="612"/>
      <c r="Q55" s="228"/>
      <c r="R55" s="611"/>
      <c r="S55" s="611"/>
      <c r="T55" s="611"/>
      <c r="U55" s="611"/>
      <c r="V55" s="611"/>
      <c r="W55" s="612"/>
      <c r="X55" s="977"/>
      <c r="Y55" s="981"/>
      <c r="Z55" s="981"/>
      <c r="AA55" s="985"/>
      <c r="AB55" s="977"/>
      <c r="AC55" s="985"/>
      <c r="AD55" s="977"/>
      <c r="AE55" s="981"/>
      <c r="AF55" s="981"/>
      <c r="AG55" s="981"/>
      <c r="AH55" s="981"/>
      <c r="AI55" s="981"/>
      <c r="AJ55" s="985"/>
    </row>
    <row r="56" spans="1:36" customFormat="1" ht="15">
      <c r="A56" s="1020"/>
      <c r="B56" s="1023"/>
      <c r="C56" s="1026"/>
      <c r="D56" s="474" t="s">
        <v>562</v>
      </c>
      <c r="E56" s="610" t="s">
        <v>563</v>
      </c>
      <c r="F56" s="228"/>
      <c r="G56" s="611"/>
      <c r="H56" s="611"/>
      <c r="I56" s="611"/>
      <c r="J56" s="612"/>
      <c r="K56" s="228"/>
      <c r="L56" s="611"/>
      <c r="M56" s="611"/>
      <c r="N56" s="612"/>
      <c r="O56" s="228"/>
      <c r="P56" s="612"/>
      <c r="Q56" s="228"/>
      <c r="R56" s="611"/>
      <c r="S56" s="611"/>
      <c r="T56" s="611"/>
      <c r="U56" s="611"/>
      <c r="V56" s="611"/>
      <c r="W56" s="612"/>
      <c r="X56" s="977"/>
      <c r="Y56" s="981"/>
      <c r="Z56" s="981"/>
      <c r="AA56" s="985"/>
      <c r="AB56" s="977"/>
      <c r="AC56" s="985"/>
      <c r="AD56" s="977"/>
      <c r="AE56" s="981"/>
      <c r="AF56" s="981"/>
      <c r="AG56" s="981"/>
      <c r="AH56" s="981"/>
      <c r="AI56" s="981"/>
      <c r="AJ56" s="985"/>
    </row>
    <row r="57" spans="1:36" customFormat="1" ht="15">
      <c r="A57" s="1020"/>
      <c r="B57" s="1023"/>
      <c r="C57" s="1026"/>
      <c r="D57" s="474" t="s">
        <v>564</v>
      </c>
      <c r="E57" s="610" t="s">
        <v>565</v>
      </c>
      <c r="F57" s="228"/>
      <c r="G57" s="611"/>
      <c r="H57" s="611"/>
      <c r="I57" s="611"/>
      <c r="J57" s="612"/>
      <c r="K57" s="228"/>
      <c r="L57" s="611"/>
      <c r="M57" s="611"/>
      <c r="N57" s="612"/>
      <c r="O57" s="228"/>
      <c r="P57" s="612"/>
      <c r="Q57" s="228"/>
      <c r="R57" s="611"/>
      <c r="S57" s="611"/>
      <c r="T57" s="611"/>
      <c r="U57" s="611"/>
      <c r="V57" s="611"/>
      <c r="W57" s="612"/>
      <c r="X57" s="977"/>
      <c r="Y57" s="981"/>
      <c r="Z57" s="981"/>
      <c r="AA57" s="985"/>
      <c r="AB57" s="977"/>
      <c r="AC57" s="985"/>
      <c r="AD57" s="977"/>
      <c r="AE57" s="981"/>
      <c r="AF57" s="981"/>
      <c r="AG57" s="981"/>
      <c r="AH57" s="981"/>
      <c r="AI57" s="981"/>
      <c r="AJ57" s="985"/>
    </row>
    <row r="58" spans="1:36" customFormat="1" ht="15">
      <c r="A58" s="1020"/>
      <c r="B58" s="1023"/>
      <c r="C58" s="1026"/>
      <c r="D58" s="474" t="s">
        <v>566</v>
      </c>
      <c r="E58" s="610" t="s">
        <v>567</v>
      </c>
      <c r="F58" s="228"/>
      <c r="G58" s="611"/>
      <c r="H58" s="611"/>
      <c r="I58" s="611"/>
      <c r="J58" s="612"/>
      <c r="K58" s="228"/>
      <c r="L58" s="611"/>
      <c r="M58" s="611"/>
      <c r="N58" s="612"/>
      <c r="O58" s="228"/>
      <c r="P58" s="612"/>
      <c r="Q58" s="228"/>
      <c r="R58" s="611"/>
      <c r="S58" s="611"/>
      <c r="T58" s="611"/>
      <c r="U58" s="611"/>
      <c r="V58" s="611"/>
      <c r="W58" s="612"/>
      <c r="X58" s="977"/>
      <c r="Y58" s="981"/>
      <c r="Z58" s="981"/>
      <c r="AA58" s="985"/>
      <c r="AB58" s="977"/>
      <c r="AC58" s="985"/>
      <c r="AD58" s="977"/>
      <c r="AE58" s="981"/>
      <c r="AF58" s="981"/>
      <c r="AG58" s="981"/>
      <c r="AH58" s="981"/>
      <c r="AI58" s="981"/>
      <c r="AJ58" s="985"/>
    </row>
    <row r="59" spans="1:36" customFormat="1" ht="15">
      <c r="A59" s="1020"/>
      <c r="B59" s="1023"/>
      <c r="C59" s="1026"/>
      <c r="D59" s="474" t="s">
        <v>568</v>
      </c>
      <c r="E59" s="610" t="s">
        <v>569</v>
      </c>
      <c r="F59" s="228"/>
      <c r="G59" s="611"/>
      <c r="H59" s="611"/>
      <c r="I59" s="611"/>
      <c r="J59" s="612"/>
      <c r="K59" s="228"/>
      <c r="L59" s="611"/>
      <c r="M59" s="611"/>
      <c r="N59" s="612"/>
      <c r="O59" s="228"/>
      <c r="P59" s="612"/>
      <c r="Q59" s="228"/>
      <c r="R59" s="611"/>
      <c r="S59" s="611"/>
      <c r="T59" s="611"/>
      <c r="U59" s="611"/>
      <c r="V59" s="611"/>
      <c r="W59" s="612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15">
      <c r="A60" s="1020"/>
      <c r="B60" s="1023"/>
      <c r="C60" s="1026"/>
      <c r="D60" s="474" t="s">
        <v>259</v>
      </c>
      <c r="E60" s="610" t="s">
        <v>437</v>
      </c>
      <c r="F60" s="228"/>
      <c r="G60" s="611"/>
      <c r="H60" s="611"/>
      <c r="I60" s="611"/>
      <c r="J60" s="612"/>
      <c r="K60" s="228"/>
      <c r="L60" s="611"/>
      <c r="M60" s="611"/>
      <c r="N60" s="612"/>
      <c r="O60" s="228"/>
      <c r="P60" s="612"/>
      <c r="Q60" s="228"/>
      <c r="R60" s="611"/>
      <c r="S60" s="611"/>
      <c r="T60" s="611"/>
      <c r="U60" s="611"/>
      <c r="V60" s="611"/>
      <c r="W60" s="612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4" t="s">
        <v>260</v>
      </c>
      <c r="E61" s="610" t="s">
        <v>438</v>
      </c>
      <c r="F61" s="228"/>
      <c r="G61" s="611"/>
      <c r="H61" s="611"/>
      <c r="I61" s="611"/>
      <c r="J61" s="612"/>
      <c r="K61" s="228"/>
      <c r="L61" s="611"/>
      <c r="M61" s="611"/>
      <c r="N61" s="612"/>
      <c r="O61" s="228"/>
      <c r="P61" s="612"/>
      <c r="Q61" s="228"/>
      <c r="R61" s="611"/>
      <c r="S61" s="611"/>
      <c r="T61" s="611"/>
      <c r="U61" s="611"/>
      <c r="V61" s="611"/>
      <c r="W61" s="612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9.5" customHeight="1">
      <c r="A62" s="1020"/>
      <c r="B62" s="1023"/>
      <c r="C62" s="1026"/>
      <c r="D62" s="474" t="s">
        <v>261</v>
      </c>
      <c r="E62" s="610" t="s">
        <v>439</v>
      </c>
      <c r="F62" s="228"/>
      <c r="G62" s="611"/>
      <c r="H62" s="611"/>
      <c r="I62" s="611"/>
      <c r="J62" s="612"/>
      <c r="K62" s="228"/>
      <c r="L62" s="611"/>
      <c r="M62" s="611"/>
      <c r="N62" s="612"/>
      <c r="O62" s="228"/>
      <c r="P62" s="612"/>
      <c r="Q62" s="228"/>
      <c r="R62" s="611"/>
      <c r="S62" s="611"/>
      <c r="T62" s="611"/>
      <c r="U62" s="611"/>
      <c r="V62" s="611"/>
      <c r="W62" s="612"/>
      <c r="X62" s="977"/>
      <c r="Y62" s="981"/>
      <c r="Z62" s="981"/>
      <c r="AA62" s="985"/>
      <c r="AB62" s="977"/>
      <c r="AC62" s="985"/>
      <c r="AD62" s="977"/>
      <c r="AE62" s="981"/>
      <c r="AF62" s="981"/>
      <c r="AG62" s="981"/>
      <c r="AH62" s="981"/>
      <c r="AI62" s="981"/>
      <c r="AJ62" s="985"/>
    </row>
    <row r="63" spans="1:36" customFormat="1" ht="18.75" customHeight="1">
      <c r="A63" s="1020"/>
      <c r="B63" s="1023"/>
      <c r="C63" s="1026"/>
      <c r="D63" s="474" t="s">
        <v>262</v>
      </c>
      <c r="E63" s="610" t="s">
        <v>440</v>
      </c>
      <c r="F63" s="228"/>
      <c r="G63" s="611"/>
      <c r="H63" s="611"/>
      <c r="I63" s="611"/>
      <c r="J63" s="612"/>
      <c r="K63" s="228"/>
      <c r="L63" s="611"/>
      <c r="M63" s="611"/>
      <c r="N63" s="612"/>
      <c r="O63" s="228"/>
      <c r="P63" s="612"/>
      <c r="Q63" s="228"/>
      <c r="R63" s="611"/>
      <c r="S63" s="611"/>
      <c r="T63" s="611"/>
      <c r="U63" s="611"/>
      <c r="V63" s="611"/>
      <c r="W63" s="612"/>
      <c r="X63" s="977"/>
      <c r="Y63" s="981"/>
      <c r="Z63" s="981"/>
      <c r="AA63" s="985"/>
      <c r="AB63" s="977"/>
      <c r="AC63" s="985"/>
      <c r="AD63" s="977"/>
      <c r="AE63" s="981"/>
      <c r="AF63" s="981"/>
      <c r="AG63" s="981"/>
      <c r="AH63" s="981"/>
      <c r="AI63" s="981"/>
      <c r="AJ63" s="985"/>
    </row>
    <row r="64" spans="1:36" customFormat="1" ht="15">
      <c r="A64" s="1020"/>
      <c r="B64" s="1023"/>
      <c r="C64" s="1026"/>
      <c r="D64" s="474" t="s">
        <v>570</v>
      </c>
      <c r="E64" s="610" t="s">
        <v>571</v>
      </c>
      <c r="F64" s="228"/>
      <c r="G64" s="611"/>
      <c r="H64" s="611"/>
      <c r="I64" s="611"/>
      <c r="J64" s="612"/>
      <c r="K64" s="228"/>
      <c r="L64" s="611"/>
      <c r="M64" s="611"/>
      <c r="N64" s="612"/>
      <c r="O64" s="228"/>
      <c r="P64" s="612"/>
      <c r="Q64" s="228"/>
      <c r="R64" s="611"/>
      <c r="S64" s="611"/>
      <c r="T64" s="611"/>
      <c r="U64" s="611"/>
      <c r="V64" s="611"/>
      <c r="W64" s="612"/>
      <c r="X64" s="977"/>
      <c r="Y64" s="981"/>
      <c r="Z64" s="981"/>
      <c r="AA64" s="985"/>
      <c r="AB64" s="977"/>
      <c r="AC64" s="985"/>
      <c r="AD64" s="977"/>
      <c r="AE64" s="981"/>
      <c r="AF64" s="981"/>
      <c r="AG64" s="981"/>
      <c r="AH64" s="981"/>
      <c r="AI64" s="981"/>
      <c r="AJ64" s="985"/>
    </row>
    <row r="65" spans="1:37" customFormat="1" ht="30">
      <c r="A65" s="1020"/>
      <c r="B65" s="1023"/>
      <c r="C65" s="1026"/>
      <c r="D65" s="474" t="s">
        <v>572</v>
      </c>
      <c r="E65" s="610" t="s">
        <v>573</v>
      </c>
      <c r="F65" s="228"/>
      <c r="G65" s="611"/>
      <c r="H65" s="611"/>
      <c r="I65" s="611"/>
      <c r="J65" s="612"/>
      <c r="K65" s="228"/>
      <c r="L65" s="611"/>
      <c r="M65" s="611"/>
      <c r="N65" s="612"/>
      <c r="O65" s="228"/>
      <c r="P65" s="612"/>
      <c r="Q65" s="228"/>
      <c r="R65" s="611"/>
      <c r="S65" s="611"/>
      <c r="T65" s="611"/>
      <c r="U65" s="611"/>
      <c r="V65" s="611"/>
      <c r="W65" s="612"/>
      <c r="X65" s="977"/>
      <c r="Y65" s="981"/>
      <c r="Z65" s="981"/>
      <c r="AA65" s="985"/>
      <c r="AB65" s="977"/>
      <c r="AC65" s="985"/>
      <c r="AD65" s="977"/>
      <c r="AE65" s="981"/>
      <c r="AF65" s="981"/>
      <c r="AG65" s="981"/>
      <c r="AH65" s="981"/>
      <c r="AI65" s="981"/>
      <c r="AJ65" s="985"/>
    </row>
    <row r="66" spans="1:37" customFormat="1" ht="15">
      <c r="A66" s="1020"/>
      <c r="B66" s="1023"/>
      <c r="C66" s="1026"/>
      <c r="D66" s="474" t="s">
        <v>574</v>
      </c>
      <c r="E66" s="610" t="s">
        <v>575</v>
      </c>
      <c r="F66" s="228"/>
      <c r="G66" s="611"/>
      <c r="H66" s="611"/>
      <c r="I66" s="611"/>
      <c r="J66" s="612"/>
      <c r="K66" s="228"/>
      <c r="L66" s="611"/>
      <c r="M66" s="611"/>
      <c r="N66" s="612"/>
      <c r="O66" s="228"/>
      <c r="P66" s="612"/>
      <c r="Q66" s="228"/>
      <c r="R66" s="611"/>
      <c r="S66" s="611"/>
      <c r="T66" s="611"/>
      <c r="U66" s="611"/>
      <c r="V66" s="611"/>
      <c r="W66" s="612"/>
      <c r="X66" s="977"/>
      <c r="Y66" s="981"/>
      <c r="Z66" s="981"/>
      <c r="AA66" s="985"/>
      <c r="AB66" s="977"/>
      <c r="AC66" s="985"/>
      <c r="AD66" s="977"/>
      <c r="AE66" s="981"/>
      <c r="AF66" s="981"/>
      <c r="AG66" s="981"/>
      <c r="AH66" s="981"/>
      <c r="AI66" s="981"/>
      <c r="AJ66" s="985"/>
    </row>
    <row r="67" spans="1:37" customFormat="1" ht="15">
      <c r="A67" s="1020"/>
      <c r="B67" s="1023"/>
      <c r="C67" s="1026"/>
      <c r="D67" s="474" t="s">
        <v>576</v>
      </c>
      <c r="E67" s="610" t="s">
        <v>577</v>
      </c>
      <c r="F67" s="228"/>
      <c r="G67" s="611"/>
      <c r="H67" s="611"/>
      <c r="I67" s="611"/>
      <c r="J67" s="612"/>
      <c r="K67" s="228"/>
      <c r="L67" s="611"/>
      <c r="M67" s="611"/>
      <c r="N67" s="612"/>
      <c r="O67" s="228"/>
      <c r="P67" s="612"/>
      <c r="Q67" s="228"/>
      <c r="R67" s="611"/>
      <c r="S67" s="611"/>
      <c r="T67" s="611"/>
      <c r="U67" s="611"/>
      <c r="V67" s="611"/>
      <c r="W67" s="612"/>
      <c r="X67" s="977"/>
      <c r="Y67" s="981"/>
      <c r="Z67" s="981"/>
      <c r="AA67" s="985"/>
      <c r="AB67" s="977"/>
      <c r="AC67" s="985"/>
      <c r="AD67" s="977"/>
      <c r="AE67" s="981"/>
      <c r="AF67" s="981"/>
      <c r="AG67" s="981"/>
      <c r="AH67" s="981"/>
      <c r="AI67" s="981"/>
      <c r="AJ67" s="985"/>
    </row>
    <row r="68" spans="1:37" customFormat="1" ht="15">
      <c r="A68" s="1020"/>
      <c r="B68" s="1023"/>
      <c r="C68" s="1026"/>
      <c r="D68" s="474" t="s">
        <v>578</v>
      </c>
      <c r="E68" s="610" t="s">
        <v>579</v>
      </c>
      <c r="F68" s="228"/>
      <c r="G68" s="611"/>
      <c r="H68" s="611"/>
      <c r="I68" s="611"/>
      <c r="J68" s="612"/>
      <c r="K68" s="228"/>
      <c r="L68" s="611"/>
      <c r="M68" s="611"/>
      <c r="N68" s="612"/>
      <c r="O68" s="228"/>
      <c r="P68" s="612"/>
      <c r="Q68" s="228"/>
      <c r="R68" s="611"/>
      <c r="S68" s="611"/>
      <c r="T68" s="611"/>
      <c r="U68" s="611"/>
      <c r="V68" s="611"/>
      <c r="W68" s="612"/>
      <c r="X68" s="977"/>
      <c r="Y68" s="981"/>
      <c r="Z68" s="981"/>
      <c r="AA68" s="985"/>
      <c r="AB68" s="977"/>
      <c r="AC68" s="985"/>
      <c r="AD68" s="977"/>
      <c r="AE68" s="981"/>
      <c r="AF68" s="981"/>
      <c r="AG68" s="981"/>
      <c r="AH68" s="981"/>
      <c r="AI68" s="981"/>
      <c r="AJ68" s="985"/>
    </row>
    <row r="69" spans="1:37" customFormat="1" ht="30">
      <c r="A69" s="1020"/>
      <c r="B69" s="1023"/>
      <c r="C69" s="1026"/>
      <c r="D69" s="474" t="s">
        <v>580</v>
      </c>
      <c r="E69" s="610" t="s">
        <v>581</v>
      </c>
      <c r="F69" s="228"/>
      <c r="G69" s="611"/>
      <c r="H69" s="611"/>
      <c r="I69" s="611"/>
      <c r="J69" s="612"/>
      <c r="K69" s="228"/>
      <c r="L69" s="611"/>
      <c r="M69" s="611"/>
      <c r="N69" s="612"/>
      <c r="O69" s="228"/>
      <c r="P69" s="612"/>
      <c r="Q69" s="228"/>
      <c r="R69" s="611"/>
      <c r="S69" s="611"/>
      <c r="T69" s="611"/>
      <c r="U69" s="611"/>
      <c r="V69" s="611"/>
      <c r="W69" s="612"/>
      <c r="X69" s="977"/>
      <c r="Y69" s="981"/>
      <c r="Z69" s="981"/>
      <c r="AA69" s="985"/>
      <c r="AB69" s="977"/>
      <c r="AC69" s="985"/>
      <c r="AD69" s="977"/>
      <c r="AE69" s="981"/>
      <c r="AF69" s="981"/>
      <c r="AG69" s="981"/>
      <c r="AH69" s="981"/>
      <c r="AI69" s="981"/>
      <c r="AJ69" s="985"/>
    </row>
    <row r="70" spans="1:37" customFormat="1" ht="15">
      <c r="A70" s="1020"/>
      <c r="B70" s="1023"/>
      <c r="C70" s="1026"/>
      <c r="D70" s="474" t="s">
        <v>582</v>
      </c>
      <c r="E70" s="610" t="s">
        <v>583</v>
      </c>
      <c r="F70" s="228"/>
      <c r="G70" s="611"/>
      <c r="H70" s="611"/>
      <c r="I70" s="611"/>
      <c r="J70" s="612"/>
      <c r="K70" s="228"/>
      <c r="L70" s="611"/>
      <c r="M70" s="611"/>
      <c r="N70" s="612"/>
      <c r="O70" s="228"/>
      <c r="P70" s="612"/>
      <c r="Q70" s="228"/>
      <c r="R70" s="611"/>
      <c r="S70" s="611"/>
      <c r="T70" s="611"/>
      <c r="U70" s="611"/>
      <c r="V70" s="611"/>
      <c r="W70" s="612"/>
      <c r="X70" s="977"/>
      <c r="Y70" s="981"/>
      <c r="Z70" s="981"/>
      <c r="AA70" s="985"/>
      <c r="AB70" s="977"/>
      <c r="AC70" s="985"/>
      <c r="AD70" s="977"/>
      <c r="AE70" s="981"/>
      <c r="AF70" s="981"/>
      <c r="AG70" s="981"/>
      <c r="AH70" s="981"/>
      <c r="AI70" s="981"/>
      <c r="AJ70" s="985"/>
    </row>
    <row r="71" spans="1:37" customFormat="1" ht="30">
      <c r="A71" s="1020"/>
      <c r="B71" s="1023"/>
      <c r="C71" s="1026"/>
      <c r="D71" s="474" t="s">
        <v>584</v>
      </c>
      <c r="E71" s="610" t="s">
        <v>585</v>
      </c>
      <c r="F71" s="228"/>
      <c r="G71" s="611"/>
      <c r="H71" s="611"/>
      <c r="I71" s="611"/>
      <c r="J71" s="612"/>
      <c r="K71" s="228"/>
      <c r="L71" s="611"/>
      <c r="M71" s="611"/>
      <c r="N71" s="612"/>
      <c r="O71" s="228"/>
      <c r="P71" s="612"/>
      <c r="Q71" s="228"/>
      <c r="R71" s="611"/>
      <c r="S71" s="611"/>
      <c r="T71" s="611"/>
      <c r="U71" s="611"/>
      <c r="V71" s="611"/>
      <c r="W71" s="612"/>
      <c r="X71" s="977"/>
      <c r="Y71" s="981"/>
      <c r="Z71" s="981"/>
      <c r="AA71" s="985"/>
      <c r="AB71" s="977"/>
      <c r="AC71" s="985"/>
      <c r="AD71" s="977"/>
      <c r="AE71" s="981"/>
      <c r="AF71" s="981"/>
      <c r="AG71" s="981"/>
      <c r="AH71" s="981"/>
      <c r="AI71" s="981"/>
      <c r="AJ71" s="985"/>
    </row>
    <row r="72" spans="1:37" customFormat="1" thickBot="1">
      <c r="A72" s="1021"/>
      <c r="B72" s="1024"/>
      <c r="C72" s="1027"/>
      <c r="D72" s="475" t="s">
        <v>264</v>
      </c>
      <c r="E72" s="232" t="s">
        <v>445</v>
      </c>
      <c r="F72" s="613"/>
      <c r="G72" s="614"/>
      <c r="H72" s="614"/>
      <c r="I72" s="614"/>
      <c r="J72" s="615"/>
      <c r="K72" s="613"/>
      <c r="L72" s="614"/>
      <c r="M72" s="614"/>
      <c r="N72" s="615"/>
      <c r="O72" s="613"/>
      <c r="P72" s="615"/>
      <c r="Q72" s="613"/>
      <c r="R72" s="614"/>
      <c r="S72" s="614"/>
      <c r="T72" s="614"/>
      <c r="U72" s="614"/>
      <c r="V72" s="614"/>
      <c r="W72" s="615"/>
      <c r="X72" s="978"/>
      <c r="Y72" s="982"/>
      <c r="Z72" s="982"/>
      <c r="AA72" s="986"/>
      <c r="AB72" s="978"/>
      <c r="AC72" s="986"/>
      <c r="AD72" s="978"/>
      <c r="AE72" s="982"/>
      <c r="AF72" s="982"/>
      <c r="AG72" s="982"/>
      <c r="AH72" s="982"/>
      <c r="AI72" s="982"/>
      <c r="AJ72" s="986"/>
    </row>
    <row r="73" spans="1:37" ht="14.45" customHeight="1">
      <c r="A73" s="993"/>
      <c r="B73" s="993"/>
      <c r="C73" s="993"/>
      <c r="D73" s="994"/>
      <c r="E73" s="89"/>
      <c r="F73" s="3">
        <f t="shared" ref="F73:W73" si="4">SUM(F46:F72)</f>
        <v>0</v>
      </c>
      <c r="G73" s="3">
        <f t="shared" si="4"/>
        <v>0</v>
      </c>
      <c r="H73" s="3">
        <f t="shared" si="4"/>
        <v>0</v>
      </c>
      <c r="I73" s="3">
        <f t="shared" si="4"/>
        <v>0</v>
      </c>
      <c r="J73" s="3">
        <f t="shared" si="4"/>
        <v>0</v>
      </c>
      <c r="K73" s="3">
        <f t="shared" si="4"/>
        <v>0</v>
      </c>
      <c r="L73" s="3">
        <f t="shared" si="4"/>
        <v>0</v>
      </c>
      <c r="M73" s="3">
        <f t="shared" si="4"/>
        <v>0</v>
      </c>
      <c r="N73" s="3">
        <f t="shared" si="4"/>
        <v>0</v>
      </c>
      <c r="O73" s="3">
        <f t="shared" si="4"/>
        <v>0</v>
      </c>
      <c r="P73" s="3">
        <f t="shared" si="4"/>
        <v>0</v>
      </c>
      <c r="Q73" s="3">
        <f t="shared" si="4"/>
        <v>0</v>
      </c>
      <c r="R73" s="3">
        <f t="shared" si="4"/>
        <v>0</v>
      </c>
      <c r="S73" s="3">
        <f t="shared" si="4"/>
        <v>0</v>
      </c>
      <c r="T73" s="3">
        <f t="shared" si="4"/>
        <v>0</v>
      </c>
      <c r="U73" s="3">
        <f t="shared" si="4"/>
        <v>0</v>
      </c>
      <c r="V73" s="3">
        <f t="shared" si="4"/>
        <v>0</v>
      </c>
      <c r="W73" s="3">
        <f t="shared" si="4"/>
        <v>0</v>
      </c>
      <c r="X73" s="77">
        <f t="shared" ref="X73:AJ73" si="5">SUM(X46)</f>
        <v>0</v>
      </c>
      <c r="Y73" s="77">
        <f t="shared" si="5"/>
        <v>0</v>
      </c>
      <c r="Z73" s="77">
        <f t="shared" si="5"/>
        <v>0</v>
      </c>
      <c r="AA73" s="77">
        <f t="shared" si="5"/>
        <v>0</v>
      </c>
      <c r="AB73" s="77">
        <f t="shared" si="5"/>
        <v>0</v>
      </c>
      <c r="AC73" s="77">
        <f t="shared" si="5"/>
        <v>0</v>
      </c>
      <c r="AD73" s="77">
        <f t="shared" si="5"/>
        <v>0</v>
      </c>
      <c r="AE73" s="77">
        <f t="shared" si="5"/>
        <v>0</v>
      </c>
      <c r="AF73" s="77">
        <f t="shared" si="5"/>
        <v>0</v>
      </c>
      <c r="AG73" s="77">
        <f t="shared" si="5"/>
        <v>0</v>
      </c>
      <c r="AH73" s="77">
        <f t="shared" si="5"/>
        <v>0</v>
      </c>
      <c r="AI73" s="77">
        <f t="shared" si="5"/>
        <v>0</v>
      </c>
      <c r="AJ73" s="77">
        <f t="shared" si="5"/>
        <v>0</v>
      </c>
      <c r="AK73" s="1"/>
    </row>
    <row r="74" spans="1:37" customFormat="1" thickBot="1">
      <c r="D74" s="216"/>
      <c r="E74" s="216"/>
    </row>
    <row r="75" spans="1:37" customFormat="1" ht="30">
      <c r="A75" s="1019" t="s">
        <v>55</v>
      </c>
      <c r="B75" s="1022" t="s">
        <v>1578</v>
      </c>
      <c r="C75" s="1025" t="s">
        <v>284</v>
      </c>
      <c r="D75" s="605" t="s">
        <v>252</v>
      </c>
      <c r="E75" s="606" t="s">
        <v>433</v>
      </c>
      <c r="F75" s="607"/>
      <c r="G75" s="608"/>
      <c r="H75" s="608"/>
      <c r="I75" s="608"/>
      <c r="J75" s="609"/>
      <c r="K75" s="607"/>
      <c r="L75" s="608"/>
      <c r="M75" s="608"/>
      <c r="N75" s="609"/>
      <c r="O75" s="607"/>
      <c r="P75" s="609"/>
      <c r="Q75" s="607"/>
      <c r="R75" s="608"/>
      <c r="S75" s="608"/>
      <c r="T75" s="608"/>
      <c r="U75" s="608"/>
      <c r="V75" s="608"/>
      <c r="W75" s="609"/>
      <c r="X75" s="975"/>
      <c r="Y75" s="979"/>
      <c r="Z75" s="979"/>
      <c r="AA75" s="983"/>
      <c r="AB75" s="975"/>
      <c r="AC75" s="983"/>
      <c r="AD75" s="975"/>
      <c r="AE75" s="979"/>
      <c r="AF75" s="979"/>
      <c r="AG75" s="979"/>
      <c r="AH75" s="979"/>
      <c r="AI75" s="979"/>
      <c r="AJ75" s="983"/>
    </row>
    <row r="76" spans="1:37" customFormat="1" ht="15">
      <c r="A76" s="1020"/>
      <c r="B76" s="1023"/>
      <c r="C76" s="1026"/>
      <c r="D76" s="474" t="s">
        <v>586</v>
      </c>
      <c r="E76" s="610" t="s">
        <v>587</v>
      </c>
      <c r="F76" s="228"/>
      <c r="G76" s="611"/>
      <c r="H76" s="611"/>
      <c r="I76" s="611"/>
      <c r="J76" s="612"/>
      <c r="K76" s="228"/>
      <c r="L76" s="611"/>
      <c r="M76" s="611"/>
      <c r="N76" s="612"/>
      <c r="O76" s="228"/>
      <c r="P76" s="612"/>
      <c r="Q76" s="228"/>
      <c r="R76" s="611"/>
      <c r="S76" s="611"/>
      <c r="T76" s="611"/>
      <c r="U76" s="611"/>
      <c r="V76" s="611"/>
      <c r="W76" s="612"/>
      <c r="X76" s="976"/>
      <c r="Y76" s="980"/>
      <c r="Z76" s="980"/>
      <c r="AA76" s="984"/>
      <c r="AB76" s="976"/>
      <c r="AC76" s="984"/>
      <c r="AD76" s="976"/>
      <c r="AE76" s="980"/>
      <c r="AF76" s="980"/>
      <c r="AG76" s="980"/>
      <c r="AH76" s="980"/>
      <c r="AI76" s="980"/>
      <c r="AJ76" s="984"/>
    </row>
    <row r="77" spans="1:37" customFormat="1" ht="15">
      <c r="A77" s="1020"/>
      <c r="B77" s="1023"/>
      <c r="C77" s="1026"/>
      <c r="D77" s="474" t="s">
        <v>588</v>
      </c>
      <c r="E77" s="610" t="s">
        <v>589</v>
      </c>
      <c r="F77" s="228"/>
      <c r="G77" s="611"/>
      <c r="H77" s="611"/>
      <c r="I77" s="611"/>
      <c r="J77" s="612"/>
      <c r="K77" s="228"/>
      <c r="L77" s="611"/>
      <c r="M77" s="611"/>
      <c r="N77" s="612"/>
      <c r="O77" s="228"/>
      <c r="P77" s="612"/>
      <c r="Q77" s="228"/>
      <c r="R77" s="611"/>
      <c r="S77" s="611"/>
      <c r="T77" s="611"/>
      <c r="U77" s="611"/>
      <c r="V77" s="611"/>
      <c r="W77" s="612"/>
      <c r="X77" s="976"/>
      <c r="Y77" s="980"/>
      <c r="Z77" s="980"/>
      <c r="AA77" s="984"/>
      <c r="AB77" s="976"/>
      <c r="AC77" s="984"/>
      <c r="AD77" s="976"/>
      <c r="AE77" s="980"/>
      <c r="AF77" s="980"/>
      <c r="AG77" s="980"/>
      <c r="AH77" s="980"/>
      <c r="AI77" s="980"/>
      <c r="AJ77" s="984"/>
    </row>
    <row r="78" spans="1:37" customFormat="1" ht="15">
      <c r="A78" s="1020"/>
      <c r="B78" s="1023"/>
      <c r="C78" s="1026"/>
      <c r="D78" s="474" t="s">
        <v>254</v>
      </c>
      <c r="E78" s="610" t="s">
        <v>434</v>
      </c>
      <c r="F78" s="228"/>
      <c r="G78" s="611"/>
      <c r="H78" s="611"/>
      <c r="I78" s="611"/>
      <c r="J78" s="612"/>
      <c r="K78" s="228"/>
      <c r="L78" s="611"/>
      <c r="M78" s="611"/>
      <c r="N78" s="612"/>
      <c r="O78" s="228"/>
      <c r="P78" s="612"/>
      <c r="Q78" s="228"/>
      <c r="R78" s="611"/>
      <c r="S78" s="611"/>
      <c r="T78" s="611"/>
      <c r="U78" s="611"/>
      <c r="V78" s="611"/>
      <c r="W78" s="612"/>
      <c r="X78" s="976"/>
      <c r="Y78" s="980"/>
      <c r="Z78" s="980"/>
      <c r="AA78" s="984"/>
      <c r="AB78" s="976"/>
      <c r="AC78" s="984"/>
      <c r="AD78" s="976"/>
      <c r="AE78" s="980"/>
      <c r="AF78" s="980"/>
      <c r="AG78" s="980"/>
      <c r="AH78" s="980"/>
      <c r="AI78" s="980"/>
      <c r="AJ78" s="984"/>
    </row>
    <row r="79" spans="1:37" customFormat="1" ht="15">
      <c r="A79" s="1020"/>
      <c r="B79" s="1023"/>
      <c r="C79" s="1026"/>
      <c r="D79" s="474" t="s">
        <v>256</v>
      </c>
      <c r="E79" s="610" t="s">
        <v>435</v>
      </c>
      <c r="F79" s="228"/>
      <c r="G79" s="611"/>
      <c r="H79" s="611"/>
      <c r="I79" s="611"/>
      <c r="J79" s="612"/>
      <c r="K79" s="228"/>
      <c r="L79" s="611"/>
      <c r="M79" s="611"/>
      <c r="N79" s="612"/>
      <c r="O79" s="228"/>
      <c r="P79" s="612"/>
      <c r="Q79" s="228"/>
      <c r="R79" s="611"/>
      <c r="S79" s="611"/>
      <c r="T79" s="611"/>
      <c r="U79" s="611"/>
      <c r="V79" s="611"/>
      <c r="W79" s="612"/>
      <c r="X79" s="976"/>
      <c r="Y79" s="980"/>
      <c r="Z79" s="980"/>
      <c r="AA79" s="984"/>
      <c r="AB79" s="976"/>
      <c r="AC79" s="984"/>
      <c r="AD79" s="976"/>
      <c r="AE79" s="980"/>
      <c r="AF79" s="980"/>
      <c r="AG79" s="980"/>
      <c r="AH79" s="980"/>
      <c r="AI79" s="980"/>
      <c r="AJ79" s="984"/>
    </row>
    <row r="80" spans="1:37" customFormat="1" ht="30">
      <c r="A80" s="1020"/>
      <c r="B80" s="1023"/>
      <c r="C80" s="1026"/>
      <c r="D80" s="474" t="s">
        <v>286</v>
      </c>
      <c r="E80" s="610" t="s">
        <v>590</v>
      </c>
      <c r="F80" s="228"/>
      <c r="G80" s="611"/>
      <c r="H80" s="611"/>
      <c r="I80" s="611"/>
      <c r="J80" s="612"/>
      <c r="K80" s="228"/>
      <c r="L80" s="611"/>
      <c r="M80" s="611"/>
      <c r="N80" s="612"/>
      <c r="O80" s="228"/>
      <c r="P80" s="612"/>
      <c r="Q80" s="228"/>
      <c r="R80" s="611"/>
      <c r="S80" s="611"/>
      <c r="T80" s="611"/>
      <c r="U80" s="611"/>
      <c r="V80" s="611"/>
      <c r="W80" s="612"/>
      <c r="X80" s="976"/>
      <c r="Y80" s="980"/>
      <c r="Z80" s="980"/>
      <c r="AA80" s="984"/>
      <c r="AB80" s="976"/>
      <c r="AC80" s="984"/>
      <c r="AD80" s="976"/>
      <c r="AE80" s="980"/>
      <c r="AF80" s="980"/>
      <c r="AG80" s="980"/>
      <c r="AH80" s="980"/>
      <c r="AI80" s="980"/>
      <c r="AJ80" s="984"/>
    </row>
    <row r="81" spans="1:36" customFormat="1" ht="15">
      <c r="A81" s="1020"/>
      <c r="B81" s="1023"/>
      <c r="C81" s="1026"/>
      <c r="D81" s="474" t="s">
        <v>258</v>
      </c>
      <c r="E81" s="610" t="s">
        <v>436</v>
      </c>
      <c r="F81" s="228"/>
      <c r="G81" s="611"/>
      <c r="H81" s="611"/>
      <c r="I81" s="611"/>
      <c r="J81" s="612"/>
      <c r="K81" s="228"/>
      <c r="L81" s="611"/>
      <c r="M81" s="611"/>
      <c r="N81" s="612"/>
      <c r="O81" s="228"/>
      <c r="P81" s="612"/>
      <c r="Q81" s="228"/>
      <c r="R81" s="611"/>
      <c r="S81" s="611"/>
      <c r="T81" s="611"/>
      <c r="U81" s="611"/>
      <c r="V81" s="611"/>
      <c r="W81" s="612"/>
      <c r="X81" s="976"/>
      <c r="Y81" s="980"/>
      <c r="Z81" s="980"/>
      <c r="AA81" s="984"/>
      <c r="AB81" s="976"/>
      <c r="AC81" s="984"/>
      <c r="AD81" s="976"/>
      <c r="AE81" s="980"/>
      <c r="AF81" s="980"/>
      <c r="AG81" s="980"/>
      <c r="AH81" s="980"/>
      <c r="AI81" s="980"/>
      <c r="AJ81" s="984"/>
    </row>
    <row r="82" spans="1:36" customFormat="1" ht="30">
      <c r="A82" s="1020"/>
      <c r="B82" s="1023"/>
      <c r="C82" s="1026"/>
      <c r="D82" s="474" t="s">
        <v>591</v>
      </c>
      <c r="E82" s="610" t="s">
        <v>592</v>
      </c>
      <c r="F82" s="228"/>
      <c r="G82" s="611"/>
      <c r="H82" s="611"/>
      <c r="I82" s="611"/>
      <c r="J82" s="612"/>
      <c r="K82" s="228"/>
      <c r="L82" s="611"/>
      <c r="M82" s="611"/>
      <c r="N82" s="612"/>
      <c r="O82" s="228"/>
      <c r="P82" s="612"/>
      <c r="Q82" s="228"/>
      <c r="R82" s="611"/>
      <c r="S82" s="611"/>
      <c r="T82" s="611"/>
      <c r="U82" s="611"/>
      <c r="V82" s="611"/>
      <c r="W82" s="612"/>
      <c r="X82" s="976"/>
      <c r="Y82" s="980"/>
      <c r="Z82" s="980"/>
      <c r="AA82" s="984"/>
      <c r="AB82" s="976"/>
      <c r="AC82" s="984"/>
      <c r="AD82" s="976"/>
      <c r="AE82" s="980"/>
      <c r="AF82" s="980"/>
      <c r="AG82" s="980"/>
      <c r="AH82" s="980"/>
      <c r="AI82" s="980"/>
      <c r="AJ82" s="984"/>
    </row>
    <row r="83" spans="1:36" customFormat="1" ht="30">
      <c r="A83" s="1020"/>
      <c r="B83" s="1023"/>
      <c r="C83" s="1026"/>
      <c r="D83" s="474" t="s">
        <v>593</v>
      </c>
      <c r="E83" s="610" t="s">
        <v>594</v>
      </c>
      <c r="F83" s="228"/>
      <c r="G83" s="611"/>
      <c r="H83" s="611"/>
      <c r="I83" s="611"/>
      <c r="J83" s="612"/>
      <c r="K83" s="228"/>
      <c r="L83" s="611"/>
      <c r="M83" s="611"/>
      <c r="N83" s="612"/>
      <c r="O83" s="228"/>
      <c r="P83" s="612"/>
      <c r="Q83" s="228"/>
      <c r="R83" s="611"/>
      <c r="S83" s="611"/>
      <c r="T83" s="611"/>
      <c r="U83" s="611"/>
      <c r="V83" s="611"/>
      <c r="W83" s="612"/>
      <c r="X83" s="976"/>
      <c r="Y83" s="980"/>
      <c r="Z83" s="980"/>
      <c r="AA83" s="984"/>
      <c r="AB83" s="976"/>
      <c r="AC83" s="984"/>
      <c r="AD83" s="976"/>
      <c r="AE83" s="980"/>
      <c r="AF83" s="980"/>
      <c r="AG83" s="980"/>
      <c r="AH83" s="980"/>
      <c r="AI83" s="980"/>
      <c r="AJ83" s="984"/>
    </row>
    <row r="84" spans="1:36" customFormat="1" ht="15">
      <c r="A84" s="1020"/>
      <c r="B84" s="1023"/>
      <c r="C84" s="1026"/>
      <c r="D84" s="474" t="s">
        <v>595</v>
      </c>
      <c r="E84" s="610" t="s">
        <v>596</v>
      </c>
      <c r="F84" s="228"/>
      <c r="G84" s="611"/>
      <c r="H84" s="611"/>
      <c r="I84" s="611"/>
      <c r="J84" s="612"/>
      <c r="K84" s="228"/>
      <c r="L84" s="611"/>
      <c r="M84" s="611"/>
      <c r="N84" s="612"/>
      <c r="O84" s="228"/>
      <c r="P84" s="612"/>
      <c r="Q84" s="228"/>
      <c r="R84" s="611"/>
      <c r="S84" s="611"/>
      <c r="T84" s="611"/>
      <c r="U84" s="611"/>
      <c r="V84" s="611"/>
      <c r="W84" s="612"/>
      <c r="X84" s="976"/>
      <c r="Y84" s="980"/>
      <c r="Z84" s="980"/>
      <c r="AA84" s="984"/>
      <c r="AB84" s="976"/>
      <c r="AC84" s="984"/>
      <c r="AD84" s="976"/>
      <c r="AE84" s="980"/>
      <c r="AF84" s="980"/>
      <c r="AG84" s="980"/>
      <c r="AH84" s="980"/>
      <c r="AI84" s="980"/>
      <c r="AJ84" s="984"/>
    </row>
    <row r="85" spans="1:36" customFormat="1" ht="30">
      <c r="A85" s="1020"/>
      <c r="B85" s="1023"/>
      <c r="C85" s="1026"/>
      <c r="D85" s="474" t="s">
        <v>597</v>
      </c>
      <c r="E85" s="610" t="s">
        <v>598</v>
      </c>
      <c r="F85" s="228"/>
      <c r="G85" s="611"/>
      <c r="H85" s="611"/>
      <c r="I85" s="611"/>
      <c r="J85" s="612"/>
      <c r="K85" s="228"/>
      <c r="L85" s="611"/>
      <c r="M85" s="611"/>
      <c r="N85" s="612"/>
      <c r="O85" s="228"/>
      <c r="P85" s="612"/>
      <c r="Q85" s="228"/>
      <c r="R85" s="611"/>
      <c r="S85" s="611"/>
      <c r="T85" s="611"/>
      <c r="U85" s="611"/>
      <c r="V85" s="611"/>
      <c r="W85" s="612"/>
      <c r="X85" s="976"/>
      <c r="Y85" s="980"/>
      <c r="Z85" s="980"/>
      <c r="AA85" s="984"/>
      <c r="AB85" s="976"/>
      <c r="AC85" s="984"/>
      <c r="AD85" s="976"/>
      <c r="AE85" s="980"/>
      <c r="AF85" s="980"/>
      <c r="AG85" s="980"/>
      <c r="AH85" s="980"/>
      <c r="AI85" s="980"/>
      <c r="AJ85" s="984"/>
    </row>
    <row r="86" spans="1:36" customFormat="1" ht="15">
      <c r="A86" s="1020"/>
      <c r="B86" s="1023"/>
      <c r="C86" s="1026"/>
      <c r="D86" s="474" t="s">
        <v>259</v>
      </c>
      <c r="E86" s="610" t="s">
        <v>437</v>
      </c>
      <c r="F86" s="228"/>
      <c r="G86" s="611"/>
      <c r="H86" s="611"/>
      <c r="I86" s="611"/>
      <c r="J86" s="612"/>
      <c r="K86" s="228"/>
      <c r="L86" s="611"/>
      <c r="M86" s="611"/>
      <c r="N86" s="612"/>
      <c r="O86" s="228"/>
      <c r="P86" s="612"/>
      <c r="Q86" s="228"/>
      <c r="R86" s="611"/>
      <c r="S86" s="611"/>
      <c r="T86" s="611"/>
      <c r="U86" s="611"/>
      <c r="V86" s="611"/>
      <c r="W86" s="612"/>
      <c r="X86" s="977"/>
      <c r="Y86" s="981"/>
      <c r="Z86" s="981"/>
      <c r="AA86" s="985"/>
      <c r="AB86" s="977"/>
      <c r="AC86" s="985"/>
      <c r="AD86" s="977"/>
      <c r="AE86" s="981"/>
      <c r="AF86" s="981"/>
      <c r="AG86" s="981"/>
      <c r="AH86" s="981"/>
      <c r="AI86" s="981"/>
      <c r="AJ86" s="985"/>
    </row>
    <row r="87" spans="1:36" customFormat="1" ht="30">
      <c r="A87" s="1020"/>
      <c r="B87" s="1023"/>
      <c r="C87" s="1026"/>
      <c r="D87" s="474" t="s">
        <v>260</v>
      </c>
      <c r="E87" s="610" t="s">
        <v>438</v>
      </c>
      <c r="F87" s="228"/>
      <c r="G87" s="611"/>
      <c r="H87" s="611"/>
      <c r="I87" s="611"/>
      <c r="J87" s="612"/>
      <c r="K87" s="228"/>
      <c r="L87" s="611"/>
      <c r="M87" s="611"/>
      <c r="N87" s="612"/>
      <c r="O87" s="228"/>
      <c r="P87" s="612"/>
      <c r="Q87" s="228"/>
      <c r="R87" s="611"/>
      <c r="S87" s="611"/>
      <c r="T87" s="611"/>
      <c r="U87" s="611"/>
      <c r="V87" s="611"/>
      <c r="W87" s="612"/>
      <c r="X87" s="977"/>
      <c r="Y87" s="981"/>
      <c r="Z87" s="981"/>
      <c r="AA87" s="985"/>
      <c r="AB87" s="977"/>
      <c r="AC87" s="985"/>
      <c r="AD87" s="977"/>
      <c r="AE87" s="981"/>
      <c r="AF87" s="981"/>
      <c r="AG87" s="981"/>
      <c r="AH87" s="981"/>
      <c r="AI87" s="981"/>
      <c r="AJ87" s="985"/>
    </row>
    <row r="88" spans="1:36" customFormat="1" ht="30">
      <c r="A88" s="1020"/>
      <c r="B88" s="1023"/>
      <c r="C88" s="1026"/>
      <c r="D88" s="474" t="s">
        <v>261</v>
      </c>
      <c r="E88" s="610" t="s">
        <v>439</v>
      </c>
      <c r="F88" s="228"/>
      <c r="G88" s="611"/>
      <c r="H88" s="611"/>
      <c r="I88" s="611"/>
      <c r="J88" s="612"/>
      <c r="K88" s="228"/>
      <c r="L88" s="611"/>
      <c r="M88" s="611"/>
      <c r="N88" s="612"/>
      <c r="O88" s="228"/>
      <c r="P88" s="612"/>
      <c r="Q88" s="228"/>
      <c r="R88" s="611"/>
      <c r="S88" s="611"/>
      <c r="T88" s="611"/>
      <c r="U88" s="611"/>
      <c r="V88" s="611"/>
      <c r="W88" s="612"/>
      <c r="X88" s="977"/>
      <c r="Y88" s="981"/>
      <c r="Z88" s="981"/>
      <c r="AA88" s="985"/>
      <c r="AB88" s="977"/>
      <c r="AC88" s="985"/>
      <c r="AD88" s="977"/>
      <c r="AE88" s="981"/>
      <c r="AF88" s="981"/>
      <c r="AG88" s="981"/>
      <c r="AH88" s="981"/>
      <c r="AI88" s="981"/>
      <c r="AJ88" s="985"/>
    </row>
    <row r="89" spans="1:36" customFormat="1" ht="30">
      <c r="A89" s="1020"/>
      <c r="B89" s="1023"/>
      <c r="C89" s="1026"/>
      <c r="D89" s="474" t="s">
        <v>262</v>
      </c>
      <c r="E89" s="610" t="s">
        <v>440</v>
      </c>
      <c r="F89" s="228"/>
      <c r="G89" s="611"/>
      <c r="H89" s="611"/>
      <c r="I89" s="611"/>
      <c r="J89" s="612"/>
      <c r="K89" s="228"/>
      <c r="L89" s="611"/>
      <c r="M89" s="611"/>
      <c r="N89" s="612"/>
      <c r="O89" s="228"/>
      <c r="P89" s="612"/>
      <c r="Q89" s="228"/>
      <c r="R89" s="611"/>
      <c r="S89" s="611"/>
      <c r="T89" s="611"/>
      <c r="U89" s="611"/>
      <c r="V89" s="611"/>
      <c r="W89" s="612"/>
      <c r="X89" s="977"/>
      <c r="Y89" s="981"/>
      <c r="Z89" s="981"/>
      <c r="AA89" s="985"/>
      <c r="AB89" s="977"/>
      <c r="AC89" s="985"/>
      <c r="AD89" s="977"/>
      <c r="AE89" s="981"/>
      <c r="AF89" s="981"/>
      <c r="AG89" s="981"/>
      <c r="AH89" s="981"/>
      <c r="AI89" s="981"/>
      <c r="AJ89" s="985"/>
    </row>
    <row r="90" spans="1:36" customFormat="1" ht="30">
      <c r="A90" s="1020"/>
      <c r="B90" s="1023"/>
      <c r="C90" s="1026"/>
      <c r="D90" s="474" t="s">
        <v>599</v>
      </c>
      <c r="E90" s="610" t="s">
        <v>600</v>
      </c>
      <c r="F90" s="228"/>
      <c r="G90" s="611"/>
      <c r="H90" s="611"/>
      <c r="I90" s="611"/>
      <c r="J90" s="612"/>
      <c r="K90" s="228"/>
      <c r="L90" s="611"/>
      <c r="M90" s="611"/>
      <c r="N90" s="612"/>
      <c r="O90" s="228"/>
      <c r="P90" s="612"/>
      <c r="Q90" s="228"/>
      <c r="R90" s="611"/>
      <c r="S90" s="611"/>
      <c r="T90" s="611"/>
      <c r="U90" s="611"/>
      <c r="V90" s="611"/>
      <c r="W90" s="612"/>
      <c r="X90" s="977"/>
      <c r="Y90" s="981"/>
      <c r="Z90" s="981"/>
      <c r="AA90" s="985"/>
      <c r="AB90" s="977"/>
      <c r="AC90" s="985"/>
      <c r="AD90" s="977"/>
      <c r="AE90" s="981"/>
      <c r="AF90" s="981"/>
      <c r="AG90" s="981"/>
      <c r="AH90" s="981"/>
      <c r="AI90" s="981"/>
      <c r="AJ90" s="985"/>
    </row>
    <row r="91" spans="1:36" customFormat="1" ht="19.5" customHeight="1">
      <c r="A91" s="1020"/>
      <c r="B91" s="1023"/>
      <c r="C91" s="1026"/>
      <c r="D91" s="474" t="s">
        <v>601</v>
      </c>
      <c r="E91" s="610" t="s">
        <v>602</v>
      </c>
      <c r="F91" s="228"/>
      <c r="G91" s="611"/>
      <c r="H91" s="611"/>
      <c r="I91" s="611"/>
      <c r="J91" s="612"/>
      <c r="K91" s="228"/>
      <c r="L91" s="611"/>
      <c r="M91" s="611"/>
      <c r="N91" s="612"/>
      <c r="O91" s="228"/>
      <c r="P91" s="612"/>
      <c r="Q91" s="228"/>
      <c r="R91" s="611"/>
      <c r="S91" s="611"/>
      <c r="T91" s="611"/>
      <c r="U91" s="611"/>
      <c r="V91" s="611"/>
      <c r="W91" s="612"/>
      <c r="X91" s="977"/>
      <c r="Y91" s="981"/>
      <c r="Z91" s="981"/>
      <c r="AA91" s="985"/>
      <c r="AB91" s="977"/>
      <c r="AC91" s="985"/>
      <c r="AD91" s="977"/>
      <c r="AE91" s="981"/>
      <c r="AF91" s="981"/>
      <c r="AG91" s="981"/>
      <c r="AH91" s="981"/>
      <c r="AI91" s="981"/>
      <c r="AJ91" s="985"/>
    </row>
    <row r="92" spans="1:36" customFormat="1" ht="15">
      <c r="A92" s="1020"/>
      <c r="B92" s="1023"/>
      <c r="C92" s="1026"/>
      <c r="D92" s="474" t="s">
        <v>603</v>
      </c>
      <c r="E92" s="610" t="s">
        <v>604</v>
      </c>
      <c r="F92" s="228"/>
      <c r="G92" s="611"/>
      <c r="H92" s="611"/>
      <c r="I92" s="611"/>
      <c r="J92" s="612"/>
      <c r="K92" s="228"/>
      <c r="L92" s="611"/>
      <c r="M92" s="611"/>
      <c r="N92" s="612"/>
      <c r="O92" s="228"/>
      <c r="P92" s="612"/>
      <c r="Q92" s="228"/>
      <c r="R92" s="611"/>
      <c r="S92" s="611"/>
      <c r="T92" s="611"/>
      <c r="U92" s="611"/>
      <c r="V92" s="611"/>
      <c r="W92" s="612"/>
      <c r="X92" s="977"/>
      <c r="Y92" s="981"/>
      <c r="Z92" s="981"/>
      <c r="AA92" s="985"/>
      <c r="AB92" s="977"/>
      <c r="AC92" s="985"/>
      <c r="AD92" s="977"/>
      <c r="AE92" s="981"/>
      <c r="AF92" s="981"/>
      <c r="AG92" s="981"/>
      <c r="AH92" s="981"/>
      <c r="AI92" s="981"/>
      <c r="AJ92" s="985"/>
    </row>
    <row r="93" spans="1:36" customFormat="1" ht="15">
      <c r="A93" s="1020"/>
      <c r="B93" s="1023"/>
      <c r="C93" s="1026"/>
      <c r="D93" s="474" t="s">
        <v>605</v>
      </c>
      <c r="E93" s="610" t="s">
        <v>606</v>
      </c>
      <c r="F93" s="228"/>
      <c r="G93" s="611"/>
      <c r="H93" s="611"/>
      <c r="I93" s="611"/>
      <c r="J93" s="612"/>
      <c r="K93" s="228"/>
      <c r="L93" s="611"/>
      <c r="M93" s="611"/>
      <c r="N93" s="612"/>
      <c r="O93" s="228"/>
      <c r="P93" s="612"/>
      <c r="Q93" s="228"/>
      <c r="R93" s="611"/>
      <c r="S93" s="611"/>
      <c r="T93" s="611"/>
      <c r="U93" s="611"/>
      <c r="V93" s="611"/>
      <c r="W93" s="612"/>
      <c r="X93" s="977"/>
      <c r="Y93" s="981"/>
      <c r="Z93" s="981"/>
      <c r="AA93" s="985"/>
      <c r="AB93" s="977"/>
      <c r="AC93" s="985"/>
      <c r="AD93" s="977"/>
      <c r="AE93" s="981"/>
      <c r="AF93" s="981"/>
      <c r="AG93" s="981"/>
      <c r="AH93" s="981"/>
      <c r="AI93" s="981"/>
      <c r="AJ93" s="985"/>
    </row>
    <row r="94" spans="1:36" customFormat="1" ht="30">
      <c r="A94" s="1020"/>
      <c r="B94" s="1023"/>
      <c r="C94" s="1026"/>
      <c r="D94" s="474" t="s">
        <v>607</v>
      </c>
      <c r="E94" s="610" t="s">
        <v>608</v>
      </c>
      <c r="F94" s="228"/>
      <c r="G94" s="611"/>
      <c r="H94" s="611"/>
      <c r="I94" s="611"/>
      <c r="J94" s="612"/>
      <c r="K94" s="228"/>
      <c r="L94" s="611"/>
      <c r="M94" s="611"/>
      <c r="N94" s="612"/>
      <c r="O94" s="228"/>
      <c r="P94" s="612"/>
      <c r="Q94" s="228"/>
      <c r="R94" s="611"/>
      <c r="S94" s="611"/>
      <c r="T94" s="611"/>
      <c r="U94" s="611"/>
      <c r="V94" s="611"/>
      <c r="W94" s="612"/>
      <c r="X94" s="977"/>
      <c r="Y94" s="981"/>
      <c r="Z94" s="981"/>
      <c r="AA94" s="985"/>
      <c r="AB94" s="977"/>
      <c r="AC94" s="985"/>
      <c r="AD94" s="977"/>
      <c r="AE94" s="981"/>
      <c r="AF94" s="981"/>
      <c r="AG94" s="981"/>
      <c r="AH94" s="981"/>
      <c r="AI94" s="981"/>
      <c r="AJ94" s="985"/>
    </row>
    <row r="95" spans="1:36" customFormat="1" ht="30">
      <c r="A95" s="1020"/>
      <c r="B95" s="1023"/>
      <c r="C95" s="1026"/>
      <c r="D95" s="474" t="s">
        <v>609</v>
      </c>
      <c r="E95" s="610" t="s">
        <v>610</v>
      </c>
      <c r="F95" s="228"/>
      <c r="G95" s="611"/>
      <c r="H95" s="611"/>
      <c r="I95" s="611"/>
      <c r="J95" s="612"/>
      <c r="K95" s="228"/>
      <c r="L95" s="611"/>
      <c r="M95" s="611"/>
      <c r="N95" s="612"/>
      <c r="O95" s="228"/>
      <c r="P95" s="612"/>
      <c r="Q95" s="228"/>
      <c r="R95" s="611"/>
      <c r="S95" s="611"/>
      <c r="T95" s="611"/>
      <c r="U95" s="611"/>
      <c r="V95" s="611"/>
      <c r="W95" s="612"/>
      <c r="X95" s="977"/>
      <c r="Y95" s="981"/>
      <c r="Z95" s="981"/>
      <c r="AA95" s="985"/>
      <c r="AB95" s="977"/>
      <c r="AC95" s="985"/>
      <c r="AD95" s="977"/>
      <c r="AE95" s="981"/>
      <c r="AF95" s="981"/>
      <c r="AG95" s="981"/>
      <c r="AH95" s="981"/>
      <c r="AI95" s="981"/>
      <c r="AJ95" s="985"/>
    </row>
    <row r="96" spans="1:36" customFormat="1" thickBot="1">
      <c r="A96" s="1021"/>
      <c r="B96" s="1024"/>
      <c r="C96" s="1027"/>
      <c r="D96" s="475" t="s">
        <v>264</v>
      </c>
      <c r="E96" s="232" t="s">
        <v>445</v>
      </c>
      <c r="F96" s="613"/>
      <c r="G96" s="614"/>
      <c r="H96" s="614"/>
      <c r="I96" s="614"/>
      <c r="J96" s="615"/>
      <c r="K96" s="613"/>
      <c r="L96" s="614"/>
      <c r="M96" s="614"/>
      <c r="N96" s="615"/>
      <c r="O96" s="613"/>
      <c r="P96" s="615"/>
      <c r="Q96" s="613"/>
      <c r="R96" s="614"/>
      <c r="S96" s="614"/>
      <c r="T96" s="614"/>
      <c r="U96" s="614"/>
      <c r="V96" s="614"/>
      <c r="W96" s="615"/>
      <c r="X96" s="978"/>
      <c r="Y96" s="982"/>
      <c r="Z96" s="982"/>
      <c r="AA96" s="986"/>
      <c r="AB96" s="978"/>
      <c r="AC96" s="986"/>
      <c r="AD96" s="978"/>
      <c r="AE96" s="982"/>
      <c r="AF96" s="982"/>
      <c r="AG96" s="982"/>
      <c r="AH96" s="982"/>
      <c r="AI96" s="982"/>
      <c r="AJ96" s="986"/>
    </row>
    <row r="97" spans="1:37" ht="14.45" customHeight="1">
      <c r="A97" s="993"/>
      <c r="B97" s="993"/>
      <c r="C97" s="993"/>
      <c r="D97" s="994"/>
      <c r="E97" s="89"/>
      <c r="F97" s="3">
        <f t="shared" ref="F97:W97" si="6">SUM(F75:F96)</f>
        <v>0</v>
      </c>
      <c r="G97" s="3">
        <f t="shared" si="6"/>
        <v>0</v>
      </c>
      <c r="H97" s="3">
        <f t="shared" si="6"/>
        <v>0</v>
      </c>
      <c r="I97" s="3">
        <f t="shared" si="6"/>
        <v>0</v>
      </c>
      <c r="J97" s="3">
        <f t="shared" si="6"/>
        <v>0</v>
      </c>
      <c r="K97" s="3">
        <f t="shared" si="6"/>
        <v>0</v>
      </c>
      <c r="L97" s="3">
        <f t="shared" si="6"/>
        <v>0</v>
      </c>
      <c r="M97" s="3">
        <f t="shared" si="6"/>
        <v>0</v>
      </c>
      <c r="N97" s="3">
        <f t="shared" si="6"/>
        <v>0</v>
      </c>
      <c r="O97" s="3">
        <f t="shared" si="6"/>
        <v>0</v>
      </c>
      <c r="P97" s="3">
        <f t="shared" si="6"/>
        <v>0</v>
      </c>
      <c r="Q97" s="3">
        <f t="shared" si="6"/>
        <v>0</v>
      </c>
      <c r="R97" s="3">
        <f t="shared" si="6"/>
        <v>0</v>
      </c>
      <c r="S97" s="3">
        <f t="shared" si="6"/>
        <v>0</v>
      </c>
      <c r="T97" s="3">
        <f t="shared" si="6"/>
        <v>0</v>
      </c>
      <c r="U97" s="3">
        <f t="shared" si="6"/>
        <v>0</v>
      </c>
      <c r="V97" s="3">
        <f t="shared" si="6"/>
        <v>0</v>
      </c>
      <c r="W97" s="3">
        <f t="shared" si="6"/>
        <v>0</v>
      </c>
      <c r="X97" s="77">
        <f t="shared" ref="X97:AJ97" si="7">SUM(X75)</f>
        <v>0</v>
      </c>
      <c r="Y97" s="77">
        <f t="shared" si="7"/>
        <v>0</v>
      </c>
      <c r="Z97" s="77">
        <f t="shared" si="7"/>
        <v>0</v>
      </c>
      <c r="AA97" s="77">
        <f t="shared" si="7"/>
        <v>0</v>
      </c>
      <c r="AB97" s="77">
        <f t="shared" si="7"/>
        <v>0</v>
      </c>
      <c r="AC97" s="77">
        <f t="shared" si="7"/>
        <v>0</v>
      </c>
      <c r="AD97" s="77">
        <f t="shared" si="7"/>
        <v>0</v>
      </c>
      <c r="AE97" s="77">
        <f t="shared" si="7"/>
        <v>0</v>
      </c>
      <c r="AF97" s="77">
        <f t="shared" si="7"/>
        <v>0</v>
      </c>
      <c r="AG97" s="77">
        <f t="shared" si="7"/>
        <v>0</v>
      </c>
      <c r="AH97" s="77">
        <f t="shared" si="7"/>
        <v>0</v>
      </c>
      <c r="AI97" s="77">
        <f t="shared" si="7"/>
        <v>0</v>
      </c>
      <c r="AJ97" s="77">
        <f t="shared" si="7"/>
        <v>0</v>
      </c>
      <c r="AK97" s="1"/>
    </row>
    <row r="98" spans="1:37" thickBot="1">
      <c r="A98" s="261"/>
      <c r="B98" s="261"/>
      <c r="C98" s="261"/>
      <c r="D98" s="261"/>
      <c r="E98" s="26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customFormat="1" ht="30">
      <c r="A99" s="1019" t="s">
        <v>55</v>
      </c>
      <c r="B99" s="1022" t="s">
        <v>1579</v>
      </c>
      <c r="C99" s="1025" t="s">
        <v>611</v>
      </c>
      <c r="D99" s="605" t="s">
        <v>252</v>
      </c>
      <c r="E99" s="606" t="s">
        <v>433</v>
      </c>
      <c r="F99" s="607"/>
      <c r="G99" s="608"/>
      <c r="H99" s="608"/>
      <c r="I99" s="608"/>
      <c r="J99" s="609"/>
      <c r="K99" s="607"/>
      <c r="L99" s="608"/>
      <c r="M99" s="608"/>
      <c r="N99" s="609"/>
      <c r="O99" s="607"/>
      <c r="P99" s="609"/>
      <c r="Q99" s="607"/>
      <c r="R99" s="608"/>
      <c r="S99" s="608"/>
      <c r="T99" s="608"/>
      <c r="U99" s="608"/>
      <c r="V99" s="608"/>
      <c r="W99" s="609"/>
      <c r="X99" s="975"/>
      <c r="Y99" s="979"/>
      <c r="Z99" s="979"/>
      <c r="AA99" s="983"/>
      <c r="AB99" s="975"/>
      <c r="AC99" s="983"/>
      <c r="AD99" s="975"/>
      <c r="AE99" s="979"/>
      <c r="AF99" s="979"/>
      <c r="AG99" s="979"/>
      <c r="AH99" s="979"/>
      <c r="AI99" s="979"/>
      <c r="AJ99" s="983"/>
    </row>
    <row r="100" spans="1:37" customFormat="1" ht="15">
      <c r="A100" s="1020"/>
      <c r="B100" s="1023"/>
      <c r="C100" s="1026"/>
      <c r="D100" s="474" t="s">
        <v>612</v>
      </c>
      <c r="E100" s="610" t="s">
        <v>613</v>
      </c>
      <c r="F100" s="228"/>
      <c r="G100" s="611"/>
      <c r="H100" s="611"/>
      <c r="I100" s="611"/>
      <c r="J100" s="612"/>
      <c r="K100" s="228"/>
      <c r="L100" s="611"/>
      <c r="M100" s="611"/>
      <c r="N100" s="612"/>
      <c r="O100" s="228"/>
      <c r="P100" s="612"/>
      <c r="Q100" s="228"/>
      <c r="R100" s="611"/>
      <c r="S100" s="611"/>
      <c r="T100" s="611"/>
      <c r="U100" s="611"/>
      <c r="V100" s="611"/>
      <c r="W100" s="612"/>
      <c r="X100" s="976"/>
      <c r="Y100" s="980"/>
      <c r="Z100" s="980"/>
      <c r="AA100" s="984"/>
      <c r="AB100" s="976"/>
      <c r="AC100" s="984"/>
      <c r="AD100" s="976"/>
      <c r="AE100" s="980"/>
      <c r="AF100" s="980"/>
      <c r="AG100" s="980"/>
      <c r="AH100" s="980"/>
      <c r="AI100" s="980"/>
      <c r="AJ100" s="984"/>
    </row>
    <row r="101" spans="1:37" customFormat="1" ht="15">
      <c r="A101" s="1020"/>
      <c r="B101" s="1023"/>
      <c r="C101" s="1026"/>
      <c r="D101" s="474" t="s">
        <v>614</v>
      </c>
      <c r="E101" s="610" t="s">
        <v>615</v>
      </c>
      <c r="F101" s="228"/>
      <c r="G101" s="611"/>
      <c r="H101" s="611"/>
      <c r="I101" s="611"/>
      <c r="J101" s="612"/>
      <c r="K101" s="228"/>
      <c r="L101" s="611"/>
      <c r="M101" s="611"/>
      <c r="N101" s="612"/>
      <c r="O101" s="228"/>
      <c r="P101" s="612"/>
      <c r="Q101" s="228"/>
      <c r="R101" s="611"/>
      <c r="S101" s="611"/>
      <c r="T101" s="611"/>
      <c r="U101" s="611"/>
      <c r="V101" s="611"/>
      <c r="W101" s="612"/>
      <c r="X101" s="976"/>
      <c r="Y101" s="980"/>
      <c r="Z101" s="980"/>
      <c r="AA101" s="984"/>
      <c r="AB101" s="976"/>
      <c r="AC101" s="984"/>
      <c r="AD101" s="976"/>
      <c r="AE101" s="980"/>
      <c r="AF101" s="980"/>
      <c r="AG101" s="980"/>
      <c r="AH101" s="980"/>
      <c r="AI101" s="980"/>
      <c r="AJ101" s="984"/>
    </row>
    <row r="102" spans="1:37" customFormat="1" ht="15">
      <c r="A102" s="1020"/>
      <c r="B102" s="1023"/>
      <c r="C102" s="1026"/>
      <c r="D102" s="474" t="s">
        <v>616</v>
      </c>
      <c r="E102" s="610" t="s">
        <v>617</v>
      </c>
      <c r="F102" s="228"/>
      <c r="G102" s="611"/>
      <c r="H102" s="611"/>
      <c r="I102" s="611"/>
      <c r="J102" s="612"/>
      <c r="K102" s="228"/>
      <c r="L102" s="611"/>
      <c r="M102" s="611"/>
      <c r="N102" s="612"/>
      <c r="O102" s="228"/>
      <c r="P102" s="612"/>
      <c r="Q102" s="228"/>
      <c r="R102" s="611"/>
      <c r="S102" s="611"/>
      <c r="T102" s="611"/>
      <c r="U102" s="611"/>
      <c r="V102" s="611"/>
      <c r="W102" s="612"/>
      <c r="X102" s="976"/>
      <c r="Y102" s="980"/>
      <c r="Z102" s="980"/>
      <c r="AA102" s="984"/>
      <c r="AB102" s="976"/>
      <c r="AC102" s="984"/>
      <c r="AD102" s="976"/>
      <c r="AE102" s="980"/>
      <c r="AF102" s="980"/>
      <c r="AG102" s="980"/>
      <c r="AH102" s="980"/>
      <c r="AI102" s="980"/>
      <c r="AJ102" s="984"/>
    </row>
    <row r="103" spans="1:37" customFormat="1" ht="15">
      <c r="A103" s="1020"/>
      <c r="B103" s="1023"/>
      <c r="C103" s="1026"/>
      <c r="D103" s="474" t="s">
        <v>618</v>
      </c>
      <c r="E103" s="610" t="s">
        <v>619</v>
      </c>
      <c r="F103" s="228"/>
      <c r="G103" s="611"/>
      <c r="H103" s="611"/>
      <c r="I103" s="611"/>
      <c r="J103" s="612"/>
      <c r="K103" s="228"/>
      <c r="L103" s="611"/>
      <c r="M103" s="611"/>
      <c r="N103" s="612"/>
      <c r="O103" s="228"/>
      <c r="P103" s="612"/>
      <c r="Q103" s="228"/>
      <c r="R103" s="611"/>
      <c r="S103" s="611"/>
      <c r="T103" s="611"/>
      <c r="U103" s="611"/>
      <c r="V103" s="611"/>
      <c r="W103" s="612"/>
      <c r="X103" s="976"/>
      <c r="Y103" s="980"/>
      <c r="Z103" s="980"/>
      <c r="AA103" s="984"/>
      <c r="AB103" s="976"/>
      <c r="AC103" s="984"/>
      <c r="AD103" s="976"/>
      <c r="AE103" s="980"/>
      <c r="AF103" s="980"/>
      <c r="AG103" s="980"/>
      <c r="AH103" s="980"/>
      <c r="AI103" s="980"/>
      <c r="AJ103" s="984"/>
    </row>
    <row r="104" spans="1:37" customFormat="1" ht="15">
      <c r="A104" s="1020"/>
      <c r="B104" s="1023"/>
      <c r="C104" s="1026"/>
      <c r="D104" s="474" t="s">
        <v>254</v>
      </c>
      <c r="E104" s="610" t="s">
        <v>434</v>
      </c>
      <c r="F104" s="228"/>
      <c r="G104" s="611"/>
      <c r="H104" s="611"/>
      <c r="I104" s="611"/>
      <c r="J104" s="612"/>
      <c r="K104" s="228"/>
      <c r="L104" s="611"/>
      <c r="M104" s="611"/>
      <c r="N104" s="612"/>
      <c r="O104" s="228"/>
      <c r="P104" s="612"/>
      <c r="Q104" s="228"/>
      <c r="R104" s="611"/>
      <c r="S104" s="611"/>
      <c r="T104" s="611"/>
      <c r="U104" s="611"/>
      <c r="V104" s="611"/>
      <c r="W104" s="612"/>
      <c r="X104" s="976"/>
      <c r="Y104" s="980"/>
      <c r="Z104" s="980"/>
      <c r="AA104" s="984"/>
      <c r="AB104" s="976"/>
      <c r="AC104" s="984"/>
      <c r="AD104" s="976"/>
      <c r="AE104" s="980"/>
      <c r="AF104" s="980"/>
      <c r="AG104" s="980"/>
      <c r="AH104" s="980"/>
      <c r="AI104" s="980"/>
      <c r="AJ104" s="984"/>
    </row>
    <row r="105" spans="1:37" customFormat="1" ht="15">
      <c r="A105" s="1020"/>
      <c r="B105" s="1023"/>
      <c r="C105" s="1026"/>
      <c r="D105" s="474" t="s">
        <v>256</v>
      </c>
      <c r="E105" s="610" t="s">
        <v>435</v>
      </c>
      <c r="F105" s="228"/>
      <c r="G105" s="611"/>
      <c r="H105" s="611"/>
      <c r="I105" s="611"/>
      <c r="J105" s="612"/>
      <c r="K105" s="228"/>
      <c r="L105" s="611"/>
      <c r="M105" s="611"/>
      <c r="N105" s="612"/>
      <c r="O105" s="228"/>
      <c r="P105" s="612"/>
      <c r="Q105" s="228"/>
      <c r="R105" s="611"/>
      <c r="S105" s="611"/>
      <c r="T105" s="611"/>
      <c r="U105" s="611"/>
      <c r="V105" s="611"/>
      <c r="W105" s="612"/>
      <c r="X105" s="976"/>
      <c r="Y105" s="980"/>
      <c r="Z105" s="980"/>
      <c r="AA105" s="984"/>
      <c r="AB105" s="976"/>
      <c r="AC105" s="984"/>
      <c r="AD105" s="976"/>
      <c r="AE105" s="980"/>
      <c r="AF105" s="980"/>
      <c r="AG105" s="980"/>
      <c r="AH105" s="980"/>
      <c r="AI105" s="980"/>
      <c r="AJ105" s="984"/>
    </row>
    <row r="106" spans="1:37" customFormat="1" ht="30">
      <c r="A106" s="1020"/>
      <c r="B106" s="1023"/>
      <c r="C106" s="1026"/>
      <c r="D106" s="474" t="s">
        <v>286</v>
      </c>
      <c r="E106" s="610" t="s">
        <v>590</v>
      </c>
      <c r="F106" s="228"/>
      <c r="G106" s="611"/>
      <c r="H106" s="611"/>
      <c r="I106" s="611"/>
      <c r="J106" s="612"/>
      <c r="K106" s="228"/>
      <c r="L106" s="611"/>
      <c r="M106" s="611"/>
      <c r="N106" s="612"/>
      <c r="O106" s="228"/>
      <c r="P106" s="612"/>
      <c r="Q106" s="228"/>
      <c r="R106" s="611"/>
      <c r="S106" s="611"/>
      <c r="T106" s="611"/>
      <c r="U106" s="611"/>
      <c r="V106" s="611"/>
      <c r="W106" s="612"/>
      <c r="X106" s="976"/>
      <c r="Y106" s="980"/>
      <c r="Z106" s="980"/>
      <c r="AA106" s="984"/>
      <c r="AB106" s="976"/>
      <c r="AC106" s="984"/>
      <c r="AD106" s="976"/>
      <c r="AE106" s="980"/>
      <c r="AF106" s="980"/>
      <c r="AG106" s="980"/>
      <c r="AH106" s="980"/>
      <c r="AI106" s="980"/>
      <c r="AJ106" s="984"/>
    </row>
    <row r="107" spans="1:37" customFormat="1" ht="15">
      <c r="A107" s="1020"/>
      <c r="B107" s="1023"/>
      <c r="C107" s="1026"/>
      <c r="D107" s="474" t="s">
        <v>258</v>
      </c>
      <c r="E107" s="610" t="s">
        <v>436</v>
      </c>
      <c r="F107" s="228"/>
      <c r="G107" s="611"/>
      <c r="H107" s="611"/>
      <c r="I107" s="611"/>
      <c r="J107" s="612"/>
      <c r="K107" s="228"/>
      <c r="L107" s="611"/>
      <c r="M107" s="611"/>
      <c r="N107" s="612"/>
      <c r="O107" s="228"/>
      <c r="P107" s="612"/>
      <c r="Q107" s="228"/>
      <c r="R107" s="611"/>
      <c r="S107" s="611"/>
      <c r="T107" s="611"/>
      <c r="U107" s="611"/>
      <c r="V107" s="611"/>
      <c r="W107" s="612"/>
      <c r="X107" s="976"/>
      <c r="Y107" s="980"/>
      <c r="Z107" s="980"/>
      <c r="AA107" s="984"/>
      <c r="AB107" s="976"/>
      <c r="AC107" s="984"/>
      <c r="AD107" s="976"/>
      <c r="AE107" s="980"/>
      <c r="AF107" s="980"/>
      <c r="AG107" s="980"/>
      <c r="AH107" s="980"/>
      <c r="AI107" s="980"/>
      <c r="AJ107" s="984"/>
    </row>
    <row r="108" spans="1:37" customFormat="1" ht="30">
      <c r="A108" s="1020"/>
      <c r="B108" s="1023"/>
      <c r="C108" s="1026"/>
      <c r="D108" s="474" t="s">
        <v>620</v>
      </c>
      <c r="E108" s="610" t="s">
        <v>621</v>
      </c>
      <c r="F108" s="228"/>
      <c r="G108" s="611"/>
      <c r="H108" s="611"/>
      <c r="I108" s="611"/>
      <c r="J108" s="612"/>
      <c r="K108" s="228"/>
      <c r="L108" s="611"/>
      <c r="M108" s="611"/>
      <c r="N108" s="612"/>
      <c r="O108" s="228"/>
      <c r="P108" s="612"/>
      <c r="Q108" s="228"/>
      <c r="R108" s="611"/>
      <c r="S108" s="611"/>
      <c r="T108" s="611"/>
      <c r="U108" s="611"/>
      <c r="V108" s="611"/>
      <c r="W108" s="612"/>
      <c r="X108" s="976"/>
      <c r="Y108" s="980"/>
      <c r="Z108" s="980"/>
      <c r="AA108" s="984"/>
      <c r="AB108" s="976"/>
      <c r="AC108" s="984"/>
      <c r="AD108" s="976"/>
      <c r="AE108" s="980"/>
      <c r="AF108" s="980"/>
      <c r="AG108" s="980"/>
      <c r="AH108" s="980"/>
      <c r="AI108" s="980"/>
      <c r="AJ108" s="984"/>
    </row>
    <row r="109" spans="1:37" customFormat="1" ht="15">
      <c r="A109" s="1020"/>
      <c r="B109" s="1023"/>
      <c r="C109" s="1026"/>
      <c r="D109" s="474" t="s">
        <v>622</v>
      </c>
      <c r="E109" s="610" t="s">
        <v>623</v>
      </c>
      <c r="F109" s="228"/>
      <c r="G109" s="611"/>
      <c r="H109" s="611"/>
      <c r="I109" s="611"/>
      <c r="J109" s="612"/>
      <c r="K109" s="228"/>
      <c r="L109" s="611"/>
      <c r="M109" s="611"/>
      <c r="N109" s="612"/>
      <c r="O109" s="228"/>
      <c r="P109" s="612"/>
      <c r="Q109" s="228"/>
      <c r="R109" s="611"/>
      <c r="S109" s="611"/>
      <c r="T109" s="611"/>
      <c r="U109" s="611"/>
      <c r="V109" s="611"/>
      <c r="W109" s="612"/>
      <c r="X109" s="976"/>
      <c r="Y109" s="980"/>
      <c r="Z109" s="980"/>
      <c r="AA109" s="984"/>
      <c r="AB109" s="976"/>
      <c r="AC109" s="984"/>
      <c r="AD109" s="976"/>
      <c r="AE109" s="980"/>
      <c r="AF109" s="980"/>
      <c r="AG109" s="980"/>
      <c r="AH109" s="980"/>
      <c r="AI109" s="980"/>
      <c r="AJ109" s="984"/>
    </row>
    <row r="110" spans="1:37" customFormat="1" ht="15">
      <c r="A110" s="1020"/>
      <c r="B110" s="1023"/>
      <c r="C110" s="1026"/>
      <c r="D110" s="474" t="s">
        <v>624</v>
      </c>
      <c r="E110" s="610" t="s">
        <v>625</v>
      </c>
      <c r="F110" s="228"/>
      <c r="G110" s="611"/>
      <c r="H110" s="611"/>
      <c r="I110" s="611"/>
      <c r="J110" s="612"/>
      <c r="K110" s="228"/>
      <c r="L110" s="611"/>
      <c r="M110" s="611"/>
      <c r="N110" s="612"/>
      <c r="O110" s="228"/>
      <c r="P110" s="612"/>
      <c r="Q110" s="228"/>
      <c r="R110" s="611"/>
      <c r="S110" s="611"/>
      <c r="T110" s="611"/>
      <c r="U110" s="611"/>
      <c r="V110" s="611"/>
      <c r="W110" s="612"/>
      <c r="X110" s="976"/>
      <c r="Y110" s="980"/>
      <c r="Z110" s="980"/>
      <c r="AA110" s="984"/>
      <c r="AB110" s="976"/>
      <c r="AC110" s="984"/>
      <c r="AD110" s="976"/>
      <c r="AE110" s="980"/>
      <c r="AF110" s="980"/>
      <c r="AG110" s="980"/>
      <c r="AH110" s="980"/>
      <c r="AI110" s="980"/>
      <c r="AJ110" s="984"/>
    </row>
    <row r="111" spans="1:37" customFormat="1" ht="30">
      <c r="A111" s="1020"/>
      <c r="B111" s="1023"/>
      <c r="C111" s="1026"/>
      <c r="D111" s="474" t="s">
        <v>626</v>
      </c>
      <c r="E111" s="610" t="s">
        <v>627</v>
      </c>
      <c r="F111" s="228"/>
      <c r="G111" s="611"/>
      <c r="H111" s="611"/>
      <c r="I111" s="611"/>
      <c r="J111" s="612"/>
      <c r="K111" s="228"/>
      <c r="L111" s="611"/>
      <c r="M111" s="611"/>
      <c r="N111" s="612"/>
      <c r="O111" s="228"/>
      <c r="P111" s="612"/>
      <c r="Q111" s="228"/>
      <c r="R111" s="611"/>
      <c r="S111" s="611"/>
      <c r="T111" s="611"/>
      <c r="U111" s="611"/>
      <c r="V111" s="611"/>
      <c r="W111" s="612"/>
      <c r="X111" s="976"/>
      <c r="Y111" s="980"/>
      <c r="Z111" s="980"/>
      <c r="AA111" s="984"/>
      <c r="AB111" s="976"/>
      <c r="AC111" s="984"/>
      <c r="AD111" s="976"/>
      <c r="AE111" s="980"/>
      <c r="AF111" s="980"/>
      <c r="AG111" s="980"/>
      <c r="AH111" s="980"/>
      <c r="AI111" s="980"/>
      <c r="AJ111" s="984"/>
    </row>
    <row r="112" spans="1:37" customFormat="1" ht="15">
      <c r="A112" s="1020"/>
      <c r="B112" s="1023"/>
      <c r="C112" s="1026"/>
      <c r="D112" s="474" t="s">
        <v>628</v>
      </c>
      <c r="E112" s="610" t="s">
        <v>629</v>
      </c>
      <c r="F112" s="228"/>
      <c r="G112" s="611"/>
      <c r="H112" s="611"/>
      <c r="I112" s="611"/>
      <c r="J112" s="612"/>
      <c r="K112" s="228"/>
      <c r="L112" s="611"/>
      <c r="M112" s="611"/>
      <c r="N112" s="612"/>
      <c r="O112" s="228"/>
      <c r="P112" s="612"/>
      <c r="Q112" s="228"/>
      <c r="R112" s="611"/>
      <c r="S112" s="611"/>
      <c r="T112" s="611"/>
      <c r="U112" s="611"/>
      <c r="V112" s="611"/>
      <c r="W112" s="612"/>
      <c r="X112" s="976"/>
      <c r="Y112" s="980"/>
      <c r="Z112" s="980"/>
      <c r="AA112" s="984"/>
      <c r="AB112" s="976"/>
      <c r="AC112" s="984"/>
      <c r="AD112" s="976"/>
      <c r="AE112" s="980"/>
      <c r="AF112" s="980"/>
      <c r="AG112" s="980"/>
      <c r="AH112" s="980"/>
      <c r="AI112" s="980"/>
      <c r="AJ112" s="984"/>
    </row>
    <row r="113" spans="1:37" customFormat="1" ht="30">
      <c r="A113" s="1020"/>
      <c r="B113" s="1023"/>
      <c r="C113" s="1026"/>
      <c r="D113" s="474" t="s">
        <v>630</v>
      </c>
      <c r="E113" s="610" t="s">
        <v>631</v>
      </c>
      <c r="F113" s="228"/>
      <c r="G113" s="611"/>
      <c r="H113" s="611"/>
      <c r="I113" s="611"/>
      <c r="J113" s="612"/>
      <c r="K113" s="228"/>
      <c r="L113" s="611"/>
      <c r="M113" s="611"/>
      <c r="N113" s="612"/>
      <c r="O113" s="228"/>
      <c r="P113" s="612"/>
      <c r="Q113" s="228"/>
      <c r="R113" s="611"/>
      <c r="S113" s="611"/>
      <c r="T113" s="611"/>
      <c r="U113" s="611"/>
      <c r="V113" s="611"/>
      <c r="W113" s="612"/>
      <c r="X113" s="976"/>
      <c r="Y113" s="980"/>
      <c r="Z113" s="980"/>
      <c r="AA113" s="984"/>
      <c r="AB113" s="976"/>
      <c r="AC113" s="984"/>
      <c r="AD113" s="976"/>
      <c r="AE113" s="980"/>
      <c r="AF113" s="980"/>
      <c r="AG113" s="980"/>
      <c r="AH113" s="980"/>
      <c r="AI113" s="980"/>
      <c r="AJ113" s="984"/>
    </row>
    <row r="114" spans="1:37" customFormat="1" ht="15">
      <c r="A114" s="1020"/>
      <c r="B114" s="1023"/>
      <c r="C114" s="1026"/>
      <c r="D114" s="474" t="s">
        <v>632</v>
      </c>
      <c r="E114" s="610" t="s">
        <v>633</v>
      </c>
      <c r="F114" s="228"/>
      <c r="G114" s="611"/>
      <c r="H114" s="611"/>
      <c r="I114" s="611"/>
      <c r="J114" s="612"/>
      <c r="K114" s="228"/>
      <c r="L114" s="611"/>
      <c r="M114" s="611"/>
      <c r="N114" s="612"/>
      <c r="O114" s="228"/>
      <c r="P114" s="612"/>
      <c r="Q114" s="228"/>
      <c r="R114" s="611"/>
      <c r="S114" s="611"/>
      <c r="T114" s="611"/>
      <c r="U114" s="611"/>
      <c r="V114" s="611"/>
      <c r="W114" s="612"/>
      <c r="X114" s="976"/>
      <c r="Y114" s="980"/>
      <c r="Z114" s="980"/>
      <c r="AA114" s="984"/>
      <c r="AB114" s="976"/>
      <c r="AC114" s="984"/>
      <c r="AD114" s="976"/>
      <c r="AE114" s="980"/>
      <c r="AF114" s="980"/>
      <c r="AG114" s="980"/>
      <c r="AH114" s="980"/>
      <c r="AI114" s="980"/>
      <c r="AJ114" s="984"/>
    </row>
    <row r="115" spans="1:37" customFormat="1" ht="15">
      <c r="A115" s="1020"/>
      <c r="B115" s="1023"/>
      <c r="C115" s="1026"/>
      <c r="D115" s="474" t="s">
        <v>259</v>
      </c>
      <c r="E115" s="610" t="s">
        <v>437</v>
      </c>
      <c r="F115" s="228"/>
      <c r="G115" s="611"/>
      <c r="H115" s="611"/>
      <c r="I115" s="611"/>
      <c r="J115" s="612"/>
      <c r="K115" s="228"/>
      <c r="L115" s="611"/>
      <c r="M115" s="611"/>
      <c r="N115" s="612"/>
      <c r="O115" s="228"/>
      <c r="P115" s="612"/>
      <c r="Q115" s="228"/>
      <c r="R115" s="611"/>
      <c r="S115" s="611"/>
      <c r="T115" s="611"/>
      <c r="U115" s="611"/>
      <c r="V115" s="611"/>
      <c r="W115" s="612"/>
      <c r="X115" s="976"/>
      <c r="Y115" s="980"/>
      <c r="Z115" s="980"/>
      <c r="AA115" s="984"/>
      <c r="AB115" s="976"/>
      <c r="AC115" s="984"/>
      <c r="AD115" s="976"/>
      <c r="AE115" s="980"/>
      <c r="AF115" s="980"/>
      <c r="AG115" s="980"/>
      <c r="AH115" s="980"/>
      <c r="AI115" s="980"/>
      <c r="AJ115" s="984"/>
    </row>
    <row r="116" spans="1:37" customFormat="1" ht="30">
      <c r="A116" s="1020"/>
      <c r="B116" s="1023"/>
      <c r="C116" s="1026"/>
      <c r="D116" s="474" t="s">
        <v>260</v>
      </c>
      <c r="E116" s="610" t="s">
        <v>438</v>
      </c>
      <c r="F116" s="228"/>
      <c r="G116" s="611"/>
      <c r="H116" s="611"/>
      <c r="I116" s="611"/>
      <c r="J116" s="612"/>
      <c r="K116" s="228"/>
      <c r="L116" s="611"/>
      <c r="M116" s="611"/>
      <c r="N116" s="612"/>
      <c r="O116" s="228"/>
      <c r="P116" s="612"/>
      <c r="Q116" s="228"/>
      <c r="R116" s="611"/>
      <c r="S116" s="611"/>
      <c r="T116" s="611"/>
      <c r="U116" s="611"/>
      <c r="V116" s="611"/>
      <c r="W116" s="612"/>
      <c r="X116" s="976"/>
      <c r="Y116" s="980"/>
      <c r="Z116" s="980"/>
      <c r="AA116" s="984"/>
      <c r="AB116" s="976"/>
      <c r="AC116" s="984"/>
      <c r="AD116" s="976"/>
      <c r="AE116" s="980"/>
      <c r="AF116" s="980"/>
      <c r="AG116" s="980"/>
      <c r="AH116" s="980"/>
      <c r="AI116" s="980"/>
      <c r="AJ116" s="984"/>
    </row>
    <row r="117" spans="1:37" customFormat="1" ht="19.5" customHeight="1">
      <c r="A117" s="1020"/>
      <c r="B117" s="1023"/>
      <c r="C117" s="1026"/>
      <c r="D117" s="474" t="s">
        <v>261</v>
      </c>
      <c r="E117" s="610" t="s">
        <v>439</v>
      </c>
      <c r="F117" s="228"/>
      <c r="G117" s="611"/>
      <c r="H117" s="611"/>
      <c r="I117" s="611"/>
      <c r="J117" s="612"/>
      <c r="K117" s="228"/>
      <c r="L117" s="611"/>
      <c r="M117" s="611"/>
      <c r="N117" s="612"/>
      <c r="O117" s="228"/>
      <c r="P117" s="612"/>
      <c r="Q117" s="228"/>
      <c r="R117" s="611"/>
      <c r="S117" s="611"/>
      <c r="T117" s="611"/>
      <c r="U117" s="611"/>
      <c r="V117" s="611"/>
      <c r="W117" s="612"/>
      <c r="X117" s="976"/>
      <c r="Y117" s="980"/>
      <c r="Z117" s="980"/>
      <c r="AA117" s="984"/>
      <c r="AB117" s="976"/>
      <c r="AC117" s="984"/>
      <c r="AD117" s="976"/>
      <c r="AE117" s="980"/>
      <c r="AF117" s="980"/>
      <c r="AG117" s="980"/>
      <c r="AH117" s="980"/>
      <c r="AI117" s="980"/>
      <c r="AJ117" s="984"/>
    </row>
    <row r="118" spans="1:37" customFormat="1" ht="18.75" customHeight="1">
      <c r="A118" s="1020"/>
      <c r="B118" s="1023"/>
      <c r="C118" s="1026"/>
      <c r="D118" s="474" t="s">
        <v>262</v>
      </c>
      <c r="E118" s="610" t="s">
        <v>440</v>
      </c>
      <c r="F118" s="228"/>
      <c r="G118" s="611"/>
      <c r="H118" s="611"/>
      <c r="I118" s="611"/>
      <c r="J118" s="612"/>
      <c r="K118" s="228"/>
      <c r="L118" s="611"/>
      <c r="M118" s="611"/>
      <c r="N118" s="612"/>
      <c r="O118" s="228"/>
      <c r="P118" s="612"/>
      <c r="Q118" s="228"/>
      <c r="R118" s="611"/>
      <c r="S118" s="611"/>
      <c r="T118" s="611"/>
      <c r="U118" s="611"/>
      <c r="V118" s="611"/>
      <c r="W118" s="612"/>
      <c r="X118" s="976"/>
      <c r="Y118" s="980"/>
      <c r="Z118" s="980"/>
      <c r="AA118" s="984"/>
      <c r="AB118" s="976"/>
      <c r="AC118" s="984"/>
      <c r="AD118" s="976"/>
      <c r="AE118" s="980"/>
      <c r="AF118" s="980"/>
      <c r="AG118" s="980"/>
      <c r="AH118" s="980"/>
      <c r="AI118" s="980"/>
      <c r="AJ118" s="984"/>
    </row>
    <row r="119" spans="1:37" customFormat="1" ht="15">
      <c r="A119" s="1020"/>
      <c r="B119" s="1023"/>
      <c r="C119" s="1026"/>
      <c r="D119" s="474" t="s">
        <v>634</v>
      </c>
      <c r="E119" s="610" t="s">
        <v>635</v>
      </c>
      <c r="F119" s="228"/>
      <c r="G119" s="611"/>
      <c r="H119" s="611"/>
      <c r="I119" s="611"/>
      <c r="J119" s="612"/>
      <c r="K119" s="228"/>
      <c r="L119" s="611"/>
      <c r="M119" s="611"/>
      <c r="N119" s="612"/>
      <c r="O119" s="228"/>
      <c r="P119" s="612"/>
      <c r="Q119" s="228"/>
      <c r="R119" s="611"/>
      <c r="S119" s="611"/>
      <c r="T119" s="611"/>
      <c r="U119" s="611"/>
      <c r="V119" s="611"/>
      <c r="W119" s="612"/>
      <c r="X119" s="976"/>
      <c r="Y119" s="980"/>
      <c r="Z119" s="980"/>
      <c r="AA119" s="984"/>
      <c r="AB119" s="976"/>
      <c r="AC119" s="984"/>
      <c r="AD119" s="976"/>
      <c r="AE119" s="980"/>
      <c r="AF119" s="980"/>
      <c r="AG119" s="980"/>
      <c r="AH119" s="980"/>
      <c r="AI119" s="980"/>
      <c r="AJ119" s="984"/>
    </row>
    <row r="120" spans="1:37" customFormat="1" ht="30">
      <c r="A120" s="1020"/>
      <c r="B120" s="1023"/>
      <c r="C120" s="1026"/>
      <c r="D120" s="474" t="s">
        <v>636</v>
      </c>
      <c r="E120" s="610" t="s">
        <v>637</v>
      </c>
      <c r="F120" s="228"/>
      <c r="G120" s="611"/>
      <c r="H120" s="611"/>
      <c r="I120" s="611"/>
      <c r="J120" s="612"/>
      <c r="K120" s="228"/>
      <c r="L120" s="611"/>
      <c r="M120" s="611"/>
      <c r="N120" s="612"/>
      <c r="O120" s="228"/>
      <c r="P120" s="612"/>
      <c r="Q120" s="228"/>
      <c r="R120" s="611"/>
      <c r="S120" s="611"/>
      <c r="T120" s="611"/>
      <c r="U120" s="611"/>
      <c r="V120" s="611"/>
      <c r="W120" s="612"/>
      <c r="X120" s="976"/>
      <c r="Y120" s="980"/>
      <c r="Z120" s="980"/>
      <c r="AA120" s="984"/>
      <c r="AB120" s="976"/>
      <c r="AC120" s="984"/>
      <c r="AD120" s="976"/>
      <c r="AE120" s="980"/>
      <c r="AF120" s="980"/>
      <c r="AG120" s="980"/>
      <c r="AH120" s="980"/>
      <c r="AI120" s="980"/>
      <c r="AJ120" s="984"/>
    </row>
    <row r="121" spans="1:37" customFormat="1" ht="20.25" customHeight="1">
      <c r="A121" s="1020"/>
      <c r="B121" s="1023"/>
      <c r="C121" s="1026"/>
      <c r="D121" s="474" t="s">
        <v>638</v>
      </c>
      <c r="E121" s="610" t="s">
        <v>639</v>
      </c>
      <c r="F121" s="228"/>
      <c r="G121" s="611"/>
      <c r="H121" s="611"/>
      <c r="I121" s="611"/>
      <c r="J121" s="612"/>
      <c r="K121" s="228"/>
      <c r="L121" s="611"/>
      <c r="M121" s="611"/>
      <c r="N121" s="612"/>
      <c r="O121" s="228"/>
      <c r="P121" s="612"/>
      <c r="Q121" s="228"/>
      <c r="R121" s="611"/>
      <c r="S121" s="611"/>
      <c r="T121" s="611"/>
      <c r="U121" s="611"/>
      <c r="V121" s="611"/>
      <c r="W121" s="612"/>
      <c r="X121" s="976"/>
      <c r="Y121" s="980"/>
      <c r="Z121" s="980"/>
      <c r="AA121" s="984"/>
      <c r="AB121" s="976"/>
      <c r="AC121" s="984"/>
      <c r="AD121" s="976"/>
      <c r="AE121" s="980"/>
      <c r="AF121" s="980"/>
      <c r="AG121" s="980"/>
      <c r="AH121" s="980"/>
      <c r="AI121" s="980"/>
      <c r="AJ121" s="984"/>
    </row>
    <row r="122" spans="1:37" customFormat="1" thickBot="1">
      <c r="A122" s="1021"/>
      <c r="B122" s="1024"/>
      <c r="C122" s="1027"/>
      <c r="D122" s="475" t="s">
        <v>264</v>
      </c>
      <c r="E122" s="232" t="s">
        <v>445</v>
      </c>
      <c r="F122" s="613"/>
      <c r="G122" s="614"/>
      <c r="H122" s="614"/>
      <c r="I122" s="614"/>
      <c r="J122" s="615"/>
      <c r="K122" s="613"/>
      <c r="L122" s="614"/>
      <c r="M122" s="614"/>
      <c r="N122" s="615"/>
      <c r="O122" s="613"/>
      <c r="P122" s="615"/>
      <c r="Q122" s="613"/>
      <c r="R122" s="614"/>
      <c r="S122" s="614"/>
      <c r="T122" s="614"/>
      <c r="U122" s="614"/>
      <c r="V122" s="614"/>
      <c r="W122" s="615"/>
      <c r="X122" s="1074"/>
      <c r="Y122" s="1058"/>
      <c r="Z122" s="1058"/>
      <c r="AA122" s="1075"/>
      <c r="AB122" s="1074"/>
      <c r="AC122" s="1075"/>
      <c r="AD122" s="1074"/>
      <c r="AE122" s="1058"/>
      <c r="AF122" s="1058"/>
      <c r="AG122" s="1058"/>
      <c r="AH122" s="1058"/>
      <c r="AI122" s="1058"/>
      <c r="AJ122" s="1075"/>
    </row>
    <row r="123" spans="1:37" ht="14.45" customHeight="1">
      <c r="A123" s="993"/>
      <c r="B123" s="993"/>
      <c r="C123" s="993"/>
      <c r="D123" s="993"/>
      <c r="E123" s="89"/>
      <c r="F123" s="3">
        <f t="shared" ref="F123:W123" si="8">SUM(F99:F122)</f>
        <v>0</v>
      </c>
      <c r="G123" s="3">
        <f t="shared" si="8"/>
        <v>0</v>
      </c>
      <c r="H123" s="3">
        <f t="shared" si="8"/>
        <v>0</v>
      </c>
      <c r="I123" s="3">
        <f t="shared" si="8"/>
        <v>0</v>
      </c>
      <c r="J123" s="3">
        <f t="shared" si="8"/>
        <v>0</v>
      </c>
      <c r="K123" s="3">
        <f t="shared" si="8"/>
        <v>0</v>
      </c>
      <c r="L123" s="3">
        <f>SUM(L99:L122)</f>
        <v>0</v>
      </c>
      <c r="M123" s="3">
        <f t="shared" si="8"/>
        <v>0</v>
      </c>
      <c r="N123" s="3">
        <f t="shared" si="8"/>
        <v>0</v>
      </c>
      <c r="O123" s="3">
        <f t="shared" si="8"/>
        <v>0</v>
      </c>
      <c r="P123" s="3">
        <f t="shared" si="8"/>
        <v>0</v>
      </c>
      <c r="Q123" s="3">
        <f t="shared" si="8"/>
        <v>0</v>
      </c>
      <c r="R123" s="3">
        <f t="shared" si="8"/>
        <v>0</v>
      </c>
      <c r="S123" s="3">
        <f t="shared" si="8"/>
        <v>0</v>
      </c>
      <c r="T123" s="3">
        <f t="shared" si="8"/>
        <v>0</v>
      </c>
      <c r="U123" s="3">
        <f t="shared" si="8"/>
        <v>0</v>
      </c>
      <c r="V123" s="3">
        <f t="shared" si="8"/>
        <v>0</v>
      </c>
      <c r="W123" s="3">
        <f t="shared" si="8"/>
        <v>0</v>
      </c>
      <c r="X123" s="77">
        <f t="shared" ref="X123:AJ123" si="9">SUM(X99)</f>
        <v>0</v>
      </c>
      <c r="Y123" s="77">
        <f t="shared" si="9"/>
        <v>0</v>
      </c>
      <c r="Z123" s="77">
        <f t="shared" si="9"/>
        <v>0</v>
      </c>
      <c r="AA123" s="77">
        <f t="shared" si="9"/>
        <v>0</v>
      </c>
      <c r="AB123" s="77">
        <f t="shared" si="9"/>
        <v>0</v>
      </c>
      <c r="AC123" s="77">
        <f t="shared" si="9"/>
        <v>0</v>
      </c>
      <c r="AD123" s="77">
        <f t="shared" si="9"/>
        <v>0</v>
      </c>
      <c r="AE123" s="77">
        <f t="shared" si="9"/>
        <v>0</v>
      </c>
      <c r="AF123" s="77">
        <f t="shared" si="9"/>
        <v>0</v>
      </c>
      <c r="AG123" s="77">
        <f t="shared" si="9"/>
        <v>0</v>
      </c>
      <c r="AH123" s="77">
        <f t="shared" si="9"/>
        <v>0</v>
      </c>
      <c r="AI123" s="77">
        <f t="shared" si="9"/>
        <v>0</v>
      </c>
      <c r="AJ123" s="77">
        <f t="shared" si="9"/>
        <v>0</v>
      </c>
      <c r="AK123" s="1"/>
    </row>
    <row r="124" spans="1:37" customFormat="1" thickBot="1">
      <c r="D124" s="216"/>
      <c r="E124" s="216"/>
    </row>
    <row r="125" spans="1:37" customFormat="1" ht="30">
      <c r="A125" s="1032" t="s">
        <v>55</v>
      </c>
      <c r="B125" s="1035" t="s">
        <v>1580</v>
      </c>
      <c r="C125" s="1038" t="s">
        <v>288</v>
      </c>
      <c r="D125" s="605" t="s">
        <v>252</v>
      </c>
      <c r="E125" s="264" t="s">
        <v>433</v>
      </c>
      <c r="F125" s="607"/>
      <c r="G125" s="608"/>
      <c r="H125" s="608"/>
      <c r="I125" s="608"/>
      <c r="J125" s="609"/>
      <c r="K125" s="607"/>
      <c r="L125" s="608"/>
      <c r="M125" s="608"/>
      <c r="N125" s="609"/>
      <c r="O125" s="607"/>
      <c r="P125" s="609"/>
      <c r="Q125" s="607"/>
      <c r="R125" s="608"/>
      <c r="S125" s="608"/>
      <c r="T125" s="608"/>
      <c r="U125" s="608"/>
      <c r="V125" s="608"/>
      <c r="W125" s="609"/>
      <c r="X125" s="975"/>
      <c r="Y125" s="979"/>
      <c r="Z125" s="979"/>
      <c r="AA125" s="983"/>
      <c r="AB125" s="975"/>
      <c r="AC125" s="983"/>
      <c r="AD125" s="975"/>
      <c r="AE125" s="979"/>
      <c r="AF125" s="979"/>
      <c r="AG125" s="979"/>
      <c r="AH125" s="979"/>
      <c r="AI125" s="979"/>
      <c r="AJ125" s="983"/>
    </row>
    <row r="126" spans="1:37" customFormat="1" ht="15">
      <c r="A126" s="1066"/>
      <c r="B126" s="1069"/>
      <c r="C126" s="1063"/>
      <c r="D126" s="474" t="s">
        <v>640</v>
      </c>
      <c r="E126" s="618" t="s">
        <v>641</v>
      </c>
      <c r="F126" s="228"/>
      <c r="G126" s="611"/>
      <c r="H126" s="611"/>
      <c r="I126" s="611"/>
      <c r="J126" s="612"/>
      <c r="K126" s="228"/>
      <c r="L126" s="611"/>
      <c r="M126" s="611"/>
      <c r="N126" s="612"/>
      <c r="O126" s="228"/>
      <c r="P126" s="612"/>
      <c r="Q126" s="228"/>
      <c r="R126" s="611"/>
      <c r="S126" s="611"/>
      <c r="T126" s="611"/>
      <c r="U126" s="611"/>
      <c r="V126" s="611"/>
      <c r="W126" s="612"/>
      <c r="X126" s="976"/>
      <c r="Y126" s="980"/>
      <c r="Z126" s="980"/>
      <c r="AA126" s="984"/>
      <c r="AB126" s="976"/>
      <c r="AC126" s="984"/>
      <c r="AD126" s="976"/>
      <c r="AE126" s="980"/>
      <c r="AF126" s="980"/>
      <c r="AG126" s="980"/>
      <c r="AH126" s="980"/>
      <c r="AI126" s="980"/>
      <c r="AJ126" s="984"/>
    </row>
    <row r="127" spans="1:37" customFormat="1" ht="15">
      <c r="A127" s="1066"/>
      <c r="B127" s="1069"/>
      <c r="C127" s="1063"/>
      <c r="D127" s="474" t="s">
        <v>642</v>
      </c>
      <c r="E127" s="618" t="s">
        <v>643</v>
      </c>
      <c r="F127" s="228"/>
      <c r="G127" s="611"/>
      <c r="H127" s="611"/>
      <c r="I127" s="611"/>
      <c r="J127" s="612"/>
      <c r="K127" s="228"/>
      <c r="L127" s="611"/>
      <c r="M127" s="611"/>
      <c r="N127" s="612"/>
      <c r="O127" s="228"/>
      <c r="P127" s="612"/>
      <c r="Q127" s="228"/>
      <c r="R127" s="611"/>
      <c r="S127" s="611"/>
      <c r="T127" s="611"/>
      <c r="U127" s="611"/>
      <c r="V127" s="611"/>
      <c r="W127" s="612"/>
      <c r="X127" s="976"/>
      <c r="Y127" s="980"/>
      <c r="Z127" s="980"/>
      <c r="AA127" s="984"/>
      <c r="AB127" s="976"/>
      <c r="AC127" s="984"/>
      <c r="AD127" s="976"/>
      <c r="AE127" s="980"/>
      <c r="AF127" s="980"/>
      <c r="AG127" s="980"/>
      <c r="AH127" s="980"/>
      <c r="AI127" s="980"/>
      <c r="AJ127" s="984"/>
    </row>
    <row r="128" spans="1:37" customFormat="1" ht="15">
      <c r="A128" s="1066"/>
      <c r="B128" s="1069"/>
      <c r="C128" s="1063"/>
      <c r="D128" s="474" t="s">
        <v>644</v>
      </c>
      <c r="E128" s="618" t="s">
        <v>645</v>
      </c>
      <c r="F128" s="228"/>
      <c r="G128" s="611"/>
      <c r="H128" s="611"/>
      <c r="I128" s="611"/>
      <c r="J128" s="612"/>
      <c r="K128" s="228"/>
      <c r="L128" s="611"/>
      <c r="M128" s="611"/>
      <c r="N128" s="612"/>
      <c r="O128" s="228"/>
      <c r="P128" s="612"/>
      <c r="Q128" s="228"/>
      <c r="R128" s="611"/>
      <c r="S128" s="611"/>
      <c r="T128" s="611"/>
      <c r="U128" s="611"/>
      <c r="V128" s="611"/>
      <c r="W128" s="612"/>
      <c r="X128" s="976"/>
      <c r="Y128" s="980"/>
      <c r="Z128" s="980"/>
      <c r="AA128" s="984"/>
      <c r="AB128" s="976"/>
      <c r="AC128" s="984"/>
      <c r="AD128" s="976"/>
      <c r="AE128" s="980"/>
      <c r="AF128" s="980"/>
      <c r="AG128" s="980"/>
      <c r="AH128" s="980"/>
      <c r="AI128" s="980"/>
      <c r="AJ128" s="984"/>
    </row>
    <row r="129" spans="1:37" customFormat="1" ht="15">
      <c r="A129" s="1066"/>
      <c r="B129" s="1069"/>
      <c r="C129" s="1063"/>
      <c r="D129" s="474" t="s">
        <v>254</v>
      </c>
      <c r="E129" s="618" t="s">
        <v>434</v>
      </c>
      <c r="F129" s="228"/>
      <c r="G129" s="611"/>
      <c r="H129" s="611"/>
      <c r="I129" s="611"/>
      <c r="J129" s="612"/>
      <c r="K129" s="228"/>
      <c r="L129" s="611"/>
      <c r="M129" s="611"/>
      <c r="N129" s="612"/>
      <c r="O129" s="228"/>
      <c r="P129" s="612"/>
      <c r="Q129" s="228"/>
      <c r="R129" s="611"/>
      <c r="S129" s="611"/>
      <c r="T129" s="611"/>
      <c r="U129" s="611"/>
      <c r="V129" s="611"/>
      <c r="W129" s="612"/>
      <c r="X129" s="976"/>
      <c r="Y129" s="980"/>
      <c r="Z129" s="980"/>
      <c r="AA129" s="984"/>
      <c r="AB129" s="976"/>
      <c r="AC129" s="984"/>
      <c r="AD129" s="976"/>
      <c r="AE129" s="980"/>
      <c r="AF129" s="980"/>
      <c r="AG129" s="980"/>
      <c r="AH129" s="980"/>
      <c r="AI129" s="980"/>
      <c r="AJ129" s="984"/>
    </row>
    <row r="130" spans="1:37" customFormat="1" ht="15">
      <c r="A130" s="1066"/>
      <c r="B130" s="1069"/>
      <c r="C130" s="1063"/>
      <c r="D130" s="474" t="s">
        <v>256</v>
      </c>
      <c r="E130" s="618" t="s">
        <v>435</v>
      </c>
      <c r="F130" s="228"/>
      <c r="G130" s="611"/>
      <c r="H130" s="611"/>
      <c r="I130" s="611"/>
      <c r="J130" s="612"/>
      <c r="K130" s="228"/>
      <c r="L130" s="611"/>
      <c r="M130" s="611"/>
      <c r="N130" s="612"/>
      <c r="O130" s="228"/>
      <c r="P130" s="612"/>
      <c r="Q130" s="228"/>
      <c r="R130" s="611"/>
      <c r="S130" s="611"/>
      <c r="T130" s="611"/>
      <c r="U130" s="611"/>
      <c r="V130" s="611"/>
      <c r="W130" s="612"/>
      <c r="X130" s="976"/>
      <c r="Y130" s="980"/>
      <c r="Z130" s="980"/>
      <c r="AA130" s="984"/>
      <c r="AB130" s="976"/>
      <c r="AC130" s="984"/>
      <c r="AD130" s="976"/>
      <c r="AE130" s="980"/>
      <c r="AF130" s="980"/>
      <c r="AG130" s="980"/>
      <c r="AH130" s="980"/>
      <c r="AI130" s="980"/>
      <c r="AJ130" s="984"/>
    </row>
    <row r="131" spans="1:37" customFormat="1" ht="30">
      <c r="A131" s="1066"/>
      <c r="B131" s="1069"/>
      <c r="C131" s="1063"/>
      <c r="D131" s="474" t="s">
        <v>286</v>
      </c>
      <c r="E131" s="618" t="s">
        <v>646</v>
      </c>
      <c r="F131" s="228"/>
      <c r="G131" s="611"/>
      <c r="H131" s="611"/>
      <c r="I131" s="611"/>
      <c r="J131" s="612"/>
      <c r="K131" s="228"/>
      <c r="L131" s="611"/>
      <c r="M131" s="611"/>
      <c r="N131" s="612"/>
      <c r="O131" s="228"/>
      <c r="P131" s="612"/>
      <c r="Q131" s="228"/>
      <c r="R131" s="611"/>
      <c r="S131" s="611"/>
      <c r="T131" s="611"/>
      <c r="U131" s="611"/>
      <c r="V131" s="611"/>
      <c r="W131" s="612"/>
      <c r="X131" s="976"/>
      <c r="Y131" s="980"/>
      <c r="Z131" s="980"/>
      <c r="AA131" s="984"/>
      <c r="AB131" s="976"/>
      <c r="AC131" s="984"/>
      <c r="AD131" s="976"/>
      <c r="AE131" s="980"/>
      <c r="AF131" s="980"/>
      <c r="AG131" s="980"/>
      <c r="AH131" s="980"/>
      <c r="AI131" s="980"/>
      <c r="AJ131" s="984"/>
    </row>
    <row r="132" spans="1:37" customFormat="1" ht="15">
      <c r="A132" s="1066"/>
      <c r="B132" s="1069"/>
      <c r="C132" s="1063"/>
      <c r="D132" s="474" t="s">
        <v>258</v>
      </c>
      <c r="E132" s="618" t="s">
        <v>436</v>
      </c>
      <c r="F132" s="228"/>
      <c r="G132" s="611"/>
      <c r="H132" s="611"/>
      <c r="I132" s="611"/>
      <c r="J132" s="612"/>
      <c r="K132" s="228"/>
      <c r="L132" s="611"/>
      <c r="M132" s="611"/>
      <c r="N132" s="612"/>
      <c r="O132" s="228"/>
      <c r="P132" s="612"/>
      <c r="Q132" s="228"/>
      <c r="R132" s="611"/>
      <c r="S132" s="611"/>
      <c r="T132" s="611"/>
      <c r="U132" s="611"/>
      <c r="V132" s="611"/>
      <c r="W132" s="612"/>
      <c r="X132" s="976"/>
      <c r="Y132" s="980"/>
      <c r="Z132" s="980"/>
      <c r="AA132" s="984"/>
      <c r="AB132" s="976"/>
      <c r="AC132" s="984"/>
      <c r="AD132" s="976"/>
      <c r="AE132" s="980"/>
      <c r="AF132" s="980"/>
      <c r="AG132" s="980"/>
      <c r="AH132" s="980"/>
      <c r="AI132" s="980"/>
      <c r="AJ132" s="984"/>
    </row>
    <row r="133" spans="1:37" customFormat="1" ht="30">
      <c r="A133" s="1066"/>
      <c r="B133" s="1069"/>
      <c r="C133" s="1063"/>
      <c r="D133" s="474" t="s">
        <v>647</v>
      </c>
      <c r="E133" s="618" t="s">
        <v>648</v>
      </c>
      <c r="F133" s="228"/>
      <c r="G133" s="611"/>
      <c r="H133" s="611"/>
      <c r="I133" s="611"/>
      <c r="J133" s="612"/>
      <c r="K133" s="228"/>
      <c r="L133" s="611"/>
      <c r="M133" s="611"/>
      <c r="N133" s="612"/>
      <c r="O133" s="228"/>
      <c r="P133" s="612"/>
      <c r="Q133" s="228"/>
      <c r="R133" s="611"/>
      <c r="S133" s="611"/>
      <c r="T133" s="611"/>
      <c r="U133" s="611"/>
      <c r="V133" s="611"/>
      <c r="W133" s="612"/>
      <c r="X133" s="976"/>
      <c r="Y133" s="980"/>
      <c r="Z133" s="980"/>
      <c r="AA133" s="984"/>
      <c r="AB133" s="976"/>
      <c r="AC133" s="984"/>
      <c r="AD133" s="976"/>
      <c r="AE133" s="980"/>
      <c r="AF133" s="980"/>
      <c r="AG133" s="980"/>
      <c r="AH133" s="980"/>
      <c r="AI133" s="980"/>
      <c r="AJ133" s="984"/>
    </row>
    <row r="134" spans="1:37" customFormat="1" ht="15">
      <c r="A134" s="1066"/>
      <c r="B134" s="1069"/>
      <c r="C134" s="1063"/>
      <c r="D134" s="474" t="s">
        <v>649</v>
      </c>
      <c r="E134" s="618" t="s">
        <v>650</v>
      </c>
      <c r="F134" s="228"/>
      <c r="G134" s="611"/>
      <c r="H134" s="611"/>
      <c r="I134" s="611"/>
      <c r="J134" s="612"/>
      <c r="K134" s="228"/>
      <c r="L134" s="611"/>
      <c r="M134" s="611"/>
      <c r="N134" s="612"/>
      <c r="O134" s="228"/>
      <c r="P134" s="612"/>
      <c r="Q134" s="228"/>
      <c r="R134" s="611"/>
      <c r="S134" s="611"/>
      <c r="T134" s="611"/>
      <c r="U134" s="611"/>
      <c r="V134" s="611"/>
      <c r="W134" s="612"/>
      <c r="X134" s="976"/>
      <c r="Y134" s="980"/>
      <c r="Z134" s="980"/>
      <c r="AA134" s="984"/>
      <c r="AB134" s="976"/>
      <c r="AC134" s="984"/>
      <c r="AD134" s="976"/>
      <c r="AE134" s="980"/>
      <c r="AF134" s="980"/>
      <c r="AG134" s="980"/>
      <c r="AH134" s="980"/>
      <c r="AI134" s="980"/>
      <c r="AJ134" s="984"/>
    </row>
    <row r="135" spans="1:37" customFormat="1" ht="15">
      <c r="A135" s="1066"/>
      <c r="B135" s="1069"/>
      <c r="C135" s="1063"/>
      <c r="D135" s="474" t="s">
        <v>651</v>
      </c>
      <c r="E135" s="618" t="s">
        <v>652</v>
      </c>
      <c r="F135" s="228"/>
      <c r="G135" s="611"/>
      <c r="H135" s="611"/>
      <c r="I135" s="611"/>
      <c r="J135" s="612"/>
      <c r="K135" s="228"/>
      <c r="L135" s="611"/>
      <c r="M135" s="611"/>
      <c r="N135" s="612"/>
      <c r="O135" s="228"/>
      <c r="P135" s="612"/>
      <c r="Q135" s="228"/>
      <c r="R135" s="611"/>
      <c r="S135" s="611"/>
      <c r="T135" s="611"/>
      <c r="U135" s="611"/>
      <c r="V135" s="611"/>
      <c r="W135" s="612"/>
      <c r="X135" s="976"/>
      <c r="Y135" s="980"/>
      <c r="Z135" s="980"/>
      <c r="AA135" s="984"/>
      <c r="AB135" s="976"/>
      <c r="AC135" s="984"/>
      <c r="AD135" s="976"/>
      <c r="AE135" s="980"/>
      <c r="AF135" s="980"/>
      <c r="AG135" s="980"/>
      <c r="AH135" s="980"/>
      <c r="AI135" s="980"/>
      <c r="AJ135" s="984"/>
    </row>
    <row r="136" spans="1:37" customFormat="1" ht="15">
      <c r="A136" s="1067"/>
      <c r="B136" s="1070"/>
      <c r="C136" s="1064"/>
      <c r="D136" s="474" t="s">
        <v>653</v>
      </c>
      <c r="E136" s="618" t="s">
        <v>654</v>
      </c>
      <c r="F136" s="228"/>
      <c r="G136" s="611"/>
      <c r="H136" s="611"/>
      <c r="I136" s="611"/>
      <c r="J136" s="612"/>
      <c r="K136" s="228"/>
      <c r="L136" s="611"/>
      <c r="M136" s="611"/>
      <c r="N136" s="612"/>
      <c r="O136" s="228"/>
      <c r="P136" s="612"/>
      <c r="Q136" s="228"/>
      <c r="R136" s="611"/>
      <c r="S136" s="611"/>
      <c r="T136" s="611"/>
      <c r="U136" s="611"/>
      <c r="V136" s="611"/>
      <c r="W136" s="612"/>
      <c r="X136" s="1072"/>
      <c r="Y136" s="1059"/>
      <c r="Z136" s="1059"/>
      <c r="AA136" s="1061"/>
      <c r="AB136" s="1072"/>
      <c r="AC136" s="1061"/>
      <c r="AD136" s="1072"/>
      <c r="AE136" s="1059"/>
      <c r="AF136" s="1059"/>
      <c r="AG136" s="1059"/>
      <c r="AH136" s="1059"/>
      <c r="AI136" s="1059"/>
      <c r="AJ136" s="1061"/>
    </row>
    <row r="137" spans="1:37" customFormat="1" ht="15">
      <c r="A137" s="1067"/>
      <c r="B137" s="1070"/>
      <c r="C137" s="1064"/>
      <c r="D137" s="474" t="s">
        <v>259</v>
      </c>
      <c r="E137" s="618" t="s">
        <v>437</v>
      </c>
      <c r="F137" s="228"/>
      <c r="G137" s="611"/>
      <c r="H137" s="611"/>
      <c r="I137" s="611"/>
      <c r="J137" s="612"/>
      <c r="K137" s="228"/>
      <c r="L137" s="611"/>
      <c r="M137" s="611"/>
      <c r="N137" s="612"/>
      <c r="O137" s="228"/>
      <c r="P137" s="612"/>
      <c r="Q137" s="228"/>
      <c r="R137" s="611"/>
      <c r="S137" s="611"/>
      <c r="T137" s="611"/>
      <c r="U137" s="611"/>
      <c r="V137" s="611"/>
      <c r="W137" s="612"/>
      <c r="X137" s="1072"/>
      <c r="Y137" s="1059"/>
      <c r="Z137" s="1059"/>
      <c r="AA137" s="1061"/>
      <c r="AB137" s="1072"/>
      <c r="AC137" s="1061"/>
      <c r="AD137" s="1072"/>
      <c r="AE137" s="1059"/>
      <c r="AF137" s="1059"/>
      <c r="AG137" s="1059"/>
      <c r="AH137" s="1059"/>
      <c r="AI137" s="1059"/>
      <c r="AJ137" s="1061"/>
    </row>
    <row r="138" spans="1:37" customFormat="1" ht="15.75" customHeight="1">
      <c r="A138" s="1067"/>
      <c r="B138" s="1070"/>
      <c r="C138" s="1064"/>
      <c r="D138" s="474" t="s">
        <v>260</v>
      </c>
      <c r="E138" s="618" t="s">
        <v>438</v>
      </c>
      <c r="F138" s="228"/>
      <c r="G138" s="611"/>
      <c r="H138" s="611"/>
      <c r="I138" s="611"/>
      <c r="J138" s="612"/>
      <c r="K138" s="228"/>
      <c r="L138" s="611"/>
      <c r="M138" s="611"/>
      <c r="N138" s="612"/>
      <c r="O138" s="228"/>
      <c r="P138" s="612"/>
      <c r="Q138" s="228"/>
      <c r="R138" s="611"/>
      <c r="S138" s="611"/>
      <c r="T138" s="611"/>
      <c r="U138" s="611"/>
      <c r="V138" s="611"/>
      <c r="W138" s="612"/>
      <c r="X138" s="1072"/>
      <c r="Y138" s="1059"/>
      <c r="Z138" s="1059"/>
      <c r="AA138" s="1061"/>
      <c r="AB138" s="1072"/>
      <c r="AC138" s="1061"/>
      <c r="AD138" s="1072"/>
      <c r="AE138" s="1059"/>
      <c r="AF138" s="1059"/>
      <c r="AG138" s="1059"/>
      <c r="AH138" s="1059"/>
      <c r="AI138" s="1059"/>
      <c r="AJ138" s="1061"/>
    </row>
    <row r="139" spans="1:37" customFormat="1" ht="30">
      <c r="A139" s="1067"/>
      <c r="B139" s="1070"/>
      <c r="C139" s="1064"/>
      <c r="D139" s="474" t="s">
        <v>261</v>
      </c>
      <c r="E139" s="618" t="s">
        <v>439</v>
      </c>
      <c r="F139" s="228"/>
      <c r="G139" s="611"/>
      <c r="H139" s="611"/>
      <c r="I139" s="611"/>
      <c r="J139" s="612"/>
      <c r="K139" s="228"/>
      <c r="L139" s="611"/>
      <c r="M139" s="611"/>
      <c r="N139" s="612"/>
      <c r="O139" s="228"/>
      <c r="P139" s="612"/>
      <c r="Q139" s="228"/>
      <c r="R139" s="611"/>
      <c r="S139" s="611"/>
      <c r="T139" s="611"/>
      <c r="U139" s="611"/>
      <c r="V139" s="611"/>
      <c r="W139" s="612"/>
      <c r="X139" s="1072"/>
      <c r="Y139" s="1059"/>
      <c r="Z139" s="1059"/>
      <c r="AA139" s="1061"/>
      <c r="AB139" s="1072"/>
      <c r="AC139" s="1061"/>
      <c r="AD139" s="1072"/>
      <c r="AE139" s="1059"/>
      <c r="AF139" s="1059"/>
      <c r="AG139" s="1059"/>
      <c r="AH139" s="1059"/>
      <c r="AI139" s="1059"/>
      <c r="AJ139" s="1061"/>
    </row>
    <row r="140" spans="1:37" customFormat="1" ht="30">
      <c r="A140" s="1067"/>
      <c r="B140" s="1070"/>
      <c r="C140" s="1064"/>
      <c r="D140" s="474" t="s">
        <v>262</v>
      </c>
      <c r="E140" s="618" t="s">
        <v>440</v>
      </c>
      <c r="F140" s="228"/>
      <c r="G140" s="611"/>
      <c r="H140" s="611"/>
      <c r="I140" s="611"/>
      <c r="J140" s="612"/>
      <c r="K140" s="228"/>
      <c r="L140" s="611"/>
      <c r="M140" s="611"/>
      <c r="N140" s="612"/>
      <c r="O140" s="228"/>
      <c r="P140" s="612"/>
      <c r="Q140" s="228"/>
      <c r="R140" s="611"/>
      <c r="S140" s="611"/>
      <c r="T140" s="611"/>
      <c r="U140" s="611"/>
      <c r="V140" s="611"/>
      <c r="W140" s="612"/>
      <c r="X140" s="1072"/>
      <c r="Y140" s="1059"/>
      <c r="Z140" s="1059"/>
      <c r="AA140" s="1061"/>
      <c r="AB140" s="1072"/>
      <c r="AC140" s="1061"/>
      <c r="AD140" s="1072"/>
      <c r="AE140" s="1059"/>
      <c r="AF140" s="1059"/>
      <c r="AG140" s="1059"/>
      <c r="AH140" s="1059"/>
      <c r="AI140" s="1059"/>
      <c r="AJ140" s="1061"/>
    </row>
    <row r="141" spans="1:37" customFormat="1" ht="30">
      <c r="A141" s="1067"/>
      <c r="B141" s="1070"/>
      <c r="C141" s="1064"/>
      <c r="D141" s="474" t="s">
        <v>655</v>
      </c>
      <c r="E141" s="618" t="s">
        <v>656</v>
      </c>
      <c r="F141" s="228"/>
      <c r="G141" s="611"/>
      <c r="H141" s="611"/>
      <c r="I141" s="611"/>
      <c r="J141" s="612"/>
      <c r="K141" s="228"/>
      <c r="L141" s="611"/>
      <c r="M141" s="611"/>
      <c r="N141" s="612"/>
      <c r="O141" s="228"/>
      <c r="P141" s="612"/>
      <c r="Q141" s="228"/>
      <c r="R141" s="611"/>
      <c r="S141" s="611"/>
      <c r="T141" s="611"/>
      <c r="U141" s="611"/>
      <c r="V141" s="611"/>
      <c r="W141" s="612"/>
      <c r="X141" s="1072"/>
      <c r="Y141" s="1059"/>
      <c r="Z141" s="1059"/>
      <c r="AA141" s="1061"/>
      <c r="AB141" s="1072"/>
      <c r="AC141" s="1061"/>
      <c r="AD141" s="1072"/>
      <c r="AE141" s="1059"/>
      <c r="AF141" s="1059"/>
      <c r="AG141" s="1059"/>
      <c r="AH141" s="1059"/>
      <c r="AI141" s="1059"/>
      <c r="AJ141" s="1061"/>
    </row>
    <row r="142" spans="1:37" customFormat="1" ht="15">
      <c r="A142" s="1067"/>
      <c r="B142" s="1070"/>
      <c r="C142" s="1064"/>
      <c r="D142" s="474" t="s">
        <v>657</v>
      </c>
      <c r="E142" s="618" t="s">
        <v>658</v>
      </c>
      <c r="F142" s="228"/>
      <c r="G142" s="611"/>
      <c r="H142" s="611"/>
      <c r="I142" s="611"/>
      <c r="J142" s="612"/>
      <c r="K142" s="228"/>
      <c r="L142" s="611"/>
      <c r="M142" s="611"/>
      <c r="N142" s="612"/>
      <c r="O142" s="228"/>
      <c r="P142" s="612"/>
      <c r="Q142" s="228"/>
      <c r="R142" s="611"/>
      <c r="S142" s="611"/>
      <c r="T142" s="611"/>
      <c r="U142" s="611"/>
      <c r="V142" s="611"/>
      <c r="W142" s="612"/>
      <c r="X142" s="1072"/>
      <c r="Y142" s="1059"/>
      <c r="Z142" s="1059"/>
      <c r="AA142" s="1061"/>
      <c r="AB142" s="1072"/>
      <c r="AC142" s="1061"/>
      <c r="AD142" s="1072"/>
      <c r="AE142" s="1059"/>
      <c r="AF142" s="1059"/>
      <c r="AG142" s="1059"/>
      <c r="AH142" s="1059"/>
      <c r="AI142" s="1059"/>
      <c r="AJ142" s="1061"/>
    </row>
    <row r="143" spans="1:37" customFormat="1" thickBot="1">
      <c r="A143" s="1068"/>
      <c r="B143" s="1071"/>
      <c r="C143" s="1065"/>
      <c r="D143" s="475" t="s">
        <v>264</v>
      </c>
      <c r="E143" s="621" t="s">
        <v>445</v>
      </c>
      <c r="F143" s="613"/>
      <c r="G143" s="614"/>
      <c r="H143" s="614"/>
      <c r="I143" s="614"/>
      <c r="J143" s="615"/>
      <c r="K143" s="613"/>
      <c r="L143" s="614"/>
      <c r="M143" s="614"/>
      <c r="N143" s="615"/>
      <c r="O143" s="613"/>
      <c r="P143" s="615"/>
      <c r="Q143" s="613"/>
      <c r="R143" s="614"/>
      <c r="S143" s="614"/>
      <c r="T143" s="614"/>
      <c r="U143" s="614"/>
      <c r="V143" s="614"/>
      <c r="W143" s="615"/>
      <c r="X143" s="1073"/>
      <c r="Y143" s="1060"/>
      <c r="Z143" s="1060"/>
      <c r="AA143" s="1062"/>
      <c r="AB143" s="1073"/>
      <c r="AC143" s="1062"/>
      <c r="AD143" s="1073"/>
      <c r="AE143" s="1060"/>
      <c r="AF143" s="1060"/>
      <c r="AG143" s="1060"/>
      <c r="AH143" s="1060"/>
      <c r="AI143" s="1060"/>
      <c r="AJ143" s="1062"/>
    </row>
    <row r="144" spans="1:37" ht="14.45" customHeight="1">
      <c r="A144" s="993"/>
      <c r="B144" s="993"/>
      <c r="C144" s="993"/>
      <c r="D144" s="993"/>
      <c r="E144" s="89"/>
      <c r="F144" s="3">
        <f t="shared" ref="F144:W144" si="10">SUM(F125:F125)</f>
        <v>0</v>
      </c>
      <c r="G144" s="3">
        <f t="shared" si="10"/>
        <v>0</v>
      </c>
      <c r="H144" s="3">
        <f t="shared" si="10"/>
        <v>0</v>
      </c>
      <c r="I144" s="3">
        <f t="shared" si="10"/>
        <v>0</v>
      </c>
      <c r="J144" s="3">
        <f t="shared" si="10"/>
        <v>0</v>
      </c>
      <c r="K144" s="3">
        <f t="shared" si="10"/>
        <v>0</v>
      </c>
      <c r="L144" s="3">
        <f t="shared" si="10"/>
        <v>0</v>
      </c>
      <c r="M144" s="3">
        <f t="shared" si="10"/>
        <v>0</v>
      </c>
      <c r="N144" s="3">
        <f t="shared" si="10"/>
        <v>0</v>
      </c>
      <c r="O144" s="3">
        <f t="shared" si="10"/>
        <v>0</v>
      </c>
      <c r="P144" s="3">
        <f t="shared" si="10"/>
        <v>0</v>
      </c>
      <c r="Q144" s="3">
        <f t="shared" si="10"/>
        <v>0</v>
      </c>
      <c r="R144" s="3">
        <f t="shared" si="10"/>
        <v>0</v>
      </c>
      <c r="S144" s="3">
        <f t="shared" si="10"/>
        <v>0</v>
      </c>
      <c r="T144" s="3">
        <f t="shared" si="10"/>
        <v>0</v>
      </c>
      <c r="U144" s="3">
        <f t="shared" si="10"/>
        <v>0</v>
      </c>
      <c r="V144" s="3">
        <f t="shared" si="10"/>
        <v>0</v>
      </c>
      <c r="W144" s="3">
        <f t="shared" si="10"/>
        <v>0</v>
      </c>
      <c r="X144" s="77">
        <f t="shared" ref="X144:AJ144" si="11">SUM(X125)</f>
        <v>0</v>
      </c>
      <c r="Y144" s="77">
        <f t="shared" si="11"/>
        <v>0</v>
      </c>
      <c r="Z144" s="77">
        <f t="shared" si="11"/>
        <v>0</v>
      </c>
      <c r="AA144" s="77">
        <f t="shared" si="11"/>
        <v>0</v>
      </c>
      <c r="AB144" s="77">
        <f t="shared" si="11"/>
        <v>0</v>
      </c>
      <c r="AC144" s="77">
        <f t="shared" si="11"/>
        <v>0</v>
      </c>
      <c r="AD144" s="77">
        <f t="shared" si="11"/>
        <v>0</v>
      </c>
      <c r="AE144" s="77">
        <f t="shared" si="11"/>
        <v>0</v>
      </c>
      <c r="AF144" s="77">
        <f t="shared" si="11"/>
        <v>0</v>
      </c>
      <c r="AG144" s="77">
        <f t="shared" si="11"/>
        <v>0</v>
      </c>
      <c r="AH144" s="77">
        <f t="shared" si="11"/>
        <v>0</v>
      </c>
      <c r="AI144" s="77">
        <f t="shared" si="11"/>
        <v>0</v>
      </c>
      <c r="AJ144" s="77">
        <f t="shared" si="11"/>
        <v>0</v>
      </c>
      <c r="AK144" s="1"/>
    </row>
    <row r="145" spans="1:37" thickBot="1">
      <c r="A145" s="261"/>
      <c r="B145" s="261"/>
      <c r="C145" s="261"/>
      <c r="D145" s="261"/>
      <c r="E145" s="26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customFormat="1" ht="30">
      <c r="A146" s="1019" t="s">
        <v>55</v>
      </c>
      <c r="B146" s="1022" t="s">
        <v>1581</v>
      </c>
      <c r="C146" s="1025" t="s">
        <v>214</v>
      </c>
      <c r="D146" s="605" t="s">
        <v>252</v>
      </c>
      <c r="E146" s="606" t="s">
        <v>433</v>
      </c>
      <c r="F146" s="607"/>
      <c r="G146" s="608"/>
      <c r="H146" s="608"/>
      <c r="I146" s="608"/>
      <c r="J146" s="609"/>
      <c r="K146" s="607"/>
      <c r="L146" s="608"/>
      <c r="M146" s="608"/>
      <c r="N146" s="609"/>
      <c r="O146" s="607"/>
      <c r="P146" s="609"/>
      <c r="Q146" s="607"/>
      <c r="R146" s="608"/>
      <c r="S146" s="608"/>
      <c r="T146" s="608"/>
      <c r="U146" s="608"/>
      <c r="V146" s="608"/>
      <c r="W146" s="609"/>
      <c r="X146" s="1044"/>
      <c r="Y146" s="1047"/>
      <c r="Z146" s="1047"/>
      <c r="AA146" s="1050"/>
      <c r="AB146" s="1044"/>
      <c r="AC146" s="1050"/>
      <c r="AD146" s="1044"/>
      <c r="AE146" s="1047"/>
      <c r="AF146" s="1047"/>
      <c r="AG146" s="1047"/>
      <c r="AH146" s="1047"/>
      <c r="AI146" s="1047"/>
      <c r="AJ146" s="1050"/>
    </row>
    <row r="147" spans="1:37" customFormat="1" ht="15">
      <c r="A147" s="1020"/>
      <c r="B147" s="1023"/>
      <c r="C147" s="1026"/>
      <c r="D147" s="474" t="s">
        <v>254</v>
      </c>
      <c r="E147" s="610" t="s">
        <v>434</v>
      </c>
      <c r="F147" s="228"/>
      <c r="G147" s="611"/>
      <c r="H147" s="611"/>
      <c r="I147" s="611"/>
      <c r="J147" s="612"/>
      <c r="K147" s="228"/>
      <c r="L147" s="611"/>
      <c r="M147" s="611"/>
      <c r="N147" s="612"/>
      <c r="O147" s="228"/>
      <c r="P147" s="612"/>
      <c r="Q147" s="228"/>
      <c r="R147" s="611"/>
      <c r="S147" s="611"/>
      <c r="T147" s="611"/>
      <c r="U147" s="611"/>
      <c r="V147" s="611"/>
      <c r="W147" s="612"/>
      <c r="X147" s="1054"/>
      <c r="Y147" s="1055"/>
      <c r="Z147" s="1055"/>
      <c r="AA147" s="1056"/>
      <c r="AB147" s="1054"/>
      <c r="AC147" s="1056"/>
      <c r="AD147" s="1054"/>
      <c r="AE147" s="1055"/>
      <c r="AF147" s="1055"/>
      <c r="AG147" s="1055"/>
      <c r="AH147" s="1055"/>
      <c r="AI147" s="1055"/>
      <c r="AJ147" s="1056"/>
    </row>
    <row r="148" spans="1:37" customFormat="1" ht="15">
      <c r="A148" s="1020"/>
      <c r="B148" s="1023"/>
      <c r="C148" s="1026"/>
      <c r="D148" s="474" t="s">
        <v>256</v>
      </c>
      <c r="E148" s="610" t="s">
        <v>435</v>
      </c>
      <c r="F148" s="228"/>
      <c r="G148" s="611"/>
      <c r="H148" s="611"/>
      <c r="I148" s="611"/>
      <c r="J148" s="612"/>
      <c r="K148" s="228"/>
      <c r="L148" s="611"/>
      <c r="M148" s="611"/>
      <c r="N148" s="612"/>
      <c r="O148" s="228"/>
      <c r="P148" s="612"/>
      <c r="Q148" s="228"/>
      <c r="R148" s="611"/>
      <c r="S148" s="611"/>
      <c r="T148" s="611"/>
      <c r="U148" s="611"/>
      <c r="V148" s="611"/>
      <c r="W148" s="612"/>
      <c r="X148" s="1054"/>
      <c r="Y148" s="1055"/>
      <c r="Z148" s="1055"/>
      <c r="AA148" s="1056"/>
      <c r="AB148" s="1054"/>
      <c r="AC148" s="1056"/>
      <c r="AD148" s="1054"/>
      <c r="AE148" s="1055"/>
      <c r="AF148" s="1055"/>
      <c r="AG148" s="1055"/>
      <c r="AH148" s="1055"/>
      <c r="AI148" s="1055"/>
      <c r="AJ148" s="1056"/>
    </row>
    <row r="149" spans="1:37" customFormat="1" ht="15">
      <c r="A149" s="1020"/>
      <c r="B149" s="1023"/>
      <c r="C149" s="1026"/>
      <c r="D149" s="474" t="s">
        <v>258</v>
      </c>
      <c r="E149" s="610" t="s">
        <v>436</v>
      </c>
      <c r="F149" s="228"/>
      <c r="G149" s="611"/>
      <c r="H149" s="611"/>
      <c r="I149" s="611"/>
      <c r="J149" s="612"/>
      <c r="K149" s="228"/>
      <c r="L149" s="611"/>
      <c r="M149" s="611"/>
      <c r="N149" s="612"/>
      <c r="O149" s="228"/>
      <c r="P149" s="612"/>
      <c r="Q149" s="228"/>
      <c r="R149" s="611"/>
      <c r="S149" s="611"/>
      <c r="T149" s="611"/>
      <c r="U149" s="611"/>
      <c r="V149" s="611"/>
      <c r="W149" s="612"/>
      <c r="X149" s="1054"/>
      <c r="Y149" s="1055"/>
      <c r="Z149" s="1055"/>
      <c r="AA149" s="1056"/>
      <c r="AB149" s="1054"/>
      <c r="AC149" s="1056"/>
      <c r="AD149" s="1054"/>
      <c r="AE149" s="1055"/>
      <c r="AF149" s="1055"/>
      <c r="AG149" s="1055"/>
      <c r="AH149" s="1055"/>
      <c r="AI149" s="1055"/>
      <c r="AJ149" s="1056"/>
    </row>
    <row r="150" spans="1:37" customFormat="1" ht="30">
      <c r="A150" s="1020"/>
      <c r="B150" s="1023"/>
      <c r="C150" s="1026"/>
      <c r="D150" s="474" t="s">
        <v>659</v>
      </c>
      <c r="E150" s="610" t="s">
        <v>660</v>
      </c>
      <c r="F150" s="228"/>
      <c r="G150" s="611"/>
      <c r="H150" s="611"/>
      <c r="I150" s="611"/>
      <c r="J150" s="612"/>
      <c r="K150" s="228"/>
      <c r="L150" s="611"/>
      <c r="M150" s="611"/>
      <c r="N150" s="612"/>
      <c r="O150" s="228"/>
      <c r="P150" s="612"/>
      <c r="Q150" s="228"/>
      <c r="R150" s="611"/>
      <c r="S150" s="611"/>
      <c r="T150" s="611"/>
      <c r="U150" s="611"/>
      <c r="V150" s="611"/>
      <c r="W150" s="612"/>
      <c r="X150" s="1054"/>
      <c r="Y150" s="1055"/>
      <c r="Z150" s="1055"/>
      <c r="AA150" s="1056"/>
      <c r="AB150" s="1054"/>
      <c r="AC150" s="1056"/>
      <c r="AD150" s="1054"/>
      <c r="AE150" s="1055"/>
      <c r="AF150" s="1055"/>
      <c r="AG150" s="1055"/>
      <c r="AH150" s="1055"/>
      <c r="AI150" s="1055"/>
      <c r="AJ150" s="1056"/>
    </row>
    <row r="151" spans="1:37" customFormat="1" ht="30">
      <c r="A151" s="1020"/>
      <c r="B151" s="1023"/>
      <c r="C151" s="1026"/>
      <c r="D151" s="474" t="s">
        <v>661</v>
      </c>
      <c r="E151" s="610" t="s">
        <v>662</v>
      </c>
      <c r="F151" s="228"/>
      <c r="G151" s="611"/>
      <c r="H151" s="611"/>
      <c r="I151" s="611"/>
      <c r="J151" s="612"/>
      <c r="K151" s="228"/>
      <c r="L151" s="611"/>
      <c r="M151" s="611"/>
      <c r="N151" s="612"/>
      <c r="O151" s="228"/>
      <c r="P151" s="612"/>
      <c r="Q151" s="228"/>
      <c r="R151" s="611"/>
      <c r="S151" s="611"/>
      <c r="T151" s="611"/>
      <c r="U151" s="611"/>
      <c r="V151" s="611"/>
      <c r="W151" s="612"/>
      <c r="X151" s="1054"/>
      <c r="Y151" s="1055"/>
      <c r="Z151" s="1055"/>
      <c r="AA151" s="1056"/>
      <c r="AB151" s="1054"/>
      <c r="AC151" s="1056"/>
      <c r="AD151" s="1054"/>
      <c r="AE151" s="1055"/>
      <c r="AF151" s="1055"/>
      <c r="AG151" s="1055"/>
      <c r="AH151" s="1055"/>
      <c r="AI151" s="1055"/>
      <c r="AJ151" s="1056"/>
    </row>
    <row r="152" spans="1:37" customFormat="1" ht="15">
      <c r="A152" s="1020"/>
      <c r="B152" s="1023"/>
      <c r="C152" s="1026"/>
      <c r="D152" s="474" t="s">
        <v>259</v>
      </c>
      <c r="E152" s="610" t="s">
        <v>437</v>
      </c>
      <c r="F152" s="228"/>
      <c r="G152" s="611"/>
      <c r="H152" s="611"/>
      <c r="I152" s="611"/>
      <c r="J152" s="612"/>
      <c r="K152" s="228"/>
      <c r="L152" s="611"/>
      <c r="M152" s="611"/>
      <c r="N152" s="612"/>
      <c r="O152" s="228"/>
      <c r="P152" s="612"/>
      <c r="Q152" s="228"/>
      <c r="R152" s="611"/>
      <c r="S152" s="611"/>
      <c r="T152" s="611"/>
      <c r="U152" s="611"/>
      <c r="V152" s="611"/>
      <c r="W152" s="612"/>
      <c r="X152" s="1054"/>
      <c r="Y152" s="1055"/>
      <c r="Z152" s="1055"/>
      <c r="AA152" s="1056"/>
      <c r="AB152" s="1054"/>
      <c r="AC152" s="1056"/>
      <c r="AD152" s="1054"/>
      <c r="AE152" s="1055"/>
      <c r="AF152" s="1055"/>
      <c r="AG152" s="1055"/>
      <c r="AH152" s="1055"/>
      <c r="AI152" s="1055"/>
      <c r="AJ152" s="1056"/>
    </row>
    <row r="153" spans="1:37" customFormat="1" ht="30">
      <c r="A153" s="1020"/>
      <c r="B153" s="1023"/>
      <c r="C153" s="1026"/>
      <c r="D153" s="474" t="s">
        <v>260</v>
      </c>
      <c r="E153" s="610" t="s">
        <v>438</v>
      </c>
      <c r="F153" s="228"/>
      <c r="G153" s="611"/>
      <c r="H153" s="611"/>
      <c r="I153" s="611"/>
      <c r="J153" s="612"/>
      <c r="K153" s="228"/>
      <c r="L153" s="611"/>
      <c r="M153" s="611"/>
      <c r="N153" s="612"/>
      <c r="O153" s="228"/>
      <c r="P153" s="612"/>
      <c r="Q153" s="228"/>
      <c r="R153" s="611"/>
      <c r="S153" s="611"/>
      <c r="T153" s="611"/>
      <c r="U153" s="611"/>
      <c r="V153" s="611"/>
      <c r="W153" s="612"/>
      <c r="X153" s="1054"/>
      <c r="Y153" s="1055"/>
      <c r="Z153" s="1055"/>
      <c r="AA153" s="1056"/>
      <c r="AB153" s="1054"/>
      <c r="AC153" s="1056"/>
      <c r="AD153" s="1054"/>
      <c r="AE153" s="1055"/>
      <c r="AF153" s="1055"/>
      <c r="AG153" s="1055"/>
      <c r="AH153" s="1055"/>
      <c r="AI153" s="1055"/>
      <c r="AJ153" s="1056"/>
    </row>
    <row r="154" spans="1:37" customFormat="1" ht="30">
      <c r="A154" s="1020"/>
      <c r="B154" s="1023"/>
      <c r="C154" s="1026"/>
      <c r="D154" s="474" t="s">
        <v>261</v>
      </c>
      <c r="E154" s="610" t="s">
        <v>439</v>
      </c>
      <c r="F154" s="228"/>
      <c r="G154" s="611"/>
      <c r="H154" s="611"/>
      <c r="I154" s="611"/>
      <c r="J154" s="612"/>
      <c r="K154" s="228"/>
      <c r="L154" s="611"/>
      <c r="M154" s="611"/>
      <c r="N154" s="612"/>
      <c r="O154" s="228"/>
      <c r="P154" s="612"/>
      <c r="Q154" s="228"/>
      <c r="R154" s="611"/>
      <c r="S154" s="611"/>
      <c r="T154" s="611"/>
      <c r="U154" s="611"/>
      <c r="V154" s="611"/>
      <c r="W154" s="612"/>
      <c r="X154" s="1054"/>
      <c r="Y154" s="1055"/>
      <c r="Z154" s="1055"/>
      <c r="AA154" s="1056"/>
      <c r="AB154" s="1054"/>
      <c r="AC154" s="1056"/>
      <c r="AD154" s="1054"/>
      <c r="AE154" s="1055"/>
      <c r="AF154" s="1055"/>
      <c r="AG154" s="1055"/>
      <c r="AH154" s="1055"/>
      <c r="AI154" s="1055"/>
      <c r="AJ154" s="1056"/>
    </row>
    <row r="155" spans="1:37" customFormat="1" ht="30">
      <c r="A155" s="1020"/>
      <c r="B155" s="1023"/>
      <c r="C155" s="1026"/>
      <c r="D155" s="474" t="s">
        <v>262</v>
      </c>
      <c r="E155" s="610" t="s">
        <v>440</v>
      </c>
      <c r="F155" s="228"/>
      <c r="G155" s="611"/>
      <c r="H155" s="611"/>
      <c r="I155" s="611"/>
      <c r="J155" s="612"/>
      <c r="K155" s="228"/>
      <c r="L155" s="611"/>
      <c r="M155" s="611"/>
      <c r="N155" s="612"/>
      <c r="O155" s="228"/>
      <c r="P155" s="612"/>
      <c r="Q155" s="228"/>
      <c r="R155" s="611"/>
      <c r="S155" s="611"/>
      <c r="T155" s="611"/>
      <c r="U155" s="611"/>
      <c r="V155" s="611"/>
      <c r="W155" s="612"/>
      <c r="X155" s="1054"/>
      <c r="Y155" s="1055"/>
      <c r="Z155" s="1055"/>
      <c r="AA155" s="1056"/>
      <c r="AB155" s="1054"/>
      <c r="AC155" s="1056"/>
      <c r="AD155" s="1054"/>
      <c r="AE155" s="1055"/>
      <c r="AF155" s="1055"/>
      <c r="AG155" s="1055"/>
      <c r="AH155" s="1055"/>
      <c r="AI155" s="1055"/>
      <c r="AJ155" s="1056"/>
    </row>
    <row r="156" spans="1:37" customFormat="1" thickBot="1">
      <c r="A156" s="1021"/>
      <c r="B156" s="1024"/>
      <c r="C156" s="1027"/>
      <c r="D156" s="475" t="s">
        <v>264</v>
      </c>
      <c r="E156" s="232" t="s">
        <v>445</v>
      </c>
      <c r="F156" s="613"/>
      <c r="G156" s="614"/>
      <c r="H156" s="614"/>
      <c r="I156" s="614"/>
      <c r="J156" s="615"/>
      <c r="K156" s="613"/>
      <c r="L156" s="614"/>
      <c r="M156" s="614"/>
      <c r="N156" s="615"/>
      <c r="O156" s="613"/>
      <c r="P156" s="615"/>
      <c r="Q156" s="613"/>
      <c r="R156" s="614"/>
      <c r="S156" s="614"/>
      <c r="T156" s="614"/>
      <c r="U156" s="614"/>
      <c r="V156" s="614"/>
      <c r="W156" s="615"/>
      <c r="X156" s="1046"/>
      <c r="Y156" s="1049"/>
      <c r="Z156" s="1049"/>
      <c r="AA156" s="1052"/>
      <c r="AB156" s="1046"/>
      <c r="AC156" s="1052"/>
      <c r="AD156" s="1046"/>
      <c r="AE156" s="1049"/>
      <c r="AF156" s="1049"/>
      <c r="AG156" s="1049"/>
      <c r="AH156" s="1049"/>
      <c r="AI156" s="1049"/>
      <c r="AJ156" s="1052"/>
    </row>
    <row r="157" spans="1:37" ht="14.45" customHeight="1">
      <c r="A157" s="993"/>
      <c r="B157" s="993"/>
      <c r="C157" s="993"/>
      <c r="D157" s="994"/>
      <c r="E157" s="89"/>
      <c r="F157" s="3">
        <f t="shared" ref="F157:W157" si="12">SUM(F146:F156)</f>
        <v>0</v>
      </c>
      <c r="G157" s="3">
        <f t="shared" si="12"/>
        <v>0</v>
      </c>
      <c r="H157" s="3">
        <f t="shared" si="12"/>
        <v>0</v>
      </c>
      <c r="I157" s="3">
        <f t="shared" si="12"/>
        <v>0</v>
      </c>
      <c r="J157" s="3">
        <f t="shared" si="12"/>
        <v>0</v>
      </c>
      <c r="K157" s="3">
        <f t="shared" si="12"/>
        <v>0</v>
      </c>
      <c r="L157" s="3">
        <f t="shared" si="12"/>
        <v>0</v>
      </c>
      <c r="M157" s="3">
        <f t="shared" si="12"/>
        <v>0</v>
      </c>
      <c r="N157" s="3">
        <f t="shared" si="12"/>
        <v>0</v>
      </c>
      <c r="O157" s="3">
        <f t="shared" si="12"/>
        <v>0</v>
      </c>
      <c r="P157" s="3">
        <f t="shared" si="12"/>
        <v>0</v>
      </c>
      <c r="Q157" s="3">
        <f t="shared" si="12"/>
        <v>0</v>
      </c>
      <c r="R157" s="3">
        <f t="shared" si="12"/>
        <v>0</v>
      </c>
      <c r="S157" s="3">
        <f t="shared" si="12"/>
        <v>0</v>
      </c>
      <c r="T157" s="3">
        <f t="shared" si="12"/>
        <v>0</v>
      </c>
      <c r="U157" s="3">
        <f t="shared" si="12"/>
        <v>0</v>
      </c>
      <c r="V157" s="3">
        <f t="shared" si="12"/>
        <v>0</v>
      </c>
      <c r="W157" s="3">
        <f t="shared" si="12"/>
        <v>0</v>
      </c>
      <c r="X157" s="77">
        <f t="shared" ref="X157:AJ157" si="13">SUM(X146)</f>
        <v>0</v>
      </c>
      <c r="Y157" s="77">
        <f t="shared" si="13"/>
        <v>0</v>
      </c>
      <c r="Z157" s="77">
        <f t="shared" si="13"/>
        <v>0</v>
      </c>
      <c r="AA157" s="77">
        <f t="shared" si="13"/>
        <v>0</v>
      </c>
      <c r="AB157" s="77">
        <f t="shared" si="13"/>
        <v>0</v>
      </c>
      <c r="AC157" s="77">
        <f t="shared" si="13"/>
        <v>0</v>
      </c>
      <c r="AD157" s="77">
        <f t="shared" si="13"/>
        <v>0</v>
      </c>
      <c r="AE157" s="77">
        <f t="shared" si="13"/>
        <v>0</v>
      </c>
      <c r="AF157" s="77">
        <f t="shared" si="13"/>
        <v>0</v>
      </c>
      <c r="AG157" s="77">
        <f t="shared" si="13"/>
        <v>0</v>
      </c>
      <c r="AH157" s="77">
        <f t="shared" si="13"/>
        <v>0</v>
      </c>
      <c r="AI157" s="77">
        <f t="shared" si="13"/>
        <v>0</v>
      </c>
      <c r="AJ157" s="77">
        <f t="shared" si="13"/>
        <v>0</v>
      </c>
      <c r="AK157" s="1"/>
    </row>
    <row r="158" spans="1:37" customFormat="1" thickBot="1">
      <c r="D158" s="216"/>
      <c r="E158" s="216"/>
    </row>
    <row r="159" spans="1:37" customFormat="1" ht="30">
      <c r="A159" s="1019" t="s">
        <v>182</v>
      </c>
      <c r="B159" s="1022" t="s">
        <v>418</v>
      </c>
      <c r="C159" s="1025" t="s">
        <v>313</v>
      </c>
      <c r="D159" s="605" t="s">
        <v>252</v>
      </c>
      <c r="E159" s="606" t="s">
        <v>433</v>
      </c>
      <c r="F159" s="607"/>
      <c r="G159" s="608"/>
      <c r="H159" s="608"/>
      <c r="I159" s="608"/>
      <c r="J159" s="609"/>
      <c r="K159" s="607"/>
      <c r="L159" s="608"/>
      <c r="M159" s="608"/>
      <c r="N159" s="609"/>
      <c r="O159" s="607"/>
      <c r="P159" s="609"/>
      <c r="Q159" s="607"/>
      <c r="R159" s="608"/>
      <c r="S159" s="608"/>
      <c r="T159" s="608"/>
      <c r="U159" s="608"/>
      <c r="V159" s="608"/>
      <c r="W159" s="609"/>
      <c r="X159" s="975"/>
      <c r="Y159" s="979"/>
      <c r="Z159" s="979"/>
      <c r="AA159" s="983"/>
      <c r="AB159" s="975"/>
      <c r="AC159" s="983"/>
      <c r="AD159" s="975"/>
      <c r="AE159" s="979"/>
      <c r="AF159" s="979"/>
      <c r="AG159" s="979"/>
      <c r="AH159" s="979"/>
      <c r="AI159" s="979"/>
      <c r="AJ159" s="983"/>
    </row>
    <row r="160" spans="1:37" customFormat="1" ht="15">
      <c r="A160" s="1020"/>
      <c r="B160" s="1023"/>
      <c r="C160" s="1026"/>
      <c r="D160" s="474" t="s">
        <v>794</v>
      </c>
      <c r="E160" s="610" t="s">
        <v>795</v>
      </c>
      <c r="F160" s="228"/>
      <c r="G160" s="611"/>
      <c r="H160" s="611"/>
      <c r="I160" s="611"/>
      <c r="J160" s="612"/>
      <c r="K160" s="228"/>
      <c r="L160" s="611"/>
      <c r="M160" s="611"/>
      <c r="N160" s="612"/>
      <c r="O160" s="228"/>
      <c r="P160" s="612"/>
      <c r="Q160" s="228"/>
      <c r="R160" s="611"/>
      <c r="S160" s="611"/>
      <c r="T160" s="611"/>
      <c r="U160" s="611"/>
      <c r="V160" s="611"/>
      <c r="W160" s="612"/>
      <c r="X160" s="976"/>
      <c r="Y160" s="980"/>
      <c r="Z160" s="980"/>
      <c r="AA160" s="984"/>
      <c r="AB160" s="976"/>
      <c r="AC160" s="984"/>
      <c r="AD160" s="976"/>
      <c r="AE160" s="980"/>
      <c r="AF160" s="980"/>
      <c r="AG160" s="980"/>
      <c r="AH160" s="980"/>
      <c r="AI160" s="980"/>
      <c r="AJ160" s="984"/>
    </row>
    <row r="161" spans="1:36" customFormat="1" ht="30">
      <c r="A161" s="1020"/>
      <c r="B161" s="1023"/>
      <c r="C161" s="1026"/>
      <c r="D161" s="474" t="s">
        <v>796</v>
      </c>
      <c r="E161" s="610" t="s">
        <v>797</v>
      </c>
      <c r="F161" s="228"/>
      <c r="G161" s="611"/>
      <c r="H161" s="611"/>
      <c r="I161" s="611"/>
      <c r="J161" s="612"/>
      <c r="K161" s="228"/>
      <c r="L161" s="611"/>
      <c r="M161" s="611"/>
      <c r="N161" s="612"/>
      <c r="O161" s="228"/>
      <c r="P161" s="612"/>
      <c r="Q161" s="228"/>
      <c r="R161" s="611"/>
      <c r="S161" s="611"/>
      <c r="T161" s="611"/>
      <c r="U161" s="611"/>
      <c r="V161" s="611"/>
      <c r="W161" s="612"/>
      <c r="X161" s="976"/>
      <c r="Y161" s="980"/>
      <c r="Z161" s="980"/>
      <c r="AA161" s="984"/>
      <c r="AB161" s="976"/>
      <c r="AC161" s="984"/>
      <c r="AD161" s="976"/>
      <c r="AE161" s="980"/>
      <c r="AF161" s="980"/>
      <c r="AG161" s="980"/>
      <c r="AH161" s="980"/>
      <c r="AI161" s="980"/>
      <c r="AJ161" s="984"/>
    </row>
    <row r="162" spans="1:36" customFormat="1" ht="15">
      <c r="A162" s="1020"/>
      <c r="B162" s="1023"/>
      <c r="C162" s="1026"/>
      <c r="D162" s="474" t="s">
        <v>254</v>
      </c>
      <c r="E162" s="610" t="s">
        <v>434</v>
      </c>
      <c r="F162" s="228"/>
      <c r="G162" s="611"/>
      <c r="H162" s="611"/>
      <c r="I162" s="611"/>
      <c r="J162" s="612"/>
      <c r="K162" s="228"/>
      <c r="L162" s="611"/>
      <c r="M162" s="611"/>
      <c r="N162" s="612"/>
      <c r="O162" s="228"/>
      <c r="P162" s="612"/>
      <c r="Q162" s="228"/>
      <c r="R162" s="611"/>
      <c r="S162" s="611"/>
      <c r="T162" s="611"/>
      <c r="U162" s="611"/>
      <c r="V162" s="611"/>
      <c r="W162" s="612"/>
      <c r="X162" s="976"/>
      <c r="Y162" s="980"/>
      <c r="Z162" s="980"/>
      <c r="AA162" s="984"/>
      <c r="AB162" s="976"/>
      <c r="AC162" s="984"/>
      <c r="AD162" s="976"/>
      <c r="AE162" s="980"/>
      <c r="AF162" s="980"/>
      <c r="AG162" s="980"/>
      <c r="AH162" s="980"/>
      <c r="AI162" s="980"/>
      <c r="AJ162" s="984"/>
    </row>
    <row r="163" spans="1:36" customFormat="1" ht="15">
      <c r="A163" s="1020"/>
      <c r="B163" s="1023"/>
      <c r="C163" s="1026"/>
      <c r="D163" s="474" t="s">
        <v>256</v>
      </c>
      <c r="E163" s="610" t="s">
        <v>435</v>
      </c>
      <c r="F163" s="228"/>
      <c r="G163" s="611"/>
      <c r="H163" s="611"/>
      <c r="I163" s="611"/>
      <c r="J163" s="612"/>
      <c r="K163" s="228"/>
      <c r="L163" s="611"/>
      <c r="M163" s="611"/>
      <c r="N163" s="612"/>
      <c r="O163" s="228"/>
      <c r="P163" s="612"/>
      <c r="Q163" s="228"/>
      <c r="R163" s="611"/>
      <c r="S163" s="611"/>
      <c r="T163" s="611"/>
      <c r="U163" s="611"/>
      <c r="V163" s="611"/>
      <c r="W163" s="612"/>
      <c r="X163" s="976"/>
      <c r="Y163" s="980"/>
      <c r="Z163" s="980"/>
      <c r="AA163" s="984"/>
      <c r="AB163" s="976"/>
      <c r="AC163" s="984"/>
      <c r="AD163" s="976"/>
      <c r="AE163" s="980"/>
      <c r="AF163" s="980"/>
      <c r="AG163" s="980"/>
      <c r="AH163" s="980"/>
      <c r="AI163" s="980"/>
      <c r="AJ163" s="984"/>
    </row>
    <row r="164" spans="1:36" customFormat="1" ht="30">
      <c r="A164" s="1020"/>
      <c r="B164" s="1023"/>
      <c r="C164" s="1026"/>
      <c r="D164" s="474" t="s">
        <v>314</v>
      </c>
      <c r="E164" s="610" t="s">
        <v>798</v>
      </c>
      <c r="F164" s="228"/>
      <c r="G164" s="611"/>
      <c r="H164" s="611"/>
      <c r="I164" s="611"/>
      <c r="J164" s="612"/>
      <c r="K164" s="228"/>
      <c r="L164" s="611"/>
      <c r="M164" s="611"/>
      <c r="N164" s="612"/>
      <c r="O164" s="228"/>
      <c r="P164" s="612"/>
      <c r="Q164" s="228"/>
      <c r="R164" s="611"/>
      <c r="S164" s="611"/>
      <c r="T164" s="611"/>
      <c r="U164" s="611"/>
      <c r="V164" s="611"/>
      <c r="W164" s="612"/>
      <c r="X164" s="976"/>
      <c r="Y164" s="980"/>
      <c r="Z164" s="980"/>
      <c r="AA164" s="984"/>
      <c r="AB164" s="976"/>
      <c r="AC164" s="984"/>
      <c r="AD164" s="976"/>
      <c r="AE164" s="980"/>
      <c r="AF164" s="980"/>
      <c r="AG164" s="980"/>
      <c r="AH164" s="980"/>
      <c r="AI164" s="980"/>
      <c r="AJ164" s="984"/>
    </row>
    <row r="165" spans="1:36" customFormat="1" ht="15">
      <c r="A165" s="1020"/>
      <c r="B165" s="1023"/>
      <c r="C165" s="1026"/>
      <c r="D165" s="474" t="s">
        <v>258</v>
      </c>
      <c r="E165" s="610" t="s">
        <v>436</v>
      </c>
      <c r="F165" s="228"/>
      <c r="G165" s="611"/>
      <c r="H165" s="611"/>
      <c r="I165" s="611"/>
      <c r="J165" s="612"/>
      <c r="K165" s="228"/>
      <c r="L165" s="611"/>
      <c r="M165" s="611"/>
      <c r="N165" s="612"/>
      <c r="O165" s="228"/>
      <c r="P165" s="612"/>
      <c r="Q165" s="228"/>
      <c r="R165" s="611"/>
      <c r="S165" s="611"/>
      <c r="T165" s="611"/>
      <c r="U165" s="611"/>
      <c r="V165" s="611"/>
      <c r="W165" s="612"/>
      <c r="X165" s="976"/>
      <c r="Y165" s="980"/>
      <c r="Z165" s="980"/>
      <c r="AA165" s="984"/>
      <c r="AB165" s="976"/>
      <c r="AC165" s="984"/>
      <c r="AD165" s="976"/>
      <c r="AE165" s="980"/>
      <c r="AF165" s="980"/>
      <c r="AG165" s="980"/>
      <c r="AH165" s="980"/>
      <c r="AI165" s="980"/>
      <c r="AJ165" s="984"/>
    </row>
    <row r="166" spans="1:36" customFormat="1" ht="15">
      <c r="A166" s="1020"/>
      <c r="B166" s="1023"/>
      <c r="C166" s="1026"/>
      <c r="D166" s="474" t="s">
        <v>799</v>
      </c>
      <c r="E166" s="610" t="s">
        <v>800</v>
      </c>
      <c r="F166" s="228"/>
      <c r="G166" s="611"/>
      <c r="H166" s="611"/>
      <c r="I166" s="611"/>
      <c r="J166" s="612"/>
      <c r="K166" s="228"/>
      <c r="L166" s="611"/>
      <c r="M166" s="611"/>
      <c r="N166" s="612"/>
      <c r="O166" s="228"/>
      <c r="P166" s="612"/>
      <c r="Q166" s="228"/>
      <c r="R166" s="611"/>
      <c r="S166" s="611"/>
      <c r="T166" s="611"/>
      <c r="U166" s="611"/>
      <c r="V166" s="611"/>
      <c r="W166" s="612"/>
      <c r="X166" s="976"/>
      <c r="Y166" s="980"/>
      <c r="Z166" s="980"/>
      <c r="AA166" s="984"/>
      <c r="AB166" s="976"/>
      <c r="AC166" s="984"/>
      <c r="AD166" s="976"/>
      <c r="AE166" s="980"/>
      <c r="AF166" s="980"/>
      <c r="AG166" s="980"/>
      <c r="AH166" s="980"/>
      <c r="AI166" s="980"/>
      <c r="AJ166" s="984"/>
    </row>
    <row r="167" spans="1:36" customFormat="1" ht="15">
      <c r="A167" s="1020"/>
      <c r="B167" s="1023"/>
      <c r="C167" s="1026"/>
      <c r="D167" s="474" t="s">
        <v>801</v>
      </c>
      <c r="E167" s="610" t="s">
        <v>802</v>
      </c>
      <c r="F167" s="228"/>
      <c r="G167" s="611"/>
      <c r="H167" s="611"/>
      <c r="I167" s="611"/>
      <c r="J167" s="612"/>
      <c r="K167" s="228"/>
      <c r="L167" s="611"/>
      <c r="M167" s="611"/>
      <c r="N167" s="612"/>
      <c r="O167" s="228"/>
      <c r="P167" s="612"/>
      <c r="Q167" s="228"/>
      <c r="R167" s="611"/>
      <c r="S167" s="611"/>
      <c r="T167" s="611"/>
      <c r="U167" s="611"/>
      <c r="V167" s="611"/>
      <c r="W167" s="612"/>
      <c r="X167" s="976"/>
      <c r="Y167" s="980"/>
      <c r="Z167" s="980"/>
      <c r="AA167" s="984"/>
      <c r="AB167" s="976"/>
      <c r="AC167" s="984"/>
      <c r="AD167" s="976"/>
      <c r="AE167" s="980"/>
      <c r="AF167" s="980"/>
      <c r="AG167" s="980"/>
      <c r="AH167" s="980"/>
      <c r="AI167" s="980"/>
      <c r="AJ167" s="984"/>
    </row>
    <row r="168" spans="1:36" customFormat="1" ht="15">
      <c r="A168" s="1020"/>
      <c r="B168" s="1023"/>
      <c r="C168" s="1026"/>
      <c r="D168" s="474" t="s">
        <v>803</v>
      </c>
      <c r="E168" s="610" t="s">
        <v>804</v>
      </c>
      <c r="F168" s="228"/>
      <c r="G168" s="611"/>
      <c r="H168" s="611"/>
      <c r="I168" s="611"/>
      <c r="J168" s="612"/>
      <c r="K168" s="228"/>
      <c r="L168" s="611"/>
      <c r="M168" s="611"/>
      <c r="N168" s="612"/>
      <c r="O168" s="228"/>
      <c r="P168" s="612"/>
      <c r="Q168" s="228"/>
      <c r="R168" s="611"/>
      <c r="S168" s="611"/>
      <c r="T168" s="611"/>
      <c r="U168" s="611"/>
      <c r="V168" s="611"/>
      <c r="W168" s="612"/>
      <c r="X168" s="976"/>
      <c r="Y168" s="980"/>
      <c r="Z168" s="980"/>
      <c r="AA168" s="984"/>
      <c r="AB168" s="976"/>
      <c r="AC168" s="984"/>
      <c r="AD168" s="976"/>
      <c r="AE168" s="980"/>
      <c r="AF168" s="980"/>
      <c r="AG168" s="980"/>
      <c r="AH168" s="980"/>
      <c r="AI168" s="980"/>
      <c r="AJ168" s="984"/>
    </row>
    <row r="169" spans="1:36" customFormat="1" ht="15">
      <c r="A169" s="1020"/>
      <c r="B169" s="1023"/>
      <c r="C169" s="1026"/>
      <c r="D169" s="474" t="s">
        <v>805</v>
      </c>
      <c r="E169" s="610" t="s">
        <v>806</v>
      </c>
      <c r="F169" s="228"/>
      <c r="G169" s="611"/>
      <c r="H169" s="611"/>
      <c r="I169" s="611"/>
      <c r="J169" s="612"/>
      <c r="K169" s="228"/>
      <c r="L169" s="611"/>
      <c r="M169" s="611"/>
      <c r="N169" s="612"/>
      <c r="O169" s="228"/>
      <c r="P169" s="612"/>
      <c r="Q169" s="228"/>
      <c r="R169" s="611"/>
      <c r="S169" s="611"/>
      <c r="T169" s="611"/>
      <c r="U169" s="611"/>
      <c r="V169" s="611"/>
      <c r="W169" s="612"/>
      <c r="X169" s="976"/>
      <c r="Y169" s="980"/>
      <c r="Z169" s="980"/>
      <c r="AA169" s="984"/>
      <c r="AB169" s="976"/>
      <c r="AC169" s="984"/>
      <c r="AD169" s="976"/>
      <c r="AE169" s="980"/>
      <c r="AF169" s="980"/>
      <c r="AG169" s="980"/>
      <c r="AH169" s="980"/>
      <c r="AI169" s="980"/>
      <c r="AJ169" s="984"/>
    </row>
    <row r="170" spans="1:36" customFormat="1" ht="15">
      <c r="A170" s="1020"/>
      <c r="B170" s="1023"/>
      <c r="C170" s="1026"/>
      <c r="D170" s="474" t="s">
        <v>807</v>
      </c>
      <c r="E170" s="610" t="s">
        <v>808</v>
      </c>
      <c r="F170" s="228"/>
      <c r="G170" s="611"/>
      <c r="H170" s="611"/>
      <c r="I170" s="611"/>
      <c r="J170" s="612"/>
      <c r="K170" s="228"/>
      <c r="L170" s="611"/>
      <c r="M170" s="611"/>
      <c r="N170" s="612"/>
      <c r="O170" s="228"/>
      <c r="P170" s="612"/>
      <c r="Q170" s="228"/>
      <c r="R170" s="611"/>
      <c r="S170" s="611"/>
      <c r="T170" s="611"/>
      <c r="U170" s="611"/>
      <c r="V170" s="611"/>
      <c r="W170" s="612"/>
      <c r="X170" s="977"/>
      <c r="Y170" s="981"/>
      <c r="Z170" s="981"/>
      <c r="AA170" s="985"/>
      <c r="AB170" s="977"/>
      <c r="AC170" s="985"/>
      <c r="AD170" s="977"/>
      <c r="AE170" s="981"/>
      <c r="AF170" s="981"/>
      <c r="AG170" s="981"/>
      <c r="AH170" s="981"/>
      <c r="AI170" s="981"/>
      <c r="AJ170" s="985"/>
    </row>
    <row r="171" spans="1:36" customFormat="1" ht="15">
      <c r="A171" s="1020"/>
      <c r="B171" s="1023"/>
      <c r="C171" s="1026"/>
      <c r="D171" s="474" t="s">
        <v>809</v>
      </c>
      <c r="E171" s="610" t="s">
        <v>810</v>
      </c>
      <c r="F171" s="228"/>
      <c r="G171" s="611"/>
      <c r="H171" s="611"/>
      <c r="I171" s="611"/>
      <c r="J171" s="612"/>
      <c r="K171" s="228"/>
      <c r="L171" s="611"/>
      <c r="M171" s="611"/>
      <c r="N171" s="612"/>
      <c r="O171" s="228"/>
      <c r="P171" s="612"/>
      <c r="Q171" s="228"/>
      <c r="R171" s="611"/>
      <c r="S171" s="611"/>
      <c r="T171" s="611"/>
      <c r="U171" s="611"/>
      <c r="V171" s="611"/>
      <c r="W171" s="612"/>
      <c r="X171" s="977"/>
      <c r="Y171" s="981"/>
      <c r="Z171" s="981"/>
      <c r="AA171" s="985"/>
      <c r="AB171" s="977"/>
      <c r="AC171" s="985"/>
      <c r="AD171" s="977"/>
      <c r="AE171" s="981"/>
      <c r="AF171" s="981"/>
      <c r="AG171" s="981"/>
      <c r="AH171" s="981"/>
      <c r="AI171" s="981"/>
      <c r="AJ171" s="985"/>
    </row>
    <row r="172" spans="1:36" customFormat="1" ht="15">
      <c r="A172" s="1020"/>
      <c r="B172" s="1023"/>
      <c r="C172" s="1026"/>
      <c r="D172" s="474" t="s">
        <v>811</v>
      </c>
      <c r="E172" s="610" t="s">
        <v>812</v>
      </c>
      <c r="F172" s="228"/>
      <c r="G172" s="611"/>
      <c r="H172" s="611"/>
      <c r="I172" s="611"/>
      <c r="J172" s="612"/>
      <c r="K172" s="228"/>
      <c r="L172" s="611"/>
      <c r="M172" s="611"/>
      <c r="N172" s="612"/>
      <c r="O172" s="228"/>
      <c r="P172" s="612"/>
      <c r="Q172" s="228"/>
      <c r="R172" s="611"/>
      <c r="S172" s="611"/>
      <c r="T172" s="611"/>
      <c r="U172" s="611"/>
      <c r="V172" s="611"/>
      <c r="W172" s="612"/>
      <c r="X172" s="977"/>
      <c r="Y172" s="981"/>
      <c r="Z172" s="981"/>
      <c r="AA172" s="985"/>
      <c r="AB172" s="977"/>
      <c r="AC172" s="985"/>
      <c r="AD172" s="977"/>
      <c r="AE172" s="981"/>
      <c r="AF172" s="981"/>
      <c r="AG172" s="981"/>
      <c r="AH172" s="981"/>
      <c r="AI172" s="981"/>
      <c r="AJ172" s="985"/>
    </row>
    <row r="173" spans="1:36" customFormat="1" ht="15">
      <c r="A173" s="1020"/>
      <c r="B173" s="1023"/>
      <c r="C173" s="1026"/>
      <c r="D173" s="474" t="s">
        <v>813</v>
      </c>
      <c r="E173" s="610" t="s">
        <v>814</v>
      </c>
      <c r="F173" s="228"/>
      <c r="G173" s="611"/>
      <c r="H173" s="611"/>
      <c r="I173" s="611"/>
      <c r="J173" s="612"/>
      <c r="K173" s="228"/>
      <c r="L173" s="611"/>
      <c r="M173" s="611"/>
      <c r="N173" s="612"/>
      <c r="O173" s="228"/>
      <c r="P173" s="612"/>
      <c r="Q173" s="228"/>
      <c r="R173" s="611"/>
      <c r="S173" s="611"/>
      <c r="T173" s="611"/>
      <c r="U173" s="611"/>
      <c r="V173" s="611"/>
      <c r="W173" s="612"/>
      <c r="X173" s="977"/>
      <c r="Y173" s="981"/>
      <c r="Z173" s="981"/>
      <c r="AA173" s="985"/>
      <c r="AB173" s="977"/>
      <c r="AC173" s="985"/>
      <c r="AD173" s="977"/>
      <c r="AE173" s="981"/>
      <c r="AF173" s="981"/>
      <c r="AG173" s="981"/>
      <c r="AH173" s="981"/>
      <c r="AI173" s="981"/>
      <c r="AJ173" s="985"/>
    </row>
    <row r="174" spans="1:36" customFormat="1" ht="15">
      <c r="A174" s="1020"/>
      <c r="B174" s="1023"/>
      <c r="C174" s="1026"/>
      <c r="D174" s="474" t="s">
        <v>259</v>
      </c>
      <c r="E174" s="610" t="s">
        <v>437</v>
      </c>
      <c r="F174" s="228"/>
      <c r="G174" s="611"/>
      <c r="H174" s="611"/>
      <c r="I174" s="611"/>
      <c r="J174" s="612"/>
      <c r="K174" s="228"/>
      <c r="L174" s="611"/>
      <c r="M174" s="611"/>
      <c r="N174" s="612"/>
      <c r="O174" s="228"/>
      <c r="P174" s="612"/>
      <c r="Q174" s="228"/>
      <c r="R174" s="611"/>
      <c r="S174" s="611"/>
      <c r="T174" s="611"/>
      <c r="U174" s="611"/>
      <c r="V174" s="611"/>
      <c r="W174" s="612"/>
      <c r="X174" s="977"/>
      <c r="Y174" s="981"/>
      <c r="Z174" s="981"/>
      <c r="AA174" s="985"/>
      <c r="AB174" s="977"/>
      <c r="AC174" s="985"/>
      <c r="AD174" s="977"/>
      <c r="AE174" s="981"/>
      <c r="AF174" s="981"/>
      <c r="AG174" s="981"/>
      <c r="AH174" s="981"/>
      <c r="AI174" s="981"/>
      <c r="AJ174" s="985"/>
    </row>
    <row r="175" spans="1:36" customFormat="1" ht="30">
      <c r="A175" s="1020"/>
      <c r="B175" s="1023"/>
      <c r="C175" s="1026"/>
      <c r="D175" s="474" t="s">
        <v>260</v>
      </c>
      <c r="E175" s="610" t="s">
        <v>438</v>
      </c>
      <c r="F175" s="228"/>
      <c r="G175" s="611"/>
      <c r="H175" s="611"/>
      <c r="I175" s="611"/>
      <c r="J175" s="612"/>
      <c r="K175" s="228"/>
      <c r="L175" s="611"/>
      <c r="M175" s="611"/>
      <c r="N175" s="612"/>
      <c r="O175" s="228"/>
      <c r="P175" s="612"/>
      <c r="Q175" s="228"/>
      <c r="R175" s="611"/>
      <c r="S175" s="611"/>
      <c r="T175" s="611"/>
      <c r="U175" s="611"/>
      <c r="V175" s="611"/>
      <c r="W175" s="612"/>
      <c r="X175" s="977"/>
      <c r="Y175" s="981"/>
      <c r="Z175" s="981"/>
      <c r="AA175" s="985"/>
      <c r="AB175" s="977"/>
      <c r="AC175" s="985"/>
      <c r="AD175" s="977"/>
      <c r="AE175" s="981"/>
      <c r="AF175" s="981"/>
      <c r="AG175" s="981"/>
      <c r="AH175" s="981"/>
      <c r="AI175" s="981"/>
      <c r="AJ175" s="985"/>
    </row>
    <row r="176" spans="1:36" customFormat="1" ht="30">
      <c r="A176" s="1020"/>
      <c r="B176" s="1023"/>
      <c r="C176" s="1026"/>
      <c r="D176" s="474" t="s">
        <v>261</v>
      </c>
      <c r="E176" s="610" t="s">
        <v>439</v>
      </c>
      <c r="F176" s="228"/>
      <c r="G176" s="611"/>
      <c r="H176" s="611"/>
      <c r="I176" s="611"/>
      <c r="J176" s="612"/>
      <c r="K176" s="228"/>
      <c r="L176" s="611"/>
      <c r="M176" s="611"/>
      <c r="N176" s="612"/>
      <c r="O176" s="228"/>
      <c r="P176" s="612"/>
      <c r="Q176" s="228"/>
      <c r="R176" s="611"/>
      <c r="S176" s="611"/>
      <c r="T176" s="611"/>
      <c r="U176" s="611"/>
      <c r="V176" s="611"/>
      <c r="W176" s="612"/>
      <c r="X176" s="977"/>
      <c r="Y176" s="981"/>
      <c r="Z176" s="981"/>
      <c r="AA176" s="985"/>
      <c r="AB176" s="977"/>
      <c r="AC176" s="985"/>
      <c r="AD176" s="977"/>
      <c r="AE176" s="981"/>
      <c r="AF176" s="981"/>
      <c r="AG176" s="981"/>
      <c r="AH176" s="981"/>
      <c r="AI176" s="981"/>
      <c r="AJ176" s="985"/>
    </row>
    <row r="177" spans="1:37" customFormat="1" ht="30">
      <c r="A177" s="1020"/>
      <c r="B177" s="1023"/>
      <c r="C177" s="1026"/>
      <c r="D177" s="474" t="s">
        <v>262</v>
      </c>
      <c r="E177" s="610" t="s">
        <v>440</v>
      </c>
      <c r="F177" s="228"/>
      <c r="G177" s="611"/>
      <c r="H177" s="611"/>
      <c r="I177" s="611"/>
      <c r="J177" s="612"/>
      <c r="K177" s="228"/>
      <c r="L177" s="611"/>
      <c r="M177" s="611"/>
      <c r="N177" s="612"/>
      <c r="O177" s="228"/>
      <c r="P177" s="612"/>
      <c r="Q177" s="228"/>
      <c r="R177" s="611"/>
      <c r="S177" s="611"/>
      <c r="T177" s="611"/>
      <c r="U177" s="611"/>
      <c r="V177" s="611"/>
      <c r="W177" s="612"/>
      <c r="X177" s="977"/>
      <c r="Y177" s="981"/>
      <c r="Z177" s="981"/>
      <c r="AA177" s="985"/>
      <c r="AB177" s="977"/>
      <c r="AC177" s="985"/>
      <c r="AD177" s="977"/>
      <c r="AE177" s="981"/>
      <c r="AF177" s="981"/>
      <c r="AG177" s="981"/>
      <c r="AH177" s="981"/>
      <c r="AI177" s="981"/>
      <c r="AJ177" s="985"/>
    </row>
    <row r="178" spans="1:37" customFormat="1" ht="15">
      <c r="A178" s="1020"/>
      <c r="B178" s="1023"/>
      <c r="C178" s="1026"/>
      <c r="D178" s="474" t="s">
        <v>815</v>
      </c>
      <c r="E178" s="610" t="s">
        <v>816</v>
      </c>
      <c r="F178" s="228"/>
      <c r="G178" s="611"/>
      <c r="H178" s="611"/>
      <c r="I178" s="611"/>
      <c r="J178" s="612"/>
      <c r="K178" s="228"/>
      <c r="L178" s="611"/>
      <c r="M178" s="611"/>
      <c r="N178" s="612"/>
      <c r="O178" s="228"/>
      <c r="P178" s="612"/>
      <c r="Q178" s="228"/>
      <c r="R178" s="611"/>
      <c r="S178" s="611"/>
      <c r="T178" s="611"/>
      <c r="U178" s="611"/>
      <c r="V178" s="611"/>
      <c r="W178" s="612"/>
      <c r="X178" s="977"/>
      <c r="Y178" s="981"/>
      <c r="Z178" s="981"/>
      <c r="AA178" s="985"/>
      <c r="AB178" s="977"/>
      <c r="AC178" s="985"/>
      <c r="AD178" s="977"/>
      <c r="AE178" s="981"/>
      <c r="AF178" s="981"/>
      <c r="AG178" s="981"/>
      <c r="AH178" s="981"/>
      <c r="AI178" s="981"/>
      <c r="AJ178" s="985"/>
    </row>
    <row r="179" spans="1:37" customFormat="1" ht="15">
      <c r="A179" s="1020"/>
      <c r="B179" s="1023"/>
      <c r="C179" s="1026"/>
      <c r="D179" s="474" t="s">
        <v>817</v>
      </c>
      <c r="E179" s="610" t="s">
        <v>818</v>
      </c>
      <c r="F179" s="228"/>
      <c r="G179" s="611"/>
      <c r="H179" s="611"/>
      <c r="I179" s="611"/>
      <c r="J179" s="612"/>
      <c r="K179" s="228"/>
      <c r="L179" s="611"/>
      <c r="M179" s="611"/>
      <c r="N179" s="612"/>
      <c r="O179" s="228"/>
      <c r="P179" s="612"/>
      <c r="Q179" s="228"/>
      <c r="R179" s="611"/>
      <c r="S179" s="611"/>
      <c r="T179" s="611"/>
      <c r="U179" s="611"/>
      <c r="V179" s="611"/>
      <c r="W179" s="612"/>
      <c r="X179" s="977"/>
      <c r="Y179" s="981"/>
      <c r="Z179" s="981"/>
      <c r="AA179" s="985"/>
      <c r="AB179" s="977"/>
      <c r="AC179" s="985"/>
      <c r="AD179" s="977"/>
      <c r="AE179" s="981"/>
      <c r="AF179" s="981"/>
      <c r="AG179" s="981"/>
      <c r="AH179" s="981"/>
      <c r="AI179" s="981"/>
      <c r="AJ179" s="985"/>
    </row>
    <row r="180" spans="1:37" customFormat="1" ht="15">
      <c r="A180" s="1020"/>
      <c r="B180" s="1023"/>
      <c r="C180" s="1026"/>
      <c r="D180" s="474" t="s">
        <v>819</v>
      </c>
      <c r="E180" s="610" t="s">
        <v>820</v>
      </c>
      <c r="F180" s="228"/>
      <c r="G180" s="611"/>
      <c r="H180" s="611"/>
      <c r="I180" s="611"/>
      <c r="J180" s="612"/>
      <c r="K180" s="228"/>
      <c r="L180" s="611"/>
      <c r="M180" s="611"/>
      <c r="N180" s="612"/>
      <c r="O180" s="228"/>
      <c r="P180" s="612"/>
      <c r="Q180" s="228"/>
      <c r="R180" s="611"/>
      <c r="S180" s="611"/>
      <c r="T180" s="611"/>
      <c r="U180" s="611"/>
      <c r="V180" s="611"/>
      <c r="W180" s="612"/>
      <c r="X180" s="977"/>
      <c r="Y180" s="981"/>
      <c r="Z180" s="981"/>
      <c r="AA180" s="985"/>
      <c r="AB180" s="977"/>
      <c r="AC180" s="985"/>
      <c r="AD180" s="977"/>
      <c r="AE180" s="981"/>
      <c r="AF180" s="981"/>
      <c r="AG180" s="981"/>
      <c r="AH180" s="981"/>
      <c r="AI180" s="981"/>
      <c r="AJ180" s="985"/>
    </row>
    <row r="181" spans="1:37" customFormat="1" thickBot="1">
      <c r="A181" s="1021"/>
      <c r="B181" s="1024"/>
      <c r="C181" s="1027"/>
      <c r="D181" s="475" t="s">
        <v>264</v>
      </c>
      <c r="E181" s="232" t="s">
        <v>445</v>
      </c>
      <c r="F181" s="613"/>
      <c r="G181" s="614"/>
      <c r="H181" s="614"/>
      <c r="I181" s="614"/>
      <c r="J181" s="615"/>
      <c r="K181" s="613"/>
      <c r="L181" s="614"/>
      <c r="M181" s="614"/>
      <c r="N181" s="615"/>
      <c r="O181" s="613"/>
      <c r="P181" s="615"/>
      <c r="Q181" s="613"/>
      <c r="R181" s="614"/>
      <c r="S181" s="614"/>
      <c r="T181" s="614"/>
      <c r="U181" s="614"/>
      <c r="V181" s="614"/>
      <c r="W181" s="615"/>
      <c r="X181" s="978"/>
      <c r="Y181" s="982"/>
      <c r="Z181" s="982"/>
      <c r="AA181" s="986"/>
      <c r="AB181" s="978"/>
      <c r="AC181" s="986"/>
      <c r="AD181" s="978"/>
      <c r="AE181" s="982"/>
      <c r="AF181" s="982"/>
      <c r="AG181" s="982"/>
      <c r="AH181" s="982"/>
      <c r="AI181" s="982"/>
      <c r="AJ181" s="986"/>
    </row>
    <row r="182" spans="1:37" ht="14.45" customHeight="1">
      <c r="A182" s="993"/>
      <c r="B182" s="993"/>
      <c r="C182" s="993"/>
      <c r="D182" s="994"/>
      <c r="E182" s="89"/>
      <c r="F182" s="3">
        <f t="shared" ref="F182:W182" si="14">SUM(F159:F181)</f>
        <v>0</v>
      </c>
      <c r="G182" s="3">
        <f t="shared" si="14"/>
        <v>0</v>
      </c>
      <c r="H182" s="3">
        <f t="shared" si="14"/>
        <v>0</v>
      </c>
      <c r="I182" s="3">
        <f t="shared" si="14"/>
        <v>0</v>
      </c>
      <c r="J182" s="3">
        <f t="shared" si="14"/>
        <v>0</v>
      </c>
      <c r="K182" s="3">
        <f t="shared" si="14"/>
        <v>0</v>
      </c>
      <c r="L182" s="3">
        <f t="shared" si="14"/>
        <v>0</v>
      </c>
      <c r="M182" s="3">
        <f t="shared" si="14"/>
        <v>0</v>
      </c>
      <c r="N182" s="3">
        <f t="shared" si="14"/>
        <v>0</v>
      </c>
      <c r="O182" s="3">
        <f t="shared" si="14"/>
        <v>0</v>
      </c>
      <c r="P182" s="3">
        <f t="shared" si="14"/>
        <v>0</v>
      </c>
      <c r="Q182" s="3">
        <f t="shared" si="14"/>
        <v>0</v>
      </c>
      <c r="R182" s="3">
        <f t="shared" si="14"/>
        <v>0</v>
      </c>
      <c r="S182" s="3">
        <f t="shared" si="14"/>
        <v>0</v>
      </c>
      <c r="T182" s="3">
        <f t="shared" si="14"/>
        <v>0</v>
      </c>
      <c r="U182" s="3">
        <f t="shared" si="14"/>
        <v>0</v>
      </c>
      <c r="V182" s="3">
        <f t="shared" si="14"/>
        <v>0</v>
      </c>
      <c r="W182" s="3">
        <f t="shared" si="14"/>
        <v>0</v>
      </c>
      <c r="X182" s="77">
        <f t="shared" ref="X182:AJ182" si="15">SUM(X159)</f>
        <v>0</v>
      </c>
      <c r="Y182" s="77">
        <f t="shared" si="15"/>
        <v>0</v>
      </c>
      <c r="Z182" s="77">
        <f t="shared" si="15"/>
        <v>0</v>
      </c>
      <c r="AA182" s="77">
        <f t="shared" si="15"/>
        <v>0</v>
      </c>
      <c r="AB182" s="77">
        <f t="shared" si="15"/>
        <v>0</v>
      </c>
      <c r="AC182" s="77">
        <f t="shared" si="15"/>
        <v>0</v>
      </c>
      <c r="AD182" s="77">
        <f t="shared" si="15"/>
        <v>0</v>
      </c>
      <c r="AE182" s="77">
        <f t="shared" si="15"/>
        <v>0</v>
      </c>
      <c r="AF182" s="77">
        <f t="shared" si="15"/>
        <v>0</v>
      </c>
      <c r="AG182" s="77">
        <f t="shared" si="15"/>
        <v>0</v>
      </c>
      <c r="AH182" s="77">
        <f t="shared" si="15"/>
        <v>0</v>
      </c>
      <c r="AI182" s="77">
        <f t="shared" si="15"/>
        <v>0</v>
      </c>
      <c r="AJ182" s="77">
        <f t="shared" si="15"/>
        <v>0</v>
      </c>
      <c r="AK182" s="1"/>
    </row>
    <row r="183" spans="1:37" customFormat="1" thickBot="1">
      <c r="D183" s="216"/>
      <c r="E183" s="216"/>
    </row>
    <row r="184" spans="1:37" customFormat="1" ht="30">
      <c r="A184" s="995" t="s">
        <v>45</v>
      </c>
      <c r="B184" s="998" t="s">
        <v>123</v>
      </c>
      <c r="C184" s="1001" t="s">
        <v>836</v>
      </c>
      <c r="D184" s="624" t="s">
        <v>252</v>
      </c>
      <c r="E184" s="625" t="s">
        <v>433</v>
      </c>
      <c r="F184" s="626"/>
      <c r="G184" s="627"/>
      <c r="H184" s="627"/>
      <c r="I184" s="627"/>
      <c r="J184" s="628"/>
      <c r="K184" s="626"/>
      <c r="L184" s="627"/>
      <c r="M184" s="627"/>
      <c r="N184" s="628"/>
      <c r="O184" s="626"/>
      <c r="P184" s="628"/>
      <c r="Q184" s="626"/>
      <c r="R184" s="627"/>
      <c r="S184" s="627"/>
      <c r="T184" s="627"/>
      <c r="U184" s="627"/>
      <c r="V184" s="627"/>
      <c r="W184" s="628"/>
      <c r="X184" s="1008"/>
      <c r="Y184" s="1015"/>
      <c r="Z184" s="1015"/>
      <c r="AA184" s="1004"/>
      <c r="AB184" s="1008"/>
      <c r="AC184" s="1004"/>
      <c r="AD184" s="1008"/>
      <c r="AE184" s="1015"/>
      <c r="AF184" s="1015"/>
      <c r="AG184" s="1015"/>
      <c r="AH184" s="1015"/>
      <c r="AI184" s="1015"/>
      <c r="AJ184" s="1004"/>
    </row>
    <row r="185" spans="1:37" customFormat="1" ht="15">
      <c r="A185" s="996"/>
      <c r="B185" s="999"/>
      <c r="C185" s="1002"/>
      <c r="D185" s="629" t="s">
        <v>254</v>
      </c>
      <c r="E185" s="630" t="s">
        <v>434</v>
      </c>
      <c r="F185" s="631"/>
      <c r="G185" s="632"/>
      <c r="H185" s="632"/>
      <c r="I185" s="632"/>
      <c r="J185" s="633"/>
      <c r="K185" s="631"/>
      <c r="L185" s="632"/>
      <c r="M185" s="632"/>
      <c r="N185" s="633"/>
      <c r="O185" s="631"/>
      <c r="P185" s="633"/>
      <c r="Q185" s="631"/>
      <c r="R185" s="632"/>
      <c r="S185" s="632"/>
      <c r="T185" s="632"/>
      <c r="U185" s="632"/>
      <c r="V185" s="632"/>
      <c r="W185" s="633"/>
      <c r="X185" s="1009"/>
      <c r="Y185" s="1016"/>
      <c r="Z185" s="1016"/>
      <c r="AA185" s="1005"/>
      <c r="AB185" s="1009"/>
      <c r="AC185" s="1005"/>
      <c r="AD185" s="1009"/>
      <c r="AE185" s="1016"/>
      <c r="AF185" s="1016"/>
      <c r="AG185" s="1016"/>
      <c r="AH185" s="1016"/>
      <c r="AI185" s="1016"/>
      <c r="AJ185" s="1005"/>
    </row>
    <row r="186" spans="1:37" customFormat="1" ht="15">
      <c r="A186" s="996"/>
      <c r="B186" s="999"/>
      <c r="C186" s="1002"/>
      <c r="D186" s="629" t="s">
        <v>256</v>
      </c>
      <c r="E186" s="630" t="s">
        <v>435</v>
      </c>
      <c r="F186" s="631"/>
      <c r="G186" s="632"/>
      <c r="H186" s="632"/>
      <c r="I186" s="632"/>
      <c r="J186" s="633"/>
      <c r="K186" s="631"/>
      <c r="L186" s="632"/>
      <c r="M186" s="632"/>
      <c r="N186" s="633"/>
      <c r="O186" s="631"/>
      <c r="P186" s="633"/>
      <c r="Q186" s="631"/>
      <c r="R186" s="632"/>
      <c r="S186" s="632"/>
      <c r="T186" s="632"/>
      <c r="U186" s="632"/>
      <c r="V186" s="632"/>
      <c r="W186" s="633"/>
      <c r="X186" s="1009"/>
      <c r="Y186" s="1016"/>
      <c r="Z186" s="1016"/>
      <c r="AA186" s="1005"/>
      <c r="AB186" s="1009"/>
      <c r="AC186" s="1005"/>
      <c r="AD186" s="1009"/>
      <c r="AE186" s="1016"/>
      <c r="AF186" s="1016"/>
      <c r="AG186" s="1016"/>
      <c r="AH186" s="1016"/>
      <c r="AI186" s="1016"/>
      <c r="AJ186" s="1005"/>
    </row>
    <row r="187" spans="1:37" customFormat="1" ht="15">
      <c r="A187" s="996"/>
      <c r="B187" s="999"/>
      <c r="C187" s="1002"/>
      <c r="D187" s="629" t="s">
        <v>258</v>
      </c>
      <c r="E187" s="630" t="s">
        <v>436</v>
      </c>
      <c r="F187" s="631"/>
      <c r="G187" s="632"/>
      <c r="H187" s="632"/>
      <c r="I187" s="632"/>
      <c r="J187" s="633"/>
      <c r="K187" s="631"/>
      <c r="L187" s="632"/>
      <c r="M187" s="632"/>
      <c r="N187" s="633"/>
      <c r="O187" s="631"/>
      <c r="P187" s="633"/>
      <c r="Q187" s="631"/>
      <c r="R187" s="632"/>
      <c r="S187" s="632"/>
      <c r="T187" s="632"/>
      <c r="U187" s="632"/>
      <c r="V187" s="632"/>
      <c r="W187" s="633"/>
      <c r="X187" s="1009"/>
      <c r="Y187" s="1016"/>
      <c r="Z187" s="1016"/>
      <c r="AA187" s="1005"/>
      <c r="AB187" s="1009"/>
      <c r="AC187" s="1005"/>
      <c r="AD187" s="1009"/>
      <c r="AE187" s="1016"/>
      <c r="AF187" s="1016"/>
      <c r="AG187" s="1016"/>
      <c r="AH187" s="1016"/>
      <c r="AI187" s="1016"/>
      <c r="AJ187" s="1005"/>
    </row>
    <row r="188" spans="1:37" customFormat="1" ht="15">
      <c r="A188" s="996"/>
      <c r="B188" s="999"/>
      <c r="C188" s="1002"/>
      <c r="D188" s="629" t="s">
        <v>837</v>
      </c>
      <c r="E188" s="630" t="s">
        <v>838</v>
      </c>
      <c r="F188" s="631"/>
      <c r="G188" s="632"/>
      <c r="H188" s="632"/>
      <c r="I188" s="632"/>
      <c r="J188" s="633"/>
      <c r="K188" s="631"/>
      <c r="L188" s="632"/>
      <c r="M188" s="632"/>
      <c r="N188" s="633"/>
      <c r="O188" s="631"/>
      <c r="P188" s="633"/>
      <c r="Q188" s="631"/>
      <c r="R188" s="632"/>
      <c r="S188" s="632"/>
      <c r="T188" s="632"/>
      <c r="U188" s="632"/>
      <c r="V188" s="632"/>
      <c r="W188" s="633"/>
      <c r="X188" s="1009"/>
      <c r="Y188" s="1016"/>
      <c r="Z188" s="1016"/>
      <c r="AA188" s="1005"/>
      <c r="AB188" s="1009"/>
      <c r="AC188" s="1005"/>
      <c r="AD188" s="1009"/>
      <c r="AE188" s="1016"/>
      <c r="AF188" s="1016"/>
      <c r="AG188" s="1016"/>
      <c r="AH188" s="1016"/>
      <c r="AI188" s="1016"/>
      <c r="AJ188" s="1005"/>
    </row>
    <row r="189" spans="1:37" customFormat="1" ht="15">
      <c r="A189" s="996"/>
      <c r="B189" s="999"/>
      <c r="C189" s="1002"/>
      <c r="D189" s="629" t="s">
        <v>839</v>
      </c>
      <c r="E189" s="630" t="s">
        <v>840</v>
      </c>
      <c r="F189" s="631"/>
      <c r="G189" s="632"/>
      <c r="H189" s="632"/>
      <c r="I189" s="632"/>
      <c r="J189" s="633"/>
      <c r="K189" s="631"/>
      <c r="L189" s="632"/>
      <c r="M189" s="632"/>
      <c r="N189" s="633"/>
      <c r="O189" s="631"/>
      <c r="P189" s="633"/>
      <c r="Q189" s="631"/>
      <c r="R189" s="632"/>
      <c r="S189" s="632"/>
      <c r="T189" s="632"/>
      <c r="U189" s="632"/>
      <c r="V189" s="632"/>
      <c r="W189" s="633"/>
      <c r="X189" s="1009"/>
      <c r="Y189" s="1016"/>
      <c r="Z189" s="1016"/>
      <c r="AA189" s="1005"/>
      <c r="AB189" s="1009"/>
      <c r="AC189" s="1005"/>
      <c r="AD189" s="1009"/>
      <c r="AE189" s="1016"/>
      <c r="AF189" s="1016"/>
      <c r="AG189" s="1016"/>
      <c r="AH189" s="1016"/>
      <c r="AI189" s="1016"/>
      <c r="AJ189" s="1005"/>
    </row>
    <row r="190" spans="1:37" customFormat="1" ht="15">
      <c r="A190" s="996"/>
      <c r="B190" s="999"/>
      <c r="C190" s="1002"/>
      <c r="D190" s="629" t="s">
        <v>841</v>
      </c>
      <c r="E190" s="630" t="s">
        <v>842</v>
      </c>
      <c r="F190" s="631"/>
      <c r="G190" s="632"/>
      <c r="H190" s="632"/>
      <c r="I190" s="632"/>
      <c r="J190" s="633"/>
      <c r="K190" s="631"/>
      <c r="L190" s="632"/>
      <c r="M190" s="632"/>
      <c r="N190" s="633"/>
      <c r="O190" s="631"/>
      <c r="P190" s="633"/>
      <c r="Q190" s="631"/>
      <c r="R190" s="632"/>
      <c r="S190" s="632"/>
      <c r="T190" s="632"/>
      <c r="U190" s="632"/>
      <c r="V190" s="632"/>
      <c r="W190" s="633"/>
      <c r="X190" s="1009"/>
      <c r="Y190" s="1016"/>
      <c r="Z190" s="1016"/>
      <c r="AA190" s="1005"/>
      <c r="AB190" s="1009"/>
      <c r="AC190" s="1005"/>
      <c r="AD190" s="1009"/>
      <c r="AE190" s="1016"/>
      <c r="AF190" s="1016"/>
      <c r="AG190" s="1016"/>
      <c r="AH190" s="1016"/>
      <c r="AI190" s="1016"/>
      <c r="AJ190" s="1005"/>
    </row>
    <row r="191" spans="1:37" customFormat="1" ht="15">
      <c r="A191" s="996"/>
      <c r="B191" s="999"/>
      <c r="C191" s="1002"/>
      <c r="D191" s="629" t="s">
        <v>843</v>
      </c>
      <c r="E191" s="630" t="s">
        <v>844</v>
      </c>
      <c r="F191" s="631"/>
      <c r="G191" s="632"/>
      <c r="H191" s="632"/>
      <c r="I191" s="632"/>
      <c r="J191" s="633"/>
      <c r="K191" s="631"/>
      <c r="L191" s="632"/>
      <c r="M191" s="632"/>
      <c r="N191" s="633"/>
      <c r="O191" s="631"/>
      <c r="P191" s="633"/>
      <c r="Q191" s="631"/>
      <c r="R191" s="632"/>
      <c r="S191" s="632"/>
      <c r="T191" s="632"/>
      <c r="U191" s="632"/>
      <c r="V191" s="632"/>
      <c r="W191" s="633"/>
      <c r="X191" s="1009"/>
      <c r="Y191" s="1016"/>
      <c r="Z191" s="1016"/>
      <c r="AA191" s="1005"/>
      <c r="AB191" s="1009"/>
      <c r="AC191" s="1005"/>
      <c r="AD191" s="1009"/>
      <c r="AE191" s="1016"/>
      <c r="AF191" s="1016"/>
      <c r="AG191" s="1016"/>
      <c r="AH191" s="1016"/>
      <c r="AI191" s="1016"/>
      <c r="AJ191" s="1005"/>
    </row>
    <row r="192" spans="1:37" customFormat="1" ht="15">
      <c r="A192" s="996"/>
      <c r="B192" s="999"/>
      <c r="C192" s="1002"/>
      <c r="D192" s="629" t="s">
        <v>259</v>
      </c>
      <c r="E192" s="630" t="s">
        <v>437</v>
      </c>
      <c r="F192" s="631"/>
      <c r="G192" s="632"/>
      <c r="H192" s="632"/>
      <c r="I192" s="632"/>
      <c r="J192" s="633"/>
      <c r="K192" s="631"/>
      <c r="L192" s="632"/>
      <c r="M192" s="632"/>
      <c r="N192" s="633"/>
      <c r="O192" s="631"/>
      <c r="P192" s="633"/>
      <c r="Q192" s="631"/>
      <c r="R192" s="632"/>
      <c r="S192" s="632"/>
      <c r="T192" s="632"/>
      <c r="U192" s="632"/>
      <c r="V192" s="632"/>
      <c r="W192" s="633"/>
      <c r="X192" s="1009"/>
      <c r="Y192" s="1016"/>
      <c r="Z192" s="1016"/>
      <c r="AA192" s="1005"/>
      <c r="AB192" s="1009"/>
      <c r="AC192" s="1005"/>
      <c r="AD192" s="1009"/>
      <c r="AE192" s="1016"/>
      <c r="AF192" s="1016"/>
      <c r="AG192" s="1016"/>
      <c r="AH192" s="1016"/>
      <c r="AI192" s="1016"/>
      <c r="AJ192" s="1005"/>
    </row>
    <row r="193" spans="1:37" customFormat="1" ht="30">
      <c r="A193" s="996"/>
      <c r="B193" s="999"/>
      <c r="C193" s="1002"/>
      <c r="D193" s="629" t="s">
        <v>260</v>
      </c>
      <c r="E193" s="630" t="s">
        <v>438</v>
      </c>
      <c r="F193" s="631"/>
      <c r="G193" s="632"/>
      <c r="H193" s="632"/>
      <c r="I193" s="632"/>
      <c r="J193" s="633"/>
      <c r="K193" s="631"/>
      <c r="L193" s="632"/>
      <c r="M193" s="632"/>
      <c r="N193" s="633"/>
      <c r="O193" s="631"/>
      <c r="P193" s="633"/>
      <c r="Q193" s="631"/>
      <c r="R193" s="632"/>
      <c r="S193" s="632"/>
      <c r="T193" s="632"/>
      <c r="U193" s="632"/>
      <c r="V193" s="632"/>
      <c r="W193" s="633"/>
      <c r="X193" s="1009"/>
      <c r="Y193" s="1016"/>
      <c r="Z193" s="1016"/>
      <c r="AA193" s="1005"/>
      <c r="AB193" s="1009"/>
      <c r="AC193" s="1005"/>
      <c r="AD193" s="1009"/>
      <c r="AE193" s="1016"/>
      <c r="AF193" s="1016"/>
      <c r="AG193" s="1016"/>
      <c r="AH193" s="1016"/>
      <c r="AI193" s="1016"/>
      <c r="AJ193" s="1005"/>
    </row>
    <row r="194" spans="1:37" customFormat="1" ht="30">
      <c r="A194" s="996"/>
      <c r="B194" s="999"/>
      <c r="C194" s="1002"/>
      <c r="D194" s="629" t="s">
        <v>261</v>
      </c>
      <c r="E194" s="630" t="s">
        <v>439</v>
      </c>
      <c r="F194" s="631"/>
      <c r="G194" s="632"/>
      <c r="H194" s="632"/>
      <c r="I194" s="632"/>
      <c r="J194" s="633"/>
      <c r="K194" s="631"/>
      <c r="L194" s="632"/>
      <c r="M194" s="632"/>
      <c r="N194" s="633"/>
      <c r="O194" s="631"/>
      <c r="P194" s="633"/>
      <c r="Q194" s="631"/>
      <c r="R194" s="632"/>
      <c r="S194" s="632"/>
      <c r="T194" s="632"/>
      <c r="U194" s="632"/>
      <c r="V194" s="632"/>
      <c r="W194" s="633"/>
      <c r="X194" s="1010"/>
      <c r="Y194" s="1017"/>
      <c r="Z194" s="1017"/>
      <c r="AA194" s="1006"/>
      <c r="AB194" s="1010"/>
      <c r="AC194" s="1006"/>
      <c r="AD194" s="1010"/>
      <c r="AE194" s="1017"/>
      <c r="AF194" s="1017"/>
      <c r="AG194" s="1017"/>
      <c r="AH194" s="1017"/>
      <c r="AI194" s="1017"/>
      <c r="AJ194" s="1006"/>
    </row>
    <row r="195" spans="1:37" customFormat="1" ht="30">
      <c r="A195" s="996"/>
      <c r="B195" s="999"/>
      <c r="C195" s="1002"/>
      <c r="D195" s="629" t="s">
        <v>262</v>
      </c>
      <c r="E195" s="630" t="s">
        <v>440</v>
      </c>
      <c r="F195" s="631"/>
      <c r="G195" s="632"/>
      <c r="H195" s="632"/>
      <c r="I195" s="632"/>
      <c r="J195" s="633"/>
      <c r="K195" s="631"/>
      <c r="L195" s="632"/>
      <c r="M195" s="632"/>
      <c r="N195" s="633"/>
      <c r="O195" s="631"/>
      <c r="P195" s="633"/>
      <c r="Q195" s="631"/>
      <c r="R195" s="632"/>
      <c r="S195" s="632"/>
      <c r="T195" s="632"/>
      <c r="U195" s="632"/>
      <c r="V195" s="632"/>
      <c r="W195" s="633"/>
      <c r="X195" s="1010"/>
      <c r="Y195" s="1017"/>
      <c r="Z195" s="1017"/>
      <c r="AA195" s="1006"/>
      <c r="AB195" s="1010"/>
      <c r="AC195" s="1006"/>
      <c r="AD195" s="1010"/>
      <c r="AE195" s="1017"/>
      <c r="AF195" s="1017"/>
      <c r="AG195" s="1017"/>
      <c r="AH195" s="1017"/>
      <c r="AI195" s="1017"/>
      <c r="AJ195" s="1006"/>
    </row>
    <row r="196" spans="1:37" customFormat="1" thickBot="1">
      <c r="A196" s="997"/>
      <c r="B196" s="1000"/>
      <c r="C196" s="1003"/>
      <c r="D196" s="634" t="s">
        <v>264</v>
      </c>
      <c r="E196" s="230" t="s">
        <v>445</v>
      </c>
      <c r="F196" s="635"/>
      <c r="G196" s="636"/>
      <c r="H196" s="636"/>
      <c r="I196" s="636"/>
      <c r="J196" s="637"/>
      <c r="K196" s="635"/>
      <c r="L196" s="636"/>
      <c r="M196" s="636"/>
      <c r="N196" s="637"/>
      <c r="O196" s="635"/>
      <c r="P196" s="637"/>
      <c r="Q196" s="635"/>
      <c r="R196" s="636"/>
      <c r="S196" s="636"/>
      <c r="T196" s="636"/>
      <c r="U196" s="636"/>
      <c r="V196" s="636"/>
      <c r="W196" s="637"/>
      <c r="X196" s="1011"/>
      <c r="Y196" s="1018"/>
      <c r="Z196" s="1018"/>
      <c r="AA196" s="1007"/>
      <c r="AB196" s="1011"/>
      <c r="AC196" s="1007"/>
      <c r="AD196" s="1011"/>
      <c r="AE196" s="1018"/>
      <c r="AF196" s="1018"/>
      <c r="AG196" s="1018"/>
      <c r="AH196" s="1018"/>
      <c r="AI196" s="1018"/>
      <c r="AJ196" s="1007"/>
    </row>
    <row r="197" spans="1:37" ht="14.45" customHeight="1">
      <c r="A197" s="993"/>
      <c r="B197" s="993"/>
      <c r="C197" s="993"/>
      <c r="D197" s="994"/>
      <c r="E197" s="89"/>
      <c r="F197" s="3">
        <f t="shared" ref="F197:W197" si="16">SUM(F184:F196)</f>
        <v>0</v>
      </c>
      <c r="G197" s="3">
        <f t="shared" si="16"/>
        <v>0</v>
      </c>
      <c r="H197" s="3">
        <f t="shared" si="16"/>
        <v>0</v>
      </c>
      <c r="I197" s="3">
        <f t="shared" si="16"/>
        <v>0</v>
      </c>
      <c r="J197" s="3">
        <f t="shared" si="16"/>
        <v>0</v>
      </c>
      <c r="K197" s="3">
        <f t="shared" si="16"/>
        <v>0</v>
      </c>
      <c r="L197" s="3">
        <f t="shared" si="16"/>
        <v>0</v>
      </c>
      <c r="M197" s="3">
        <f t="shared" si="16"/>
        <v>0</v>
      </c>
      <c r="N197" s="3">
        <f t="shared" si="16"/>
        <v>0</v>
      </c>
      <c r="O197" s="3">
        <f t="shared" si="16"/>
        <v>0</v>
      </c>
      <c r="P197" s="3">
        <f t="shared" si="16"/>
        <v>0</v>
      </c>
      <c r="Q197" s="3">
        <f t="shared" si="16"/>
        <v>0</v>
      </c>
      <c r="R197" s="3">
        <f t="shared" si="16"/>
        <v>0</v>
      </c>
      <c r="S197" s="3">
        <f t="shared" si="16"/>
        <v>0</v>
      </c>
      <c r="T197" s="3">
        <f t="shared" si="16"/>
        <v>0</v>
      </c>
      <c r="U197" s="3">
        <f t="shared" si="16"/>
        <v>0</v>
      </c>
      <c r="V197" s="3">
        <f t="shared" si="16"/>
        <v>0</v>
      </c>
      <c r="W197" s="3">
        <f t="shared" si="16"/>
        <v>0</v>
      </c>
      <c r="X197" s="77">
        <f t="shared" ref="X197:AJ197" si="17">SUM(X184)</f>
        <v>0</v>
      </c>
      <c r="Y197" s="77">
        <f t="shared" si="17"/>
        <v>0</v>
      </c>
      <c r="Z197" s="77">
        <f t="shared" si="17"/>
        <v>0</v>
      </c>
      <c r="AA197" s="77">
        <f t="shared" si="17"/>
        <v>0</v>
      </c>
      <c r="AB197" s="77">
        <f t="shared" si="17"/>
        <v>0</v>
      </c>
      <c r="AC197" s="77">
        <f t="shared" si="17"/>
        <v>0</v>
      </c>
      <c r="AD197" s="77">
        <f t="shared" si="17"/>
        <v>0</v>
      </c>
      <c r="AE197" s="77">
        <f t="shared" si="17"/>
        <v>0</v>
      </c>
      <c r="AF197" s="77">
        <f t="shared" si="17"/>
        <v>0</v>
      </c>
      <c r="AG197" s="77">
        <f t="shared" si="17"/>
        <v>0</v>
      </c>
      <c r="AH197" s="77">
        <f t="shared" si="17"/>
        <v>0</v>
      </c>
      <c r="AI197" s="77">
        <f t="shared" si="17"/>
        <v>0</v>
      </c>
      <c r="AJ197" s="77">
        <f t="shared" si="17"/>
        <v>0</v>
      </c>
      <c r="AK197" s="1"/>
    </row>
    <row r="198" spans="1:37" customFormat="1" thickBot="1">
      <c r="D198" s="216"/>
      <c r="E198" s="216"/>
    </row>
    <row r="199" spans="1:37" customFormat="1" ht="30">
      <c r="A199" s="995" t="s">
        <v>45</v>
      </c>
      <c r="B199" s="998" t="s">
        <v>124</v>
      </c>
      <c r="C199" s="1001" t="s">
        <v>845</v>
      </c>
      <c r="D199" s="624" t="s">
        <v>252</v>
      </c>
      <c r="E199" s="625" t="s">
        <v>433</v>
      </c>
      <c r="F199" s="626"/>
      <c r="G199" s="627"/>
      <c r="H199" s="627"/>
      <c r="I199" s="627"/>
      <c r="J199" s="628"/>
      <c r="K199" s="626"/>
      <c r="L199" s="627"/>
      <c r="M199" s="627"/>
      <c r="N199" s="628"/>
      <c r="O199" s="626"/>
      <c r="P199" s="628"/>
      <c r="Q199" s="626"/>
      <c r="R199" s="627"/>
      <c r="S199" s="627"/>
      <c r="T199" s="627"/>
      <c r="U199" s="627"/>
      <c r="V199" s="627"/>
      <c r="W199" s="628"/>
      <c r="X199" s="1012"/>
      <c r="Y199" s="987"/>
      <c r="Z199" s="987"/>
      <c r="AA199" s="990"/>
      <c r="AB199" s="1012"/>
      <c r="AC199" s="990"/>
      <c r="AD199" s="1012"/>
      <c r="AE199" s="987"/>
      <c r="AF199" s="987"/>
      <c r="AG199" s="987"/>
      <c r="AH199" s="987"/>
      <c r="AI199" s="987"/>
      <c r="AJ199" s="990"/>
    </row>
    <row r="200" spans="1:37" customFormat="1" ht="15">
      <c r="A200" s="996"/>
      <c r="B200" s="999"/>
      <c r="C200" s="1002"/>
      <c r="D200" s="629" t="s">
        <v>254</v>
      </c>
      <c r="E200" s="630" t="s">
        <v>434</v>
      </c>
      <c r="F200" s="631"/>
      <c r="G200" s="632"/>
      <c r="H200" s="632"/>
      <c r="I200" s="632"/>
      <c r="J200" s="633"/>
      <c r="K200" s="631"/>
      <c r="L200" s="632"/>
      <c r="M200" s="632"/>
      <c r="N200" s="633"/>
      <c r="O200" s="631"/>
      <c r="P200" s="633"/>
      <c r="Q200" s="631"/>
      <c r="R200" s="632"/>
      <c r="S200" s="632"/>
      <c r="T200" s="632"/>
      <c r="U200" s="632"/>
      <c r="V200" s="632"/>
      <c r="W200" s="633"/>
      <c r="X200" s="1013"/>
      <c r="Y200" s="988"/>
      <c r="Z200" s="988"/>
      <c r="AA200" s="991"/>
      <c r="AB200" s="1013"/>
      <c r="AC200" s="991"/>
      <c r="AD200" s="1013"/>
      <c r="AE200" s="988"/>
      <c r="AF200" s="988"/>
      <c r="AG200" s="988"/>
      <c r="AH200" s="988"/>
      <c r="AI200" s="988"/>
      <c r="AJ200" s="991"/>
    </row>
    <row r="201" spans="1:37" customFormat="1" ht="15">
      <c r="A201" s="996"/>
      <c r="B201" s="999"/>
      <c r="C201" s="1002"/>
      <c r="D201" s="629" t="s">
        <v>256</v>
      </c>
      <c r="E201" s="630" t="s">
        <v>435</v>
      </c>
      <c r="F201" s="631"/>
      <c r="G201" s="632"/>
      <c r="H201" s="632"/>
      <c r="I201" s="632"/>
      <c r="J201" s="633"/>
      <c r="K201" s="631"/>
      <c r="L201" s="632"/>
      <c r="M201" s="632"/>
      <c r="N201" s="633"/>
      <c r="O201" s="631"/>
      <c r="P201" s="633"/>
      <c r="Q201" s="631"/>
      <c r="R201" s="632"/>
      <c r="S201" s="632"/>
      <c r="T201" s="632"/>
      <c r="U201" s="632"/>
      <c r="V201" s="632"/>
      <c r="W201" s="633"/>
      <c r="X201" s="1013"/>
      <c r="Y201" s="988"/>
      <c r="Z201" s="988"/>
      <c r="AA201" s="991"/>
      <c r="AB201" s="1013"/>
      <c r="AC201" s="991"/>
      <c r="AD201" s="1013"/>
      <c r="AE201" s="988"/>
      <c r="AF201" s="988"/>
      <c r="AG201" s="988"/>
      <c r="AH201" s="988"/>
      <c r="AI201" s="988"/>
      <c r="AJ201" s="991"/>
    </row>
    <row r="202" spans="1:37" customFormat="1" ht="15">
      <c r="A202" s="996"/>
      <c r="B202" s="999"/>
      <c r="C202" s="1002"/>
      <c r="D202" s="629" t="s">
        <v>258</v>
      </c>
      <c r="E202" s="630" t="s">
        <v>436</v>
      </c>
      <c r="F202" s="631"/>
      <c r="G202" s="632"/>
      <c r="H202" s="632"/>
      <c r="I202" s="632"/>
      <c r="J202" s="633"/>
      <c r="K202" s="631"/>
      <c r="L202" s="632"/>
      <c r="M202" s="632"/>
      <c r="N202" s="633"/>
      <c r="O202" s="631"/>
      <c r="P202" s="633"/>
      <c r="Q202" s="631"/>
      <c r="R202" s="632"/>
      <c r="S202" s="632"/>
      <c r="T202" s="632"/>
      <c r="U202" s="632"/>
      <c r="V202" s="632"/>
      <c r="W202" s="633"/>
      <c r="X202" s="1013"/>
      <c r="Y202" s="988"/>
      <c r="Z202" s="988"/>
      <c r="AA202" s="991"/>
      <c r="AB202" s="1013"/>
      <c r="AC202" s="991"/>
      <c r="AD202" s="1013"/>
      <c r="AE202" s="988"/>
      <c r="AF202" s="988"/>
      <c r="AG202" s="988"/>
      <c r="AH202" s="988"/>
      <c r="AI202" s="988"/>
      <c r="AJ202" s="991"/>
    </row>
    <row r="203" spans="1:37" customFormat="1" ht="15">
      <c r="A203" s="996"/>
      <c r="B203" s="999"/>
      <c r="C203" s="1002"/>
      <c r="D203" s="629" t="s">
        <v>846</v>
      </c>
      <c r="E203" s="630" t="s">
        <v>847</v>
      </c>
      <c r="F203" s="631"/>
      <c r="G203" s="632"/>
      <c r="H203" s="632"/>
      <c r="I203" s="632"/>
      <c r="J203" s="633"/>
      <c r="K203" s="631"/>
      <c r="L203" s="632"/>
      <c r="M203" s="632"/>
      <c r="N203" s="633"/>
      <c r="O203" s="631"/>
      <c r="P203" s="633"/>
      <c r="Q203" s="631"/>
      <c r="R203" s="632"/>
      <c r="S203" s="632"/>
      <c r="T203" s="632"/>
      <c r="U203" s="632"/>
      <c r="V203" s="632"/>
      <c r="W203" s="633"/>
      <c r="X203" s="1013"/>
      <c r="Y203" s="988"/>
      <c r="Z203" s="988"/>
      <c r="AA203" s="991"/>
      <c r="AB203" s="1013"/>
      <c r="AC203" s="991"/>
      <c r="AD203" s="1013"/>
      <c r="AE203" s="988"/>
      <c r="AF203" s="988"/>
      <c r="AG203" s="988"/>
      <c r="AH203" s="988"/>
      <c r="AI203" s="988"/>
      <c r="AJ203" s="991"/>
    </row>
    <row r="204" spans="1:37" customFormat="1" ht="15">
      <c r="A204" s="996"/>
      <c r="B204" s="999"/>
      <c r="C204" s="1002"/>
      <c r="D204" s="629" t="s">
        <v>848</v>
      </c>
      <c r="E204" s="630" t="s">
        <v>849</v>
      </c>
      <c r="F204" s="631"/>
      <c r="G204" s="632"/>
      <c r="H204" s="632"/>
      <c r="I204" s="632"/>
      <c r="J204" s="633"/>
      <c r="K204" s="631"/>
      <c r="L204" s="632"/>
      <c r="M204" s="632"/>
      <c r="N204" s="633"/>
      <c r="O204" s="631"/>
      <c r="P204" s="633"/>
      <c r="Q204" s="631"/>
      <c r="R204" s="632"/>
      <c r="S204" s="632"/>
      <c r="T204" s="632"/>
      <c r="U204" s="632"/>
      <c r="V204" s="632"/>
      <c r="W204" s="633"/>
      <c r="X204" s="1013"/>
      <c r="Y204" s="988"/>
      <c r="Z204" s="988"/>
      <c r="AA204" s="991"/>
      <c r="AB204" s="1013"/>
      <c r="AC204" s="991"/>
      <c r="AD204" s="1013"/>
      <c r="AE204" s="988"/>
      <c r="AF204" s="988"/>
      <c r="AG204" s="988"/>
      <c r="AH204" s="988"/>
      <c r="AI204" s="988"/>
      <c r="AJ204" s="991"/>
    </row>
    <row r="205" spans="1:37" customFormat="1" ht="15">
      <c r="A205" s="996"/>
      <c r="B205" s="999"/>
      <c r="C205" s="1002"/>
      <c r="D205" s="629" t="s">
        <v>850</v>
      </c>
      <c r="E205" s="630" t="s">
        <v>851</v>
      </c>
      <c r="F205" s="631"/>
      <c r="G205" s="632"/>
      <c r="H205" s="632"/>
      <c r="I205" s="632"/>
      <c r="J205" s="633"/>
      <c r="K205" s="631"/>
      <c r="L205" s="632"/>
      <c r="M205" s="632"/>
      <c r="N205" s="633"/>
      <c r="O205" s="631"/>
      <c r="P205" s="633"/>
      <c r="Q205" s="631"/>
      <c r="R205" s="632"/>
      <c r="S205" s="632"/>
      <c r="T205" s="632"/>
      <c r="U205" s="632"/>
      <c r="V205" s="632"/>
      <c r="W205" s="633"/>
      <c r="X205" s="1013"/>
      <c r="Y205" s="988"/>
      <c r="Z205" s="988"/>
      <c r="AA205" s="991"/>
      <c r="AB205" s="1013"/>
      <c r="AC205" s="991"/>
      <c r="AD205" s="1013"/>
      <c r="AE205" s="988"/>
      <c r="AF205" s="988"/>
      <c r="AG205" s="988"/>
      <c r="AH205" s="988"/>
      <c r="AI205" s="988"/>
      <c r="AJ205" s="991"/>
    </row>
    <row r="206" spans="1:37" customFormat="1" ht="15">
      <c r="A206" s="996"/>
      <c r="B206" s="999"/>
      <c r="C206" s="1002"/>
      <c r="D206" s="629" t="s">
        <v>852</v>
      </c>
      <c r="E206" s="630" t="s">
        <v>853</v>
      </c>
      <c r="F206" s="631"/>
      <c r="G206" s="632"/>
      <c r="H206" s="632"/>
      <c r="I206" s="632"/>
      <c r="J206" s="633"/>
      <c r="K206" s="631"/>
      <c r="L206" s="632"/>
      <c r="M206" s="632"/>
      <c r="N206" s="633"/>
      <c r="O206" s="631"/>
      <c r="P206" s="633"/>
      <c r="Q206" s="631"/>
      <c r="R206" s="632"/>
      <c r="S206" s="632"/>
      <c r="T206" s="632"/>
      <c r="U206" s="632"/>
      <c r="V206" s="632"/>
      <c r="W206" s="633"/>
      <c r="X206" s="1013"/>
      <c r="Y206" s="988"/>
      <c r="Z206" s="988"/>
      <c r="AA206" s="991"/>
      <c r="AB206" s="1013"/>
      <c r="AC206" s="991"/>
      <c r="AD206" s="1013"/>
      <c r="AE206" s="988"/>
      <c r="AF206" s="988"/>
      <c r="AG206" s="988"/>
      <c r="AH206" s="988"/>
      <c r="AI206" s="988"/>
      <c r="AJ206" s="991"/>
    </row>
    <row r="207" spans="1:37" customFormat="1" ht="15">
      <c r="A207" s="996"/>
      <c r="B207" s="999"/>
      <c r="C207" s="1002"/>
      <c r="D207" s="629" t="s">
        <v>854</v>
      </c>
      <c r="E207" s="630" t="s">
        <v>855</v>
      </c>
      <c r="F207" s="631"/>
      <c r="G207" s="632"/>
      <c r="H207" s="632"/>
      <c r="I207" s="632"/>
      <c r="J207" s="633"/>
      <c r="K207" s="631"/>
      <c r="L207" s="632"/>
      <c r="M207" s="632"/>
      <c r="N207" s="633"/>
      <c r="O207" s="631"/>
      <c r="P207" s="633"/>
      <c r="Q207" s="631"/>
      <c r="R207" s="632"/>
      <c r="S207" s="632"/>
      <c r="T207" s="632"/>
      <c r="U207" s="632"/>
      <c r="V207" s="632"/>
      <c r="W207" s="633"/>
      <c r="X207" s="1013"/>
      <c r="Y207" s="988"/>
      <c r="Z207" s="988"/>
      <c r="AA207" s="991"/>
      <c r="AB207" s="1013"/>
      <c r="AC207" s="991"/>
      <c r="AD207" s="1013"/>
      <c r="AE207" s="988"/>
      <c r="AF207" s="988"/>
      <c r="AG207" s="988"/>
      <c r="AH207" s="988"/>
      <c r="AI207" s="988"/>
      <c r="AJ207" s="991"/>
    </row>
    <row r="208" spans="1:37" customFormat="1" ht="15">
      <c r="A208" s="996"/>
      <c r="B208" s="999"/>
      <c r="C208" s="1002"/>
      <c r="D208" s="629" t="s">
        <v>856</v>
      </c>
      <c r="E208" s="630" t="s">
        <v>857</v>
      </c>
      <c r="F208" s="631"/>
      <c r="G208" s="632"/>
      <c r="H208" s="632"/>
      <c r="I208" s="632"/>
      <c r="J208" s="633"/>
      <c r="K208" s="631"/>
      <c r="L208" s="632"/>
      <c r="M208" s="632"/>
      <c r="N208" s="633"/>
      <c r="O208" s="631"/>
      <c r="P208" s="633"/>
      <c r="Q208" s="631"/>
      <c r="R208" s="632"/>
      <c r="S208" s="632"/>
      <c r="T208" s="632"/>
      <c r="U208" s="632"/>
      <c r="V208" s="632"/>
      <c r="W208" s="633"/>
      <c r="X208" s="1013"/>
      <c r="Y208" s="988"/>
      <c r="Z208" s="988"/>
      <c r="AA208" s="991"/>
      <c r="AB208" s="1013"/>
      <c r="AC208" s="991"/>
      <c r="AD208" s="1013"/>
      <c r="AE208" s="988"/>
      <c r="AF208" s="988"/>
      <c r="AG208" s="988"/>
      <c r="AH208" s="988"/>
      <c r="AI208" s="988"/>
      <c r="AJ208" s="991"/>
    </row>
    <row r="209" spans="1:37" customFormat="1" ht="15">
      <c r="A209" s="996"/>
      <c r="B209" s="999"/>
      <c r="C209" s="1002"/>
      <c r="D209" s="629" t="s">
        <v>259</v>
      </c>
      <c r="E209" s="630" t="s">
        <v>437</v>
      </c>
      <c r="F209" s="631"/>
      <c r="G209" s="632"/>
      <c r="H209" s="632"/>
      <c r="I209" s="632"/>
      <c r="J209" s="633"/>
      <c r="K209" s="631"/>
      <c r="L209" s="632"/>
      <c r="M209" s="632"/>
      <c r="N209" s="633"/>
      <c r="O209" s="631"/>
      <c r="P209" s="633"/>
      <c r="Q209" s="631"/>
      <c r="R209" s="632"/>
      <c r="S209" s="632"/>
      <c r="T209" s="632"/>
      <c r="U209" s="632"/>
      <c r="V209" s="632"/>
      <c r="W209" s="633"/>
      <c r="X209" s="1013"/>
      <c r="Y209" s="988"/>
      <c r="Z209" s="988"/>
      <c r="AA209" s="991"/>
      <c r="AB209" s="1013"/>
      <c r="AC209" s="991"/>
      <c r="AD209" s="1013"/>
      <c r="AE209" s="988"/>
      <c r="AF209" s="988"/>
      <c r="AG209" s="988"/>
      <c r="AH209" s="988"/>
      <c r="AI209" s="988"/>
      <c r="AJ209" s="991"/>
    </row>
    <row r="210" spans="1:37" customFormat="1" ht="30">
      <c r="A210" s="996"/>
      <c r="B210" s="999"/>
      <c r="C210" s="1002"/>
      <c r="D210" s="629" t="s">
        <v>260</v>
      </c>
      <c r="E210" s="630" t="s">
        <v>438</v>
      </c>
      <c r="F210" s="631"/>
      <c r="G210" s="632"/>
      <c r="H210" s="632"/>
      <c r="I210" s="632"/>
      <c r="J210" s="633"/>
      <c r="K210" s="631"/>
      <c r="L210" s="632"/>
      <c r="M210" s="632"/>
      <c r="N210" s="633"/>
      <c r="O210" s="631"/>
      <c r="P210" s="633"/>
      <c r="Q210" s="631"/>
      <c r="R210" s="632"/>
      <c r="S210" s="632"/>
      <c r="T210" s="632"/>
      <c r="U210" s="632"/>
      <c r="V210" s="632"/>
      <c r="W210" s="633"/>
      <c r="X210" s="1013"/>
      <c r="Y210" s="988"/>
      <c r="Z210" s="988"/>
      <c r="AA210" s="991"/>
      <c r="AB210" s="1013"/>
      <c r="AC210" s="991"/>
      <c r="AD210" s="1013"/>
      <c r="AE210" s="988"/>
      <c r="AF210" s="988"/>
      <c r="AG210" s="988"/>
      <c r="AH210" s="988"/>
      <c r="AI210" s="988"/>
      <c r="AJ210" s="991"/>
    </row>
    <row r="211" spans="1:37" customFormat="1" ht="30">
      <c r="A211" s="996"/>
      <c r="B211" s="999"/>
      <c r="C211" s="1002"/>
      <c r="D211" s="629" t="s">
        <v>261</v>
      </c>
      <c r="E211" s="630" t="s">
        <v>439</v>
      </c>
      <c r="F211" s="631"/>
      <c r="G211" s="632"/>
      <c r="H211" s="632"/>
      <c r="I211" s="632"/>
      <c r="J211" s="633"/>
      <c r="K211" s="631"/>
      <c r="L211" s="632"/>
      <c r="M211" s="632"/>
      <c r="N211" s="633"/>
      <c r="O211" s="631"/>
      <c r="P211" s="633"/>
      <c r="Q211" s="631"/>
      <c r="R211" s="632"/>
      <c r="S211" s="632"/>
      <c r="T211" s="632"/>
      <c r="U211" s="632"/>
      <c r="V211" s="632"/>
      <c r="W211" s="633"/>
      <c r="X211" s="1013"/>
      <c r="Y211" s="988"/>
      <c r="Z211" s="988"/>
      <c r="AA211" s="991"/>
      <c r="AB211" s="1013"/>
      <c r="AC211" s="991"/>
      <c r="AD211" s="1013"/>
      <c r="AE211" s="988"/>
      <c r="AF211" s="988"/>
      <c r="AG211" s="988"/>
      <c r="AH211" s="988"/>
      <c r="AI211" s="988"/>
      <c r="AJ211" s="991"/>
    </row>
    <row r="212" spans="1:37" customFormat="1" ht="30">
      <c r="A212" s="996"/>
      <c r="B212" s="999"/>
      <c r="C212" s="1002"/>
      <c r="D212" s="629" t="s">
        <v>262</v>
      </c>
      <c r="E212" s="630" t="s">
        <v>440</v>
      </c>
      <c r="F212" s="631"/>
      <c r="G212" s="632"/>
      <c r="H212" s="632"/>
      <c r="I212" s="632"/>
      <c r="J212" s="633"/>
      <c r="K212" s="631"/>
      <c r="L212" s="632"/>
      <c r="M212" s="632"/>
      <c r="N212" s="633"/>
      <c r="O212" s="631"/>
      <c r="P212" s="633"/>
      <c r="Q212" s="631"/>
      <c r="R212" s="632"/>
      <c r="S212" s="632"/>
      <c r="T212" s="632"/>
      <c r="U212" s="632"/>
      <c r="V212" s="632"/>
      <c r="W212" s="633"/>
      <c r="X212" s="1013"/>
      <c r="Y212" s="988"/>
      <c r="Z212" s="988"/>
      <c r="AA212" s="991"/>
      <c r="AB212" s="1013"/>
      <c r="AC212" s="991"/>
      <c r="AD212" s="1013"/>
      <c r="AE212" s="988"/>
      <c r="AF212" s="988"/>
      <c r="AG212" s="988"/>
      <c r="AH212" s="988"/>
      <c r="AI212" s="988"/>
      <c r="AJ212" s="991"/>
    </row>
    <row r="213" spans="1:37" customFormat="1" thickBot="1">
      <c r="A213" s="997"/>
      <c r="B213" s="1000"/>
      <c r="C213" s="1003"/>
      <c r="D213" s="634" t="s">
        <v>264</v>
      </c>
      <c r="E213" s="230" t="s">
        <v>445</v>
      </c>
      <c r="F213" s="635"/>
      <c r="G213" s="636"/>
      <c r="H213" s="636"/>
      <c r="I213" s="636"/>
      <c r="J213" s="637"/>
      <c r="K213" s="635"/>
      <c r="L213" s="636"/>
      <c r="M213" s="636"/>
      <c r="N213" s="637"/>
      <c r="O213" s="635"/>
      <c r="P213" s="637"/>
      <c r="Q213" s="635"/>
      <c r="R213" s="636"/>
      <c r="S213" s="636"/>
      <c r="T213" s="636"/>
      <c r="U213" s="636"/>
      <c r="V213" s="636"/>
      <c r="W213" s="637"/>
      <c r="X213" s="1014"/>
      <c r="Y213" s="989"/>
      <c r="Z213" s="989"/>
      <c r="AA213" s="992"/>
      <c r="AB213" s="1014"/>
      <c r="AC213" s="992"/>
      <c r="AD213" s="1014"/>
      <c r="AE213" s="989"/>
      <c r="AF213" s="989"/>
      <c r="AG213" s="989"/>
      <c r="AH213" s="989"/>
      <c r="AI213" s="989"/>
      <c r="AJ213" s="992"/>
    </row>
    <row r="214" spans="1:37" ht="14.45" customHeight="1">
      <c r="A214" s="993"/>
      <c r="B214" s="993"/>
      <c r="C214" s="993"/>
      <c r="D214" s="994"/>
      <c r="E214" s="89"/>
      <c r="F214" s="3">
        <f t="shared" ref="F214:W214" si="18">SUM(F199:F213)</f>
        <v>0</v>
      </c>
      <c r="G214" s="3">
        <f t="shared" si="18"/>
        <v>0</v>
      </c>
      <c r="H214" s="3">
        <f t="shared" si="18"/>
        <v>0</v>
      </c>
      <c r="I214" s="3">
        <f t="shared" si="18"/>
        <v>0</v>
      </c>
      <c r="J214" s="3">
        <f t="shared" si="18"/>
        <v>0</v>
      </c>
      <c r="K214" s="3">
        <f t="shared" si="18"/>
        <v>0</v>
      </c>
      <c r="L214" s="3">
        <f t="shared" si="18"/>
        <v>0</v>
      </c>
      <c r="M214" s="3">
        <f t="shared" si="18"/>
        <v>0</v>
      </c>
      <c r="N214" s="3">
        <f t="shared" si="18"/>
        <v>0</v>
      </c>
      <c r="O214" s="3">
        <f t="shared" si="18"/>
        <v>0</v>
      </c>
      <c r="P214" s="3">
        <f t="shared" si="18"/>
        <v>0</v>
      </c>
      <c r="Q214" s="3">
        <f t="shared" si="18"/>
        <v>0</v>
      </c>
      <c r="R214" s="3">
        <f t="shared" si="18"/>
        <v>0</v>
      </c>
      <c r="S214" s="3">
        <f t="shared" si="18"/>
        <v>0</v>
      </c>
      <c r="T214" s="3">
        <f t="shared" si="18"/>
        <v>0</v>
      </c>
      <c r="U214" s="3">
        <f t="shared" si="18"/>
        <v>0</v>
      </c>
      <c r="V214" s="3">
        <f t="shared" si="18"/>
        <v>0</v>
      </c>
      <c r="W214" s="3">
        <f t="shared" si="18"/>
        <v>0</v>
      </c>
      <c r="X214" s="77">
        <f t="shared" ref="X214:AJ214" si="19">SUM(X199)</f>
        <v>0</v>
      </c>
      <c r="Y214" s="77">
        <f t="shared" si="19"/>
        <v>0</v>
      </c>
      <c r="Z214" s="77">
        <f t="shared" si="19"/>
        <v>0</v>
      </c>
      <c r="AA214" s="77">
        <f t="shared" si="19"/>
        <v>0</v>
      </c>
      <c r="AB214" s="77">
        <f t="shared" si="19"/>
        <v>0</v>
      </c>
      <c r="AC214" s="77">
        <f t="shared" si="19"/>
        <v>0</v>
      </c>
      <c r="AD214" s="77">
        <f t="shared" si="19"/>
        <v>0</v>
      </c>
      <c r="AE214" s="77">
        <f t="shared" si="19"/>
        <v>0</v>
      </c>
      <c r="AF214" s="77">
        <f t="shared" si="19"/>
        <v>0</v>
      </c>
      <c r="AG214" s="77">
        <f t="shared" si="19"/>
        <v>0</v>
      </c>
      <c r="AH214" s="77">
        <f t="shared" si="19"/>
        <v>0</v>
      </c>
      <c r="AI214" s="77">
        <f t="shared" si="19"/>
        <v>0</v>
      </c>
      <c r="AJ214" s="77">
        <f t="shared" si="19"/>
        <v>0</v>
      </c>
      <c r="AK214" s="1"/>
    </row>
    <row r="215" spans="1:37" customFormat="1" thickBot="1">
      <c r="D215" s="216"/>
      <c r="E215" s="216"/>
    </row>
    <row r="216" spans="1:37" customFormat="1" ht="30">
      <c r="A216" s="1019" t="s">
        <v>194</v>
      </c>
      <c r="B216" s="1022" t="s">
        <v>1582</v>
      </c>
      <c r="C216" s="1025" t="s">
        <v>215</v>
      </c>
      <c r="D216" s="605" t="s">
        <v>252</v>
      </c>
      <c r="E216" s="606" t="s">
        <v>433</v>
      </c>
      <c r="F216" s="607"/>
      <c r="G216" s="608"/>
      <c r="H216" s="608"/>
      <c r="I216" s="608"/>
      <c r="J216" s="609"/>
      <c r="K216" s="607"/>
      <c r="L216" s="608"/>
      <c r="M216" s="608"/>
      <c r="N216" s="609"/>
      <c r="O216" s="607"/>
      <c r="P216" s="609"/>
      <c r="Q216" s="607"/>
      <c r="R216" s="608"/>
      <c r="S216" s="608"/>
      <c r="T216" s="608"/>
      <c r="U216" s="608"/>
      <c r="V216" s="608"/>
      <c r="W216" s="609"/>
      <c r="X216" s="975"/>
      <c r="Y216" s="979"/>
      <c r="Z216" s="979"/>
      <c r="AA216" s="983"/>
      <c r="AB216" s="975"/>
      <c r="AC216" s="983"/>
      <c r="AD216" s="975"/>
      <c r="AE216" s="979"/>
      <c r="AF216" s="979"/>
      <c r="AG216" s="979"/>
      <c r="AH216" s="979"/>
      <c r="AI216" s="979"/>
      <c r="AJ216" s="983"/>
    </row>
    <row r="217" spans="1:37" customFormat="1" ht="15">
      <c r="A217" s="1020"/>
      <c r="B217" s="1023"/>
      <c r="C217" s="1026"/>
      <c r="D217" s="474" t="s">
        <v>924</v>
      </c>
      <c r="E217" s="610" t="s">
        <v>925</v>
      </c>
      <c r="F217" s="228"/>
      <c r="G217" s="611"/>
      <c r="H217" s="611"/>
      <c r="I217" s="611"/>
      <c r="J217" s="612"/>
      <c r="K217" s="228"/>
      <c r="L217" s="611"/>
      <c r="M217" s="611"/>
      <c r="N217" s="612"/>
      <c r="O217" s="228"/>
      <c r="P217" s="612"/>
      <c r="Q217" s="228"/>
      <c r="R217" s="611"/>
      <c r="S217" s="611"/>
      <c r="T217" s="611"/>
      <c r="U217" s="611"/>
      <c r="V217" s="611"/>
      <c r="W217" s="612"/>
      <c r="X217" s="976"/>
      <c r="Y217" s="980"/>
      <c r="Z217" s="980"/>
      <c r="AA217" s="984"/>
      <c r="AB217" s="976"/>
      <c r="AC217" s="984"/>
      <c r="AD217" s="976"/>
      <c r="AE217" s="980"/>
      <c r="AF217" s="980"/>
      <c r="AG217" s="980"/>
      <c r="AH217" s="980"/>
      <c r="AI217" s="980"/>
      <c r="AJ217" s="984"/>
    </row>
    <row r="218" spans="1:37" customFormat="1" ht="15">
      <c r="A218" s="1020"/>
      <c r="B218" s="1023"/>
      <c r="C218" s="1026"/>
      <c r="D218" s="474" t="s">
        <v>926</v>
      </c>
      <c r="E218" s="610" t="s">
        <v>927</v>
      </c>
      <c r="F218" s="228"/>
      <c r="G218" s="611"/>
      <c r="H218" s="611"/>
      <c r="I218" s="611"/>
      <c r="J218" s="612"/>
      <c r="K218" s="228"/>
      <c r="L218" s="611"/>
      <c r="M218" s="611"/>
      <c r="N218" s="612"/>
      <c r="O218" s="228"/>
      <c r="P218" s="612"/>
      <c r="Q218" s="228"/>
      <c r="R218" s="611"/>
      <c r="S218" s="611"/>
      <c r="T218" s="611"/>
      <c r="U218" s="611"/>
      <c r="V218" s="611"/>
      <c r="W218" s="612"/>
      <c r="X218" s="976"/>
      <c r="Y218" s="980"/>
      <c r="Z218" s="980"/>
      <c r="AA218" s="984"/>
      <c r="AB218" s="976"/>
      <c r="AC218" s="984"/>
      <c r="AD218" s="976"/>
      <c r="AE218" s="980"/>
      <c r="AF218" s="980"/>
      <c r="AG218" s="980"/>
      <c r="AH218" s="980"/>
      <c r="AI218" s="980"/>
      <c r="AJ218" s="984"/>
    </row>
    <row r="219" spans="1:37" customFormat="1" ht="15">
      <c r="A219" s="1020"/>
      <c r="B219" s="1023"/>
      <c r="C219" s="1026"/>
      <c r="D219" s="474" t="s">
        <v>254</v>
      </c>
      <c r="E219" s="610" t="s">
        <v>434</v>
      </c>
      <c r="F219" s="228"/>
      <c r="G219" s="611"/>
      <c r="H219" s="611"/>
      <c r="I219" s="611"/>
      <c r="J219" s="612"/>
      <c r="K219" s="228"/>
      <c r="L219" s="611"/>
      <c r="M219" s="611"/>
      <c r="N219" s="612"/>
      <c r="O219" s="228"/>
      <c r="P219" s="612"/>
      <c r="Q219" s="228"/>
      <c r="R219" s="611"/>
      <c r="S219" s="611"/>
      <c r="T219" s="611"/>
      <c r="U219" s="611"/>
      <c r="V219" s="611"/>
      <c r="W219" s="612"/>
      <c r="X219" s="976"/>
      <c r="Y219" s="980"/>
      <c r="Z219" s="980"/>
      <c r="AA219" s="984"/>
      <c r="AB219" s="976"/>
      <c r="AC219" s="984"/>
      <c r="AD219" s="976"/>
      <c r="AE219" s="980"/>
      <c r="AF219" s="980"/>
      <c r="AG219" s="980"/>
      <c r="AH219" s="980"/>
      <c r="AI219" s="980"/>
      <c r="AJ219" s="984"/>
    </row>
    <row r="220" spans="1:37" customFormat="1" ht="15">
      <c r="A220" s="1020"/>
      <c r="B220" s="1023"/>
      <c r="C220" s="1026"/>
      <c r="D220" s="474" t="s">
        <v>256</v>
      </c>
      <c r="E220" s="610" t="s">
        <v>435</v>
      </c>
      <c r="F220" s="228"/>
      <c r="G220" s="611"/>
      <c r="H220" s="611"/>
      <c r="I220" s="611"/>
      <c r="J220" s="612"/>
      <c r="K220" s="228"/>
      <c r="L220" s="611"/>
      <c r="M220" s="611"/>
      <c r="N220" s="612"/>
      <c r="O220" s="228"/>
      <c r="P220" s="612"/>
      <c r="Q220" s="228"/>
      <c r="R220" s="611"/>
      <c r="S220" s="611"/>
      <c r="T220" s="611"/>
      <c r="U220" s="611"/>
      <c r="V220" s="611"/>
      <c r="W220" s="612"/>
      <c r="X220" s="976"/>
      <c r="Y220" s="980"/>
      <c r="Z220" s="980"/>
      <c r="AA220" s="984"/>
      <c r="AB220" s="976"/>
      <c r="AC220" s="984"/>
      <c r="AD220" s="976"/>
      <c r="AE220" s="980"/>
      <c r="AF220" s="980"/>
      <c r="AG220" s="980"/>
      <c r="AH220" s="980"/>
      <c r="AI220" s="980"/>
      <c r="AJ220" s="984"/>
    </row>
    <row r="221" spans="1:37" customFormat="1" ht="30">
      <c r="A221" s="1020"/>
      <c r="B221" s="1023"/>
      <c r="C221" s="1026"/>
      <c r="D221" s="474" t="s">
        <v>330</v>
      </c>
      <c r="E221" s="610" t="s">
        <v>928</v>
      </c>
      <c r="F221" s="228"/>
      <c r="G221" s="611"/>
      <c r="H221" s="611"/>
      <c r="I221" s="611"/>
      <c r="J221" s="612"/>
      <c r="K221" s="228"/>
      <c r="L221" s="611"/>
      <c r="M221" s="611"/>
      <c r="N221" s="612"/>
      <c r="O221" s="228"/>
      <c r="P221" s="612"/>
      <c r="Q221" s="228"/>
      <c r="R221" s="611"/>
      <c r="S221" s="611"/>
      <c r="T221" s="611"/>
      <c r="U221" s="611"/>
      <c r="V221" s="611"/>
      <c r="W221" s="612"/>
      <c r="X221" s="976"/>
      <c r="Y221" s="980"/>
      <c r="Z221" s="980"/>
      <c r="AA221" s="984"/>
      <c r="AB221" s="976"/>
      <c r="AC221" s="984"/>
      <c r="AD221" s="976"/>
      <c r="AE221" s="980"/>
      <c r="AF221" s="980"/>
      <c r="AG221" s="980"/>
      <c r="AH221" s="980"/>
      <c r="AI221" s="980"/>
      <c r="AJ221" s="984"/>
    </row>
    <row r="222" spans="1:37" customFormat="1" ht="15">
      <c r="A222" s="1020"/>
      <c r="B222" s="1023"/>
      <c r="C222" s="1026"/>
      <c r="D222" s="474" t="s">
        <v>258</v>
      </c>
      <c r="E222" s="610" t="s">
        <v>436</v>
      </c>
      <c r="F222" s="228"/>
      <c r="G222" s="611"/>
      <c r="H222" s="611"/>
      <c r="I222" s="611"/>
      <c r="J222" s="612"/>
      <c r="K222" s="228"/>
      <c r="L222" s="611"/>
      <c r="M222" s="611"/>
      <c r="N222" s="612"/>
      <c r="O222" s="228"/>
      <c r="P222" s="612"/>
      <c r="Q222" s="228"/>
      <c r="R222" s="611"/>
      <c r="S222" s="611"/>
      <c r="T222" s="611"/>
      <c r="U222" s="611"/>
      <c r="V222" s="611"/>
      <c r="W222" s="612"/>
      <c r="X222" s="976"/>
      <c r="Y222" s="980"/>
      <c r="Z222" s="980"/>
      <c r="AA222" s="984"/>
      <c r="AB222" s="976"/>
      <c r="AC222" s="984"/>
      <c r="AD222" s="976"/>
      <c r="AE222" s="980"/>
      <c r="AF222" s="980"/>
      <c r="AG222" s="980"/>
      <c r="AH222" s="980"/>
      <c r="AI222" s="980"/>
      <c r="AJ222" s="984"/>
    </row>
    <row r="223" spans="1:37" customFormat="1" ht="30">
      <c r="A223" s="1020"/>
      <c r="B223" s="1023"/>
      <c r="C223" s="1026"/>
      <c r="D223" s="474" t="s">
        <v>929</v>
      </c>
      <c r="E223" s="610" t="s">
        <v>930</v>
      </c>
      <c r="F223" s="228"/>
      <c r="G223" s="611"/>
      <c r="H223" s="611"/>
      <c r="I223" s="611"/>
      <c r="J223" s="612"/>
      <c r="K223" s="228"/>
      <c r="L223" s="611"/>
      <c r="M223" s="611"/>
      <c r="N223" s="612"/>
      <c r="O223" s="228"/>
      <c r="P223" s="612"/>
      <c r="Q223" s="228"/>
      <c r="R223" s="611"/>
      <c r="S223" s="611"/>
      <c r="T223" s="611"/>
      <c r="U223" s="611"/>
      <c r="V223" s="611"/>
      <c r="W223" s="612"/>
      <c r="X223" s="976"/>
      <c r="Y223" s="980"/>
      <c r="Z223" s="980"/>
      <c r="AA223" s="984"/>
      <c r="AB223" s="976"/>
      <c r="AC223" s="984"/>
      <c r="AD223" s="976"/>
      <c r="AE223" s="980"/>
      <c r="AF223" s="980"/>
      <c r="AG223" s="980"/>
      <c r="AH223" s="980"/>
      <c r="AI223" s="980"/>
      <c r="AJ223" s="984"/>
    </row>
    <row r="224" spans="1:37" customFormat="1" ht="15">
      <c r="A224" s="1020"/>
      <c r="B224" s="1023"/>
      <c r="C224" s="1026"/>
      <c r="D224" s="474" t="s">
        <v>931</v>
      </c>
      <c r="E224" s="610" t="s">
        <v>932</v>
      </c>
      <c r="F224" s="228"/>
      <c r="G224" s="611"/>
      <c r="H224" s="611"/>
      <c r="I224" s="611"/>
      <c r="J224" s="612"/>
      <c r="K224" s="228"/>
      <c r="L224" s="611"/>
      <c r="M224" s="611"/>
      <c r="N224" s="612"/>
      <c r="O224" s="228"/>
      <c r="P224" s="612"/>
      <c r="Q224" s="228"/>
      <c r="R224" s="611"/>
      <c r="S224" s="611"/>
      <c r="T224" s="611"/>
      <c r="U224" s="611"/>
      <c r="V224" s="611"/>
      <c r="W224" s="612"/>
      <c r="X224" s="976"/>
      <c r="Y224" s="980"/>
      <c r="Z224" s="980"/>
      <c r="AA224" s="984"/>
      <c r="AB224" s="976"/>
      <c r="AC224" s="984"/>
      <c r="AD224" s="976"/>
      <c r="AE224" s="980"/>
      <c r="AF224" s="980"/>
      <c r="AG224" s="980"/>
      <c r="AH224" s="980"/>
      <c r="AI224" s="980"/>
      <c r="AJ224" s="984"/>
    </row>
    <row r="225" spans="1:37" customFormat="1" ht="15">
      <c r="A225" s="1020"/>
      <c r="B225" s="1023"/>
      <c r="C225" s="1026"/>
      <c r="D225" s="474" t="s">
        <v>933</v>
      </c>
      <c r="E225" s="610" t="s">
        <v>934</v>
      </c>
      <c r="F225" s="228"/>
      <c r="G225" s="611"/>
      <c r="H225" s="611"/>
      <c r="I225" s="611"/>
      <c r="J225" s="612"/>
      <c r="K225" s="228"/>
      <c r="L225" s="611"/>
      <c r="M225" s="611"/>
      <c r="N225" s="612"/>
      <c r="O225" s="228"/>
      <c r="P225" s="612"/>
      <c r="Q225" s="228"/>
      <c r="R225" s="611"/>
      <c r="S225" s="611"/>
      <c r="T225" s="611"/>
      <c r="U225" s="611"/>
      <c r="V225" s="611"/>
      <c r="W225" s="612"/>
      <c r="X225" s="976"/>
      <c r="Y225" s="980"/>
      <c r="Z225" s="980"/>
      <c r="AA225" s="984"/>
      <c r="AB225" s="976"/>
      <c r="AC225" s="984"/>
      <c r="AD225" s="976"/>
      <c r="AE225" s="980"/>
      <c r="AF225" s="980"/>
      <c r="AG225" s="980"/>
      <c r="AH225" s="980"/>
      <c r="AI225" s="980"/>
      <c r="AJ225" s="984"/>
    </row>
    <row r="226" spans="1:37" customFormat="1" ht="15">
      <c r="A226" s="1020"/>
      <c r="B226" s="1023"/>
      <c r="C226" s="1026"/>
      <c r="D226" s="474" t="s">
        <v>935</v>
      </c>
      <c r="E226" s="610" t="s">
        <v>936</v>
      </c>
      <c r="F226" s="228"/>
      <c r="G226" s="611"/>
      <c r="H226" s="611"/>
      <c r="I226" s="611"/>
      <c r="J226" s="612"/>
      <c r="K226" s="228"/>
      <c r="L226" s="611"/>
      <c r="M226" s="611"/>
      <c r="N226" s="612"/>
      <c r="O226" s="228"/>
      <c r="P226" s="612"/>
      <c r="Q226" s="228"/>
      <c r="R226" s="611"/>
      <c r="S226" s="611"/>
      <c r="T226" s="611"/>
      <c r="U226" s="611"/>
      <c r="V226" s="611"/>
      <c r="W226" s="612"/>
      <c r="X226" s="976"/>
      <c r="Y226" s="980"/>
      <c r="Z226" s="980"/>
      <c r="AA226" s="984"/>
      <c r="AB226" s="976"/>
      <c r="AC226" s="984"/>
      <c r="AD226" s="976"/>
      <c r="AE226" s="980"/>
      <c r="AF226" s="980"/>
      <c r="AG226" s="980"/>
      <c r="AH226" s="980"/>
      <c r="AI226" s="980"/>
      <c r="AJ226" s="984"/>
    </row>
    <row r="227" spans="1:37" customFormat="1" ht="15">
      <c r="A227" s="1020"/>
      <c r="B227" s="1023"/>
      <c r="C227" s="1026"/>
      <c r="D227" s="474" t="s">
        <v>937</v>
      </c>
      <c r="E227" s="610" t="s">
        <v>938</v>
      </c>
      <c r="F227" s="228"/>
      <c r="G227" s="611"/>
      <c r="H227" s="611"/>
      <c r="I227" s="611"/>
      <c r="J227" s="612"/>
      <c r="K227" s="228"/>
      <c r="L227" s="611"/>
      <c r="M227" s="611"/>
      <c r="N227" s="612"/>
      <c r="O227" s="228"/>
      <c r="P227" s="612"/>
      <c r="Q227" s="228"/>
      <c r="R227" s="611"/>
      <c r="S227" s="611"/>
      <c r="T227" s="611"/>
      <c r="U227" s="611"/>
      <c r="V227" s="611"/>
      <c r="W227" s="612"/>
      <c r="X227" s="977"/>
      <c r="Y227" s="981"/>
      <c r="Z227" s="981"/>
      <c r="AA227" s="985"/>
      <c r="AB227" s="977"/>
      <c r="AC227" s="985"/>
      <c r="AD227" s="977"/>
      <c r="AE227" s="981"/>
      <c r="AF227" s="981"/>
      <c r="AG227" s="981"/>
      <c r="AH227" s="981"/>
      <c r="AI227" s="981"/>
      <c r="AJ227" s="985"/>
    </row>
    <row r="228" spans="1:37" customFormat="1" ht="15">
      <c r="A228" s="1020"/>
      <c r="B228" s="1023"/>
      <c r="C228" s="1026"/>
      <c r="D228" s="474" t="s">
        <v>939</v>
      </c>
      <c r="E228" s="610" t="s">
        <v>940</v>
      </c>
      <c r="F228" s="228"/>
      <c r="G228" s="611"/>
      <c r="H228" s="611"/>
      <c r="I228" s="611"/>
      <c r="J228" s="612"/>
      <c r="K228" s="228"/>
      <c r="L228" s="611"/>
      <c r="M228" s="611"/>
      <c r="N228" s="612"/>
      <c r="O228" s="228"/>
      <c r="P228" s="612"/>
      <c r="Q228" s="228"/>
      <c r="R228" s="611"/>
      <c r="S228" s="611"/>
      <c r="T228" s="611"/>
      <c r="U228" s="611"/>
      <c r="V228" s="611"/>
      <c r="W228" s="612"/>
      <c r="X228" s="977"/>
      <c r="Y228" s="981"/>
      <c r="Z228" s="981"/>
      <c r="AA228" s="985"/>
      <c r="AB228" s="977"/>
      <c r="AC228" s="985"/>
      <c r="AD228" s="977"/>
      <c r="AE228" s="981"/>
      <c r="AF228" s="981"/>
      <c r="AG228" s="981"/>
      <c r="AH228" s="981"/>
      <c r="AI228" s="981"/>
      <c r="AJ228" s="985"/>
    </row>
    <row r="229" spans="1:37" customFormat="1" ht="15">
      <c r="A229" s="1020"/>
      <c r="B229" s="1023"/>
      <c r="C229" s="1026"/>
      <c r="D229" s="474" t="s">
        <v>259</v>
      </c>
      <c r="E229" s="610" t="s">
        <v>437</v>
      </c>
      <c r="F229" s="228"/>
      <c r="G229" s="611"/>
      <c r="H229" s="611"/>
      <c r="I229" s="611"/>
      <c r="J229" s="612"/>
      <c r="K229" s="228"/>
      <c r="L229" s="611"/>
      <c r="M229" s="611"/>
      <c r="N229" s="612"/>
      <c r="O229" s="228"/>
      <c r="P229" s="612"/>
      <c r="Q229" s="228"/>
      <c r="R229" s="611"/>
      <c r="S229" s="611"/>
      <c r="T229" s="611"/>
      <c r="U229" s="611"/>
      <c r="V229" s="611"/>
      <c r="W229" s="612"/>
      <c r="X229" s="977"/>
      <c r="Y229" s="981"/>
      <c r="Z229" s="981"/>
      <c r="AA229" s="985"/>
      <c r="AB229" s="977"/>
      <c r="AC229" s="985"/>
      <c r="AD229" s="977"/>
      <c r="AE229" s="981"/>
      <c r="AF229" s="981"/>
      <c r="AG229" s="981"/>
      <c r="AH229" s="981"/>
      <c r="AI229" s="981"/>
      <c r="AJ229" s="985"/>
    </row>
    <row r="230" spans="1:37" customFormat="1" ht="30">
      <c r="A230" s="1020"/>
      <c r="B230" s="1023"/>
      <c r="C230" s="1026"/>
      <c r="D230" s="474" t="s">
        <v>260</v>
      </c>
      <c r="E230" s="610" t="s">
        <v>438</v>
      </c>
      <c r="F230" s="228"/>
      <c r="G230" s="611"/>
      <c r="H230" s="611"/>
      <c r="I230" s="611"/>
      <c r="J230" s="612"/>
      <c r="K230" s="228"/>
      <c r="L230" s="611"/>
      <c r="M230" s="611"/>
      <c r="N230" s="612"/>
      <c r="O230" s="228"/>
      <c r="P230" s="612"/>
      <c r="Q230" s="228"/>
      <c r="R230" s="611"/>
      <c r="S230" s="611"/>
      <c r="T230" s="611"/>
      <c r="U230" s="611"/>
      <c r="V230" s="611"/>
      <c r="W230" s="612"/>
      <c r="X230" s="977"/>
      <c r="Y230" s="981"/>
      <c r="Z230" s="981"/>
      <c r="AA230" s="985"/>
      <c r="AB230" s="977"/>
      <c r="AC230" s="985"/>
      <c r="AD230" s="977"/>
      <c r="AE230" s="981"/>
      <c r="AF230" s="981"/>
      <c r="AG230" s="981"/>
      <c r="AH230" s="981"/>
      <c r="AI230" s="981"/>
      <c r="AJ230" s="985"/>
    </row>
    <row r="231" spans="1:37" customFormat="1" ht="30">
      <c r="A231" s="1020"/>
      <c r="B231" s="1023"/>
      <c r="C231" s="1026"/>
      <c r="D231" s="474" t="s">
        <v>261</v>
      </c>
      <c r="E231" s="610" t="s">
        <v>439</v>
      </c>
      <c r="F231" s="228"/>
      <c r="G231" s="611"/>
      <c r="H231" s="611"/>
      <c r="I231" s="611"/>
      <c r="J231" s="612"/>
      <c r="K231" s="228"/>
      <c r="L231" s="611"/>
      <c r="M231" s="611"/>
      <c r="N231" s="612"/>
      <c r="O231" s="228"/>
      <c r="P231" s="612"/>
      <c r="Q231" s="228"/>
      <c r="R231" s="611"/>
      <c r="S231" s="611"/>
      <c r="T231" s="611"/>
      <c r="U231" s="611"/>
      <c r="V231" s="611"/>
      <c r="W231" s="612"/>
      <c r="X231" s="977"/>
      <c r="Y231" s="981"/>
      <c r="Z231" s="981"/>
      <c r="AA231" s="985"/>
      <c r="AB231" s="977"/>
      <c r="AC231" s="985"/>
      <c r="AD231" s="977"/>
      <c r="AE231" s="981"/>
      <c r="AF231" s="981"/>
      <c r="AG231" s="981"/>
      <c r="AH231" s="981"/>
      <c r="AI231" s="981"/>
      <c r="AJ231" s="985"/>
    </row>
    <row r="232" spans="1:37" customFormat="1" ht="19.5" customHeight="1">
      <c r="A232" s="1020"/>
      <c r="B232" s="1023"/>
      <c r="C232" s="1026"/>
      <c r="D232" s="474" t="s">
        <v>262</v>
      </c>
      <c r="E232" s="610" t="s">
        <v>440</v>
      </c>
      <c r="F232" s="228"/>
      <c r="G232" s="611"/>
      <c r="H232" s="611"/>
      <c r="I232" s="611"/>
      <c r="J232" s="612"/>
      <c r="K232" s="228"/>
      <c r="L232" s="611"/>
      <c r="M232" s="611"/>
      <c r="N232" s="612"/>
      <c r="O232" s="228"/>
      <c r="P232" s="612"/>
      <c r="Q232" s="228"/>
      <c r="R232" s="611"/>
      <c r="S232" s="611"/>
      <c r="T232" s="611"/>
      <c r="U232" s="611"/>
      <c r="V232" s="611"/>
      <c r="W232" s="612"/>
      <c r="X232" s="977"/>
      <c r="Y232" s="981"/>
      <c r="Z232" s="981"/>
      <c r="AA232" s="985"/>
      <c r="AB232" s="977"/>
      <c r="AC232" s="985"/>
      <c r="AD232" s="977"/>
      <c r="AE232" s="981"/>
      <c r="AF232" s="981"/>
      <c r="AG232" s="981"/>
      <c r="AH232" s="981"/>
      <c r="AI232" s="981"/>
      <c r="AJ232" s="985"/>
    </row>
    <row r="233" spans="1:37" customFormat="1" thickBot="1">
      <c r="A233" s="1021"/>
      <c r="B233" s="1024"/>
      <c r="C233" s="1027"/>
      <c r="D233" s="475" t="s">
        <v>264</v>
      </c>
      <c r="E233" s="232" t="s">
        <v>445</v>
      </c>
      <c r="F233" s="613"/>
      <c r="G233" s="614"/>
      <c r="H233" s="614"/>
      <c r="I233" s="614"/>
      <c r="J233" s="615"/>
      <c r="K233" s="613"/>
      <c r="L233" s="614"/>
      <c r="M233" s="614"/>
      <c r="N233" s="615"/>
      <c r="O233" s="613"/>
      <c r="P233" s="615"/>
      <c r="Q233" s="613"/>
      <c r="R233" s="614"/>
      <c r="S233" s="614"/>
      <c r="T233" s="614"/>
      <c r="U233" s="614"/>
      <c r="V233" s="614"/>
      <c r="W233" s="615"/>
      <c r="X233" s="978"/>
      <c r="Y233" s="982"/>
      <c r="Z233" s="982"/>
      <c r="AA233" s="986"/>
      <c r="AB233" s="978"/>
      <c r="AC233" s="986"/>
      <c r="AD233" s="978"/>
      <c r="AE233" s="982"/>
      <c r="AF233" s="982"/>
      <c r="AG233" s="982"/>
      <c r="AH233" s="982"/>
      <c r="AI233" s="982"/>
      <c r="AJ233" s="986"/>
    </row>
    <row r="234" spans="1:37" ht="14.45" customHeight="1">
      <c r="A234" s="993"/>
      <c r="B234" s="993"/>
      <c r="C234" s="993"/>
      <c r="D234" s="994"/>
      <c r="E234" s="89"/>
      <c r="F234" s="3">
        <f t="shared" ref="F234:W234" si="20">SUM(F216:F233)</f>
        <v>0</v>
      </c>
      <c r="G234" s="3">
        <f t="shared" si="20"/>
        <v>0</v>
      </c>
      <c r="H234" s="3">
        <f t="shared" si="20"/>
        <v>0</v>
      </c>
      <c r="I234" s="3">
        <f t="shared" si="20"/>
        <v>0</v>
      </c>
      <c r="J234" s="3">
        <f t="shared" si="20"/>
        <v>0</v>
      </c>
      <c r="K234" s="3">
        <f t="shared" si="20"/>
        <v>0</v>
      </c>
      <c r="L234" s="3">
        <f t="shared" si="20"/>
        <v>0</v>
      </c>
      <c r="M234" s="3">
        <f t="shared" si="20"/>
        <v>0</v>
      </c>
      <c r="N234" s="3">
        <f t="shared" si="20"/>
        <v>0</v>
      </c>
      <c r="O234" s="3">
        <f t="shared" si="20"/>
        <v>0</v>
      </c>
      <c r="P234" s="3">
        <f t="shared" si="20"/>
        <v>0</v>
      </c>
      <c r="Q234" s="3">
        <f t="shared" si="20"/>
        <v>0</v>
      </c>
      <c r="R234" s="3">
        <f t="shared" si="20"/>
        <v>0</v>
      </c>
      <c r="S234" s="3">
        <f t="shared" si="20"/>
        <v>0</v>
      </c>
      <c r="T234" s="3">
        <f t="shared" si="20"/>
        <v>0</v>
      </c>
      <c r="U234" s="3">
        <f t="shared" si="20"/>
        <v>0</v>
      </c>
      <c r="V234" s="3">
        <f t="shared" si="20"/>
        <v>0</v>
      </c>
      <c r="W234" s="3">
        <f t="shared" si="20"/>
        <v>0</v>
      </c>
      <c r="X234" s="77">
        <f t="shared" ref="X234:AJ234" si="21">SUM(X216)</f>
        <v>0</v>
      </c>
      <c r="Y234" s="77">
        <f t="shared" si="21"/>
        <v>0</v>
      </c>
      <c r="Z234" s="77">
        <f t="shared" si="21"/>
        <v>0</v>
      </c>
      <c r="AA234" s="77">
        <f t="shared" si="21"/>
        <v>0</v>
      </c>
      <c r="AB234" s="77">
        <f t="shared" si="21"/>
        <v>0</v>
      </c>
      <c r="AC234" s="77">
        <f t="shared" si="21"/>
        <v>0</v>
      </c>
      <c r="AD234" s="77">
        <f t="shared" si="21"/>
        <v>0</v>
      </c>
      <c r="AE234" s="77">
        <f t="shared" si="21"/>
        <v>0</v>
      </c>
      <c r="AF234" s="77">
        <f t="shared" si="21"/>
        <v>0</v>
      </c>
      <c r="AG234" s="77">
        <f t="shared" si="21"/>
        <v>0</v>
      </c>
      <c r="AH234" s="77">
        <f t="shared" si="21"/>
        <v>0</v>
      </c>
      <c r="AI234" s="77">
        <f t="shared" si="21"/>
        <v>0</v>
      </c>
      <c r="AJ234" s="77">
        <f t="shared" si="21"/>
        <v>0</v>
      </c>
      <c r="AK234" s="1"/>
    </row>
    <row r="235" spans="1:37" customFormat="1" thickBot="1">
      <c r="D235" s="216"/>
      <c r="E235" s="216"/>
    </row>
    <row r="236" spans="1:37" customFormat="1" ht="30">
      <c r="A236" s="1019" t="s">
        <v>57</v>
      </c>
      <c r="B236" s="1022" t="s">
        <v>1583</v>
      </c>
      <c r="C236" s="1025" t="s">
        <v>213</v>
      </c>
      <c r="D236" s="605" t="s">
        <v>252</v>
      </c>
      <c r="E236" s="606" t="s">
        <v>433</v>
      </c>
      <c r="F236" s="607"/>
      <c r="G236" s="608"/>
      <c r="H236" s="608"/>
      <c r="I236" s="608"/>
      <c r="J236" s="609"/>
      <c r="K236" s="607"/>
      <c r="L236" s="608"/>
      <c r="M236" s="608"/>
      <c r="N236" s="609"/>
      <c r="O236" s="607"/>
      <c r="P236" s="609"/>
      <c r="Q236" s="607"/>
      <c r="R236" s="608"/>
      <c r="S236" s="608"/>
      <c r="T236" s="608"/>
      <c r="U236" s="608"/>
      <c r="V236" s="608"/>
      <c r="W236" s="609"/>
      <c r="X236" s="975"/>
      <c r="Y236" s="979"/>
      <c r="Z236" s="979"/>
      <c r="AA236" s="983"/>
      <c r="AB236" s="975"/>
      <c r="AC236" s="983"/>
      <c r="AD236" s="975"/>
      <c r="AE236" s="979"/>
      <c r="AF236" s="979"/>
      <c r="AG236" s="979"/>
      <c r="AH236" s="979"/>
      <c r="AI236" s="979"/>
      <c r="AJ236" s="983"/>
    </row>
    <row r="237" spans="1:37" customFormat="1" ht="15">
      <c r="A237" s="1020"/>
      <c r="B237" s="1023"/>
      <c r="C237" s="1026"/>
      <c r="D237" s="474" t="s">
        <v>1035</v>
      </c>
      <c r="E237" s="610" t="s">
        <v>1036</v>
      </c>
      <c r="F237" s="228"/>
      <c r="G237" s="611"/>
      <c r="H237" s="611"/>
      <c r="I237" s="611"/>
      <c r="J237" s="612"/>
      <c r="K237" s="228"/>
      <c r="L237" s="611"/>
      <c r="M237" s="611"/>
      <c r="N237" s="612"/>
      <c r="O237" s="228"/>
      <c r="P237" s="612"/>
      <c r="Q237" s="228"/>
      <c r="R237" s="611"/>
      <c r="S237" s="611"/>
      <c r="T237" s="611"/>
      <c r="U237" s="611"/>
      <c r="V237" s="611"/>
      <c r="W237" s="612"/>
      <c r="X237" s="976"/>
      <c r="Y237" s="980"/>
      <c r="Z237" s="980"/>
      <c r="AA237" s="984"/>
      <c r="AB237" s="976"/>
      <c r="AC237" s="984"/>
      <c r="AD237" s="976"/>
      <c r="AE237" s="980"/>
      <c r="AF237" s="980"/>
      <c r="AG237" s="980"/>
      <c r="AH237" s="980"/>
      <c r="AI237" s="980"/>
      <c r="AJ237" s="984"/>
    </row>
    <row r="238" spans="1:37" customFormat="1" ht="15">
      <c r="A238" s="1020"/>
      <c r="B238" s="1023"/>
      <c r="C238" s="1026"/>
      <c r="D238" s="474" t="s">
        <v>1037</v>
      </c>
      <c r="E238" s="610" t="s">
        <v>1038</v>
      </c>
      <c r="F238" s="228"/>
      <c r="G238" s="611"/>
      <c r="H238" s="611"/>
      <c r="I238" s="611"/>
      <c r="J238" s="612"/>
      <c r="K238" s="228"/>
      <c r="L238" s="611"/>
      <c r="M238" s="611"/>
      <c r="N238" s="612"/>
      <c r="O238" s="228"/>
      <c r="P238" s="612"/>
      <c r="Q238" s="228"/>
      <c r="R238" s="611"/>
      <c r="S238" s="611"/>
      <c r="T238" s="611"/>
      <c r="U238" s="611"/>
      <c r="V238" s="611"/>
      <c r="W238" s="612"/>
      <c r="X238" s="976"/>
      <c r="Y238" s="980"/>
      <c r="Z238" s="980"/>
      <c r="AA238" s="984"/>
      <c r="AB238" s="976"/>
      <c r="AC238" s="984"/>
      <c r="AD238" s="976"/>
      <c r="AE238" s="980"/>
      <c r="AF238" s="980"/>
      <c r="AG238" s="980"/>
      <c r="AH238" s="980"/>
      <c r="AI238" s="980"/>
      <c r="AJ238" s="984"/>
    </row>
    <row r="239" spans="1:37" customFormat="1" ht="15">
      <c r="A239" s="1020"/>
      <c r="B239" s="1023"/>
      <c r="C239" s="1026"/>
      <c r="D239" s="474" t="s">
        <v>1039</v>
      </c>
      <c r="E239" s="610" t="s">
        <v>1040</v>
      </c>
      <c r="F239" s="228"/>
      <c r="G239" s="611"/>
      <c r="H239" s="611"/>
      <c r="I239" s="611"/>
      <c r="J239" s="612"/>
      <c r="K239" s="228"/>
      <c r="L239" s="611"/>
      <c r="M239" s="611"/>
      <c r="N239" s="612"/>
      <c r="O239" s="228"/>
      <c r="P239" s="612"/>
      <c r="Q239" s="228"/>
      <c r="R239" s="611"/>
      <c r="S239" s="611"/>
      <c r="T239" s="611"/>
      <c r="U239" s="611"/>
      <c r="V239" s="611"/>
      <c r="W239" s="612"/>
      <c r="X239" s="976"/>
      <c r="Y239" s="980"/>
      <c r="Z239" s="980"/>
      <c r="AA239" s="984"/>
      <c r="AB239" s="976"/>
      <c r="AC239" s="984"/>
      <c r="AD239" s="976"/>
      <c r="AE239" s="980"/>
      <c r="AF239" s="980"/>
      <c r="AG239" s="980"/>
      <c r="AH239" s="980"/>
      <c r="AI239" s="980"/>
      <c r="AJ239" s="984"/>
    </row>
    <row r="240" spans="1:37" customFormat="1" ht="15">
      <c r="A240" s="1020"/>
      <c r="B240" s="1023"/>
      <c r="C240" s="1026"/>
      <c r="D240" s="474" t="s">
        <v>254</v>
      </c>
      <c r="E240" s="610" t="s">
        <v>434</v>
      </c>
      <c r="F240" s="228"/>
      <c r="G240" s="611"/>
      <c r="H240" s="611"/>
      <c r="I240" s="611"/>
      <c r="J240" s="612"/>
      <c r="K240" s="228"/>
      <c r="L240" s="611"/>
      <c r="M240" s="611"/>
      <c r="N240" s="612"/>
      <c r="O240" s="228"/>
      <c r="P240" s="612"/>
      <c r="Q240" s="228"/>
      <c r="R240" s="611"/>
      <c r="S240" s="611"/>
      <c r="T240" s="611"/>
      <c r="U240" s="611"/>
      <c r="V240" s="611"/>
      <c r="W240" s="612"/>
      <c r="X240" s="976"/>
      <c r="Y240" s="980"/>
      <c r="Z240" s="980"/>
      <c r="AA240" s="984"/>
      <c r="AB240" s="976"/>
      <c r="AC240" s="984"/>
      <c r="AD240" s="976"/>
      <c r="AE240" s="980"/>
      <c r="AF240" s="980"/>
      <c r="AG240" s="980"/>
      <c r="AH240" s="980"/>
      <c r="AI240" s="980"/>
      <c r="AJ240" s="984"/>
    </row>
    <row r="241" spans="1:37" customFormat="1" ht="15">
      <c r="A241" s="1020"/>
      <c r="B241" s="1023"/>
      <c r="C241" s="1026"/>
      <c r="D241" s="474" t="s">
        <v>256</v>
      </c>
      <c r="E241" s="610" t="s">
        <v>435</v>
      </c>
      <c r="F241" s="228"/>
      <c r="G241" s="611"/>
      <c r="H241" s="611"/>
      <c r="I241" s="611"/>
      <c r="J241" s="612"/>
      <c r="K241" s="228"/>
      <c r="L241" s="611"/>
      <c r="M241" s="611"/>
      <c r="N241" s="612"/>
      <c r="O241" s="228"/>
      <c r="P241" s="612"/>
      <c r="Q241" s="228"/>
      <c r="R241" s="611"/>
      <c r="S241" s="611"/>
      <c r="T241" s="611"/>
      <c r="U241" s="611"/>
      <c r="V241" s="611"/>
      <c r="W241" s="612"/>
      <c r="X241" s="976"/>
      <c r="Y241" s="980"/>
      <c r="Z241" s="980"/>
      <c r="AA241" s="984"/>
      <c r="AB241" s="976"/>
      <c r="AC241" s="984"/>
      <c r="AD241" s="976"/>
      <c r="AE241" s="980"/>
      <c r="AF241" s="980"/>
      <c r="AG241" s="980"/>
      <c r="AH241" s="980"/>
      <c r="AI241" s="980"/>
      <c r="AJ241" s="984"/>
    </row>
    <row r="242" spans="1:37" customFormat="1" ht="30">
      <c r="A242" s="1020"/>
      <c r="B242" s="1023"/>
      <c r="C242" s="1026"/>
      <c r="D242" s="474" t="s">
        <v>345</v>
      </c>
      <c r="E242" s="610" t="s">
        <v>1041</v>
      </c>
      <c r="F242" s="228"/>
      <c r="G242" s="611"/>
      <c r="H242" s="611"/>
      <c r="I242" s="611"/>
      <c r="J242" s="612"/>
      <c r="K242" s="228"/>
      <c r="L242" s="611"/>
      <c r="M242" s="611"/>
      <c r="N242" s="612"/>
      <c r="O242" s="228"/>
      <c r="P242" s="612"/>
      <c r="Q242" s="228"/>
      <c r="R242" s="611"/>
      <c r="S242" s="611"/>
      <c r="T242" s="611"/>
      <c r="U242" s="611"/>
      <c r="V242" s="611"/>
      <c r="W242" s="612"/>
      <c r="X242" s="976"/>
      <c r="Y242" s="980"/>
      <c r="Z242" s="980"/>
      <c r="AA242" s="984"/>
      <c r="AB242" s="976"/>
      <c r="AC242" s="984"/>
      <c r="AD242" s="976"/>
      <c r="AE242" s="980"/>
      <c r="AF242" s="980"/>
      <c r="AG242" s="980"/>
      <c r="AH242" s="980"/>
      <c r="AI242" s="980"/>
      <c r="AJ242" s="984"/>
    </row>
    <row r="243" spans="1:37" customFormat="1" ht="15">
      <c r="A243" s="1020"/>
      <c r="B243" s="1023"/>
      <c r="C243" s="1026"/>
      <c r="D243" s="474" t="s">
        <v>258</v>
      </c>
      <c r="E243" s="610" t="s">
        <v>436</v>
      </c>
      <c r="F243" s="228"/>
      <c r="G243" s="611"/>
      <c r="H243" s="611"/>
      <c r="I243" s="611"/>
      <c r="J243" s="612"/>
      <c r="K243" s="228"/>
      <c r="L243" s="611"/>
      <c r="M243" s="611"/>
      <c r="N243" s="612"/>
      <c r="O243" s="228"/>
      <c r="P243" s="612"/>
      <c r="Q243" s="228"/>
      <c r="R243" s="611"/>
      <c r="S243" s="611"/>
      <c r="T243" s="611"/>
      <c r="U243" s="611"/>
      <c r="V243" s="611"/>
      <c r="W243" s="612"/>
      <c r="X243" s="976"/>
      <c r="Y243" s="980"/>
      <c r="Z243" s="980"/>
      <c r="AA243" s="984"/>
      <c r="AB243" s="976"/>
      <c r="AC243" s="984"/>
      <c r="AD243" s="976"/>
      <c r="AE243" s="980"/>
      <c r="AF243" s="980"/>
      <c r="AG243" s="980"/>
      <c r="AH243" s="980"/>
      <c r="AI243" s="980"/>
      <c r="AJ243" s="984"/>
    </row>
    <row r="244" spans="1:37" customFormat="1" ht="15">
      <c r="A244" s="1020"/>
      <c r="B244" s="1023"/>
      <c r="C244" s="1026"/>
      <c r="D244" s="474" t="s">
        <v>1042</v>
      </c>
      <c r="E244" s="610" t="s">
        <v>1043</v>
      </c>
      <c r="F244" s="228"/>
      <c r="G244" s="611"/>
      <c r="H244" s="611"/>
      <c r="I244" s="611"/>
      <c r="J244" s="612"/>
      <c r="K244" s="228"/>
      <c r="L244" s="611"/>
      <c r="M244" s="611"/>
      <c r="N244" s="612"/>
      <c r="O244" s="228"/>
      <c r="P244" s="612"/>
      <c r="Q244" s="228"/>
      <c r="R244" s="611"/>
      <c r="S244" s="611"/>
      <c r="T244" s="611"/>
      <c r="U244" s="611"/>
      <c r="V244" s="611"/>
      <c r="W244" s="612"/>
      <c r="X244" s="976"/>
      <c r="Y244" s="980"/>
      <c r="Z244" s="980"/>
      <c r="AA244" s="984"/>
      <c r="AB244" s="976"/>
      <c r="AC244" s="984"/>
      <c r="AD244" s="976"/>
      <c r="AE244" s="980"/>
      <c r="AF244" s="980"/>
      <c r="AG244" s="980"/>
      <c r="AH244" s="980"/>
      <c r="AI244" s="980"/>
      <c r="AJ244" s="984"/>
    </row>
    <row r="245" spans="1:37" customFormat="1" ht="15">
      <c r="A245" s="1020"/>
      <c r="B245" s="1023"/>
      <c r="C245" s="1026"/>
      <c r="D245" s="474" t="s">
        <v>1044</v>
      </c>
      <c r="E245" s="610" t="s">
        <v>1045</v>
      </c>
      <c r="F245" s="228"/>
      <c r="G245" s="611"/>
      <c r="H245" s="611"/>
      <c r="I245" s="611"/>
      <c r="J245" s="612"/>
      <c r="K245" s="228"/>
      <c r="L245" s="611"/>
      <c r="M245" s="611"/>
      <c r="N245" s="612"/>
      <c r="O245" s="228"/>
      <c r="P245" s="612"/>
      <c r="Q245" s="228"/>
      <c r="R245" s="611"/>
      <c r="S245" s="611"/>
      <c r="T245" s="611"/>
      <c r="U245" s="611"/>
      <c r="V245" s="611"/>
      <c r="W245" s="612"/>
      <c r="X245" s="976"/>
      <c r="Y245" s="980"/>
      <c r="Z245" s="980"/>
      <c r="AA245" s="984"/>
      <c r="AB245" s="976"/>
      <c r="AC245" s="984"/>
      <c r="AD245" s="976"/>
      <c r="AE245" s="980"/>
      <c r="AF245" s="980"/>
      <c r="AG245" s="980"/>
      <c r="AH245" s="980"/>
      <c r="AI245" s="980"/>
      <c r="AJ245" s="984"/>
    </row>
    <row r="246" spans="1:37" customFormat="1" ht="30">
      <c r="A246" s="1020"/>
      <c r="B246" s="1023"/>
      <c r="C246" s="1026"/>
      <c r="D246" s="474" t="s">
        <v>1046</v>
      </c>
      <c r="E246" s="610" t="s">
        <v>1047</v>
      </c>
      <c r="F246" s="228"/>
      <c r="G246" s="611"/>
      <c r="H246" s="611"/>
      <c r="I246" s="611"/>
      <c r="J246" s="612"/>
      <c r="K246" s="228"/>
      <c r="L246" s="611"/>
      <c r="M246" s="611"/>
      <c r="N246" s="612"/>
      <c r="O246" s="228"/>
      <c r="P246" s="612"/>
      <c r="Q246" s="228"/>
      <c r="R246" s="611"/>
      <c r="S246" s="611"/>
      <c r="T246" s="611"/>
      <c r="U246" s="611"/>
      <c r="V246" s="611"/>
      <c r="W246" s="612"/>
      <c r="X246" s="976"/>
      <c r="Y246" s="980"/>
      <c r="Z246" s="980"/>
      <c r="AA246" s="984"/>
      <c r="AB246" s="976"/>
      <c r="AC246" s="984"/>
      <c r="AD246" s="976"/>
      <c r="AE246" s="980"/>
      <c r="AF246" s="980"/>
      <c r="AG246" s="980"/>
      <c r="AH246" s="980"/>
      <c r="AI246" s="980"/>
      <c r="AJ246" s="984"/>
    </row>
    <row r="247" spans="1:37" customFormat="1" ht="15">
      <c r="A247" s="1020"/>
      <c r="B247" s="1023"/>
      <c r="C247" s="1026"/>
      <c r="D247" s="474" t="s">
        <v>1048</v>
      </c>
      <c r="E247" s="610" t="s">
        <v>1049</v>
      </c>
      <c r="F247" s="228"/>
      <c r="G247" s="611"/>
      <c r="H247" s="611"/>
      <c r="I247" s="611"/>
      <c r="J247" s="612"/>
      <c r="K247" s="228"/>
      <c r="L247" s="611"/>
      <c r="M247" s="611"/>
      <c r="N247" s="612"/>
      <c r="O247" s="228"/>
      <c r="P247" s="612"/>
      <c r="Q247" s="228"/>
      <c r="R247" s="611"/>
      <c r="S247" s="611"/>
      <c r="T247" s="611"/>
      <c r="U247" s="611"/>
      <c r="V247" s="611"/>
      <c r="W247" s="612"/>
      <c r="X247" s="977"/>
      <c r="Y247" s="981"/>
      <c r="Z247" s="981"/>
      <c r="AA247" s="985"/>
      <c r="AB247" s="977"/>
      <c r="AC247" s="985"/>
      <c r="AD247" s="977"/>
      <c r="AE247" s="981"/>
      <c r="AF247" s="981"/>
      <c r="AG247" s="981"/>
      <c r="AH247" s="981"/>
      <c r="AI247" s="981"/>
      <c r="AJ247" s="985"/>
    </row>
    <row r="248" spans="1:37" customFormat="1" ht="30">
      <c r="A248" s="1020"/>
      <c r="B248" s="1023"/>
      <c r="C248" s="1026"/>
      <c r="D248" s="474" t="s">
        <v>1050</v>
      </c>
      <c r="E248" s="610" t="s">
        <v>1051</v>
      </c>
      <c r="F248" s="228"/>
      <c r="G248" s="611"/>
      <c r="H248" s="611"/>
      <c r="I248" s="611"/>
      <c r="J248" s="612"/>
      <c r="K248" s="228"/>
      <c r="L248" s="611"/>
      <c r="M248" s="611"/>
      <c r="N248" s="612"/>
      <c r="O248" s="228"/>
      <c r="P248" s="612"/>
      <c r="Q248" s="228"/>
      <c r="R248" s="611"/>
      <c r="S248" s="611"/>
      <c r="T248" s="611"/>
      <c r="U248" s="611"/>
      <c r="V248" s="611"/>
      <c r="W248" s="612"/>
      <c r="X248" s="977"/>
      <c r="Y248" s="981"/>
      <c r="Z248" s="981"/>
      <c r="AA248" s="985"/>
      <c r="AB248" s="977"/>
      <c r="AC248" s="985"/>
      <c r="AD248" s="977"/>
      <c r="AE248" s="981"/>
      <c r="AF248" s="981"/>
      <c r="AG248" s="981"/>
      <c r="AH248" s="981"/>
      <c r="AI248" s="981"/>
      <c r="AJ248" s="985"/>
    </row>
    <row r="249" spans="1:37" customFormat="1" ht="15">
      <c r="A249" s="1020"/>
      <c r="B249" s="1023"/>
      <c r="C249" s="1026"/>
      <c r="D249" s="474" t="s">
        <v>1052</v>
      </c>
      <c r="E249" s="610" t="s">
        <v>1053</v>
      </c>
      <c r="F249" s="228"/>
      <c r="G249" s="611"/>
      <c r="H249" s="611"/>
      <c r="I249" s="611"/>
      <c r="J249" s="612"/>
      <c r="K249" s="228"/>
      <c r="L249" s="611"/>
      <c r="M249" s="611"/>
      <c r="N249" s="612"/>
      <c r="O249" s="228"/>
      <c r="P249" s="612"/>
      <c r="Q249" s="228"/>
      <c r="R249" s="611"/>
      <c r="S249" s="611"/>
      <c r="T249" s="611"/>
      <c r="U249" s="611"/>
      <c r="V249" s="611"/>
      <c r="W249" s="612"/>
      <c r="X249" s="977"/>
      <c r="Y249" s="981"/>
      <c r="Z249" s="981"/>
      <c r="AA249" s="985"/>
      <c r="AB249" s="977"/>
      <c r="AC249" s="985"/>
      <c r="AD249" s="977"/>
      <c r="AE249" s="981"/>
      <c r="AF249" s="981"/>
      <c r="AG249" s="981"/>
      <c r="AH249" s="981"/>
      <c r="AI249" s="981"/>
      <c r="AJ249" s="985"/>
    </row>
    <row r="250" spans="1:37" customFormat="1" ht="15">
      <c r="A250" s="1020"/>
      <c r="B250" s="1023"/>
      <c r="C250" s="1026"/>
      <c r="D250" s="474" t="s">
        <v>259</v>
      </c>
      <c r="E250" s="610" t="s">
        <v>437</v>
      </c>
      <c r="F250" s="228"/>
      <c r="G250" s="611"/>
      <c r="H250" s="611"/>
      <c r="I250" s="611"/>
      <c r="J250" s="612"/>
      <c r="K250" s="228"/>
      <c r="L250" s="611"/>
      <c r="M250" s="611"/>
      <c r="N250" s="612"/>
      <c r="O250" s="228"/>
      <c r="P250" s="612"/>
      <c r="Q250" s="228"/>
      <c r="R250" s="611"/>
      <c r="S250" s="611"/>
      <c r="T250" s="611"/>
      <c r="U250" s="611"/>
      <c r="V250" s="611"/>
      <c r="W250" s="612"/>
      <c r="X250" s="977"/>
      <c r="Y250" s="981"/>
      <c r="Z250" s="981"/>
      <c r="AA250" s="985"/>
      <c r="AB250" s="977"/>
      <c r="AC250" s="985"/>
      <c r="AD250" s="977"/>
      <c r="AE250" s="981"/>
      <c r="AF250" s="981"/>
      <c r="AG250" s="981"/>
      <c r="AH250" s="981"/>
      <c r="AI250" s="981"/>
      <c r="AJ250" s="985"/>
    </row>
    <row r="251" spans="1:37" customFormat="1" ht="30">
      <c r="A251" s="1020"/>
      <c r="B251" s="1023"/>
      <c r="C251" s="1026"/>
      <c r="D251" s="474" t="s">
        <v>260</v>
      </c>
      <c r="E251" s="610" t="s">
        <v>438</v>
      </c>
      <c r="F251" s="228"/>
      <c r="G251" s="611"/>
      <c r="H251" s="611"/>
      <c r="I251" s="611"/>
      <c r="J251" s="612"/>
      <c r="K251" s="228"/>
      <c r="L251" s="611"/>
      <c r="M251" s="611"/>
      <c r="N251" s="612"/>
      <c r="O251" s="228"/>
      <c r="P251" s="612"/>
      <c r="Q251" s="228"/>
      <c r="R251" s="611"/>
      <c r="S251" s="611"/>
      <c r="T251" s="611"/>
      <c r="U251" s="611"/>
      <c r="V251" s="611"/>
      <c r="W251" s="612"/>
      <c r="X251" s="977"/>
      <c r="Y251" s="981"/>
      <c r="Z251" s="981"/>
      <c r="AA251" s="985"/>
      <c r="AB251" s="977"/>
      <c r="AC251" s="985"/>
      <c r="AD251" s="977"/>
      <c r="AE251" s="981"/>
      <c r="AF251" s="981"/>
      <c r="AG251" s="981"/>
      <c r="AH251" s="981"/>
      <c r="AI251" s="981"/>
      <c r="AJ251" s="985"/>
    </row>
    <row r="252" spans="1:37" customFormat="1" ht="19.5" customHeight="1">
      <c r="A252" s="1020"/>
      <c r="B252" s="1023"/>
      <c r="C252" s="1026"/>
      <c r="D252" s="474" t="s">
        <v>261</v>
      </c>
      <c r="E252" s="610" t="s">
        <v>439</v>
      </c>
      <c r="F252" s="228"/>
      <c r="G252" s="611"/>
      <c r="H252" s="611"/>
      <c r="I252" s="611"/>
      <c r="J252" s="612"/>
      <c r="K252" s="228"/>
      <c r="L252" s="611"/>
      <c r="M252" s="611"/>
      <c r="N252" s="612"/>
      <c r="O252" s="228"/>
      <c r="P252" s="612"/>
      <c r="Q252" s="228"/>
      <c r="R252" s="611"/>
      <c r="S252" s="611"/>
      <c r="T252" s="611"/>
      <c r="U252" s="611"/>
      <c r="V252" s="611"/>
      <c r="W252" s="612"/>
      <c r="X252" s="977"/>
      <c r="Y252" s="981"/>
      <c r="Z252" s="981"/>
      <c r="AA252" s="985"/>
      <c r="AB252" s="977"/>
      <c r="AC252" s="985"/>
      <c r="AD252" s="977"/>
      <c r="AE252" s="981"/>
      <c r="AF252" s="981"/>
      <c r="AG252" s="981"/>
      <c r="AH252" s="981"/>
      <c r="AI252" s="981"/>
      <c r="AJ252" s="985"/>
    </row>
    <row r="253" spans="1:37" customFormat="1" ht="30.75" customHeight="1">
      <c r="A253" s="1020"/>
      <c r="B253" s="1023"/>
      <c r="C253" s="1026"/>
      <c r="D253" s="474" t="s">
        <v>262</v>
      </c>
      <c r="E253" s="610" t="s">
        <v>440</v>
      </c>
      <c r="F253" s="228"/>
      <c r="G253" s="611"/>
      <c r="H253" s="611"/>
      <c r="I253" s="611"/>
      <c r="J253" s="612"/>
      <c r="K253" s="228"/>
      <c r="L253" s="611"/>
      <c r="M253" s="611"/>
      <c r="N253" s="612"/>
      <c r="O253" s="228"/>
      <c r="P253" s="612"/>
      <c r="Q253" s="228"/>
      <c r="R253" s="611"/>
      <c r="S253" s="611"/>
      <c r="T253" s="611"/>
      <c r="U253" s="611"/>
      <c r="V253" s="611"/>
      <c r="W253" s="612"/>
      <c r="X253" s="977"/>
      <c r="Y253" s="981"/>
      <c r="Z253" s="981"/>
      <c r="AA253" s="985"/>
      <c r="AB253" s="977"/>
      <c r="AC253" s="985"/>
      <c r="AD253" s="977"/>
      <c r="AE253" s="981"/>
      <c r="AF253" s="981"/>
      <c r="AG253" s="981"/>
      <c r="AH253" s="981"/>
      <c r="AI253" s="981"/>
      <c r="AJ253" s="985"/>
    </row>
    <row r="254" spans="1:37" customFormat="1" thickBot="1">
      <c r="A254" s="1021"/>
      <c r="B254" s="1024"/>
      <c r="C254" s="1027"/>
      <c r="D254" s="475" t="s">
        <v>264</v>
      </c>
      <c r="E254" s="232" t="s">
        <v>445</v>
      </c>
      <c r="F254" s="613"/>
      <c r="G254" s="614"/>
      <c r="H254" s="614"/>
      <c r="I254" s="614"/>
      <c r="J254" s="615"/>
      <c r="K254" s="613"/>
      <c r="L254" s="614"/>
      <c r="M254" s="614"/>
      <c r="N254" s="615"/>
      <c r="O254" s="613"/>
      <c r="P254" s="615"/>
      <c r="Q254" s="613"/>
      <c r="R254" s="614"/>
      <c r="S254" s="614"/>
      <c r="T254" s="614"/>
      <c r="U254" s="614"/>
      <c r="V254" s="614"/>
      <c r="W254" s="615"/>
      <c r="X254" s="978"/>
      <c r="Y254" s="982"/>
      <c r="Z254" s="982"/>
      <c r="AA254" s="986"/>
      <c r="AB254" s="978"/>
      <c r="AC254" s="986"/>
      <c r="AD254" s="978"/>
      <c r="AE254" s="982"/>
      <c r="AF254" s="982"/>
      <c r="AG254" s="982"/>
      <c r="AH254" s="982"/>
      <c r="AI254" s="982"/>
      <c r="AJ254" s="986"/>
    </row>
    <row r="255" spans="1:37" ht="14.45" customHeight="1">
      <c r="A255" s="993"/>
      <c r="B255" s="993"/>
      <c r="C255" s="993"/>
      <c r="D255" s="994"/>
      <c r="E255" s="89"/>
      <c r="F255" s="3">
        <f t="shared" ref="F255:W255" si="22">SUM(F236:F254)</f>
        <v>0</v>
      </c>
      <c r="G255" s="3">
        <f t="shared" si="22"/>
        <v>0</v>
      </c>
      <c r="H255" s="3">
        <f t="shared" si="22"/>
        <v>0</v>
      </c>
      <c r="I255" s="3">
        <f t="shared" si="22"/>
        <v>0</v>
      </c>
      <c r="J255" s="3">
        <f t="shared" si="22"/>
        <v>0</v>
      </c>
      <c r="K255" s="3">
        <f t="shared" si="22"/>
        <v>0</v>
      </c>
      <c r="L255" s="3">
        <f t="shared" si="22"/>
        <v>0</v>
      </c>
      <c r="M255" s="3">
        <f t="shared" si="22"/>
        <v>0</v>
      </c>
      <c r="N255" s="3">
        <f t="shared" si="22"/>
        <v>0</v>
      </c>
      <c r="O255" s="3">
        <f t="shared" si="22"/>
        <v>0</v>
      </c>
      <c r="P255" s="3">
        <f t="shared" si="22"/>
        <v>0</v>
      </c>
      <c r="Q255" s="3">
        <f t="shared" si="22"/>
        <v>0</v>
      </c>
      <c r="R255" s="3">
        <f t="shared" si="22"/>
        <v>0</v>
      </c>
      <c r="S255" s="3">
        <f t="shared" si="22"/>
        <v>0</v>
      </c>
      <c r="T255" s="3">
        <f t="shared" si="22"/>
        <v>0</v>
      </c>
      <c r="U255" s="3">
        <f t="shared" si="22"/>
        <v>0</v>
      </c>
      <c r="V255" s="3">
        <f t="shared" si="22"/>
        <v>0</v>
      </c>
      <c r="W255" s="3">
        <f t="shared" si="22"/>
        <v>0</v>
      </c>
      <c r="X255" s="77">
        <f t="shared" ref="X255:AJ255" si="23">SUM(X236)</f>
        <v>0</v>
      </c>
      <c r="Y255" s="77">
        <f t="shared" si="23"/>
        <v>0</v>
      </c>
      <c r="Z255" s="77">
        <f t="shared" si="23"/>
        <v>0</v>
      </c>
      <c r="AA255" s="77">
        <f t="shared" si="23"/>
        <v>0</v>
      </c>
      <c r="AB255" s="77">
        <f t="shared" si="23"/>
        <v>0</v>
      </c>
      <c r="AC255" s="77">
        <f t="shared" si="23"/>
        <v>0</v>
      </c>
      <c r="AD255" s="77">
        <f t="shared" si="23"/>
        <v>0</v>
      </c>
      <c r="AE255" s="77">
        <f t="shared" si="23"/>
        <v>0</v>
      </c>
      <c r="AF255" s="77">
        <f t="shared" si="23"/>
        <v>0</v>
      </c>
      <c r="AG255" s="77">
        <f t="shared" si="23"/>
        <v>0</v>
      </c>
      <c r="AH255" s="77">
        <f t="shared" si="23"/>
        <v>0</v>
      </c>
      <c r="AI255" s="77">
        <f t="shared" si="23"/>
        <v>0</v>
      </c>
      <c r="AJ255" s="77">
        <f t="shared" si="23"/>
        <v>0</v>
      </c>
      <c r="AK255" s="1"/>
    </row>
    <row r="256" spans="1:37" customFormat="1" thickBot="1">
      <c r="D256" s="216"/>
      <c r="E256" s="216"/>
    </row>
    <row r="257" spans="1:36" customFormat="1" ht="30">
      <c r="A257" s="1019" t="s">
        <v>48</v>
      </c>
      <c r="B257" s="1022" t="s">
        <v>1564</v>
      </c>
      <c r="C257" s="1025" t="s">
        <v>196</v>
      </c>
      <c r="D257" s="605" t="s">
        <v>252</v>
      </c>
      <c r="E257" s="606" t="s">
        <v>433</v>
      </c>
      <c r="F257" s="607"/>
      <c r="G257" s="608"/>
      <c r="H257" s="608"/>
      <c r="I257" s="608"/>
      <c r="J257" s="609"/>
      <c r="K257" s="607"/>
      <c r="L257" s="608"/>
      <c r="M257" s="608"/>
      <c r="N257" s="609"/>
      <c r="O257" s="607"/>
      <c r="P257" s="609"/>
      <c r="Q257" s="607"/>
      <c r="R257" s="608"/>
      <c r="S257" s="608"/>
      <c r="T257" s="608"/>
      <c r="U257" s="608"/>
      <c r="V257" s="608"/>
      <c r="W257" s="609"/>
      <c r="X257" s="975"/>
      <c r="Y257" s="979"/>
      <c r="Z257" s="979"/>
      <c r="AA257" s="983"/>
      <c r="AB257" s="975"/>
      <c r="AC257" s="983"/>
      <c r="AD257" s="975"/>
      <c r="AE257" s="979"/>
      <c r="AF257" s="979"/>
      <c r="AG257" s="979"/>
      <c r="AH257" s="979"/>
      <c r="AI257" s="979"/>
      <c r="AJ257" s="983"/>
    </row>
    <row r="258" spans="1:36" customFormat="1" ht="15">
      <c r="A258" s="1020"/>
      <c r="B258" s="1023"/>
      <c r="C258" s="1026"/>
      <c r="D258" s="474" t="s">
        <v>1152</v>
      </c>
      <c r="E258" s="610" t="s">
        <v>1153</v>
      </c>
      <c r="F258" s="228"/>
      <c r="G258" s="611"/>
      <c r="H258" s="611"/>
      <c r="I258" s="611"/>
      <c r="J258" s="612"/>
      <c r="K258" s="228"/>
      <c r="L258" s="611"/>
      <c r="M258" s="611"/>
      <c r="N258" s="612"/>
      <c r="O258" s="228"/>
      <c r="P258" s="612"/>
      <c r="Q258" s="228"/>
      <c r="R258" s="611"/>
      <c r="S258" s="611"/>
      <c r="T258" s="611"/>
      <c r="U258" s="611"/>
      <c r="V258" s="611"/>
      <c r="W258" s="612"/>
      <c r="X258" s="976"/>
      <c r="Y258" s="980"/>
      <c r="Z258" s="980"/>
      <c r="AA258" s="984"/>
      <c r="AB258" s="976"/>
      <c r="AC258" s="984"/>
      <c r="AD258" s="976"/>
      <c r="AE258" s="980"/>
      <c r="AF258" s="980"/>
      <c r="AG258" s="980"/>
      <c r="AH258" s="980"/>
      <c r="AI258" s="980"/>
      <c r="AJ258" s="984"/>
    </row>
    <row r="259" spans="1:36" customFormat="1" ht="15">
      <c r="A259" s="1020"/>
      <c r="B259" s="1023"/>
      <c r="C259" s="1026"/>
      <c r="D259" s="474" t="s">
        <v>1154</v>
      </c>
      <c r="E259" s="610" t="s">
        <v>1155</v>
      </c>
      <c r="F259" s="228"/>
      <c r="G259" s="611"/>
      <c r="H259" s="611"/>
      <c r="I259" s="611"/>
      <c r="J259" s="612"/>
      <c r="K259" s="228"/>
      <c r="L259" s="611"/>
      <c r="M259" s="611"/>
      <c r="N259" s="612"/>
      <c r="O259" s="228"/>
      <c r="P259" s="612"/>
      <c r="Q259" s="228"/>
      <c r="R259" s="611"/>
      <c r="S259" s="611"/>
      <c r="T259" s="611"/>
      <c r="U259" s="611"/>
      <c r="V259" s="611"/>
      <c r="W259" s="612"/>
      <c r="X259" s="976"/>
      <c r="Y259" s="980"/>
      <c r="Z259" s="980"/>
      <c r="AA259" s="984"/>
      <c r="AB259" s="976"/>
      <c r="AC259" s="984"/>
      <c r="AD259" s="976"/>
      <c r="AE259" s="980"/>
      <c r="AF259" s="980"/>
      <c r="AG259" s="980"/>
      <c r="AH259" s="980"/>
      <c r="AI259" s="980"/>
      <c r="AJ259" s="984"/>
    </row>
    <row r="260" spans="1:36" customFormat="1" ht="15">
      <c r="A260" s="1020"/>
      <c r="B260" s="1023"/>
      <c r="C260" s="1026"/>
      <c r="D260" s="474" t="s">
        <v>1156</v>
      </c>
      <c r="E260" s="610" t="s">
        <v>1157</v>
      </c>
      <c r="F260" s="228"/>
      <c r="G260" s="611"/>
      <c r="H260" s="611"/>
      <c r="I260" s="611"/>
      <c r="J260" s="612"/>
      <c r="K260" s="228"/>
      <c r="L260" s="611"/>
      <c r="M260" s="611"/>
      <c r="N260" s="612"/>
      <c r="O260" s="228"/>
      <c r="P260" s="612"/>
      <c r="Q260" s="228"/>
      <c r="R260" s="611"/>
      <c r="S260" s="611"/>
      <c r="T260" s="611"/>
      <c r="U260" s="611"/>
      <c r="V260" s="611"/>
      <c r="W260" s="612"/>
      <c r="X260" s="976"/>
      <c r="Y260" s="980"/>
      <c r="Z260" s="980"/>
      <c r="AA260" s="984"/>
      <c r="AB260" s="976"/>
      <c r="AC260" s="984"/>
      <c r="AD260" s="976"/>
      <c r="AE260" s="980"/>
      <c r="AF260" s="980"/>
      <c r="AG260" s="980"/>
      <c r="AH260" s="980"/>
      <c r="AI260" s="980"/>
      <c r="AJ260" s="984"/>
    </row>
    <row r="261" spans="1:36" customFormat="1" ht="15">
      <c r="A261" s="1020"/>
      <c r="B261" s="1023"/>
      <c r="C261" s="1026"/>
      <c r="D261" s="474" t="s">
        <v>254</v>
      </c>
      <c r="E261" s="610" t="s">
        <v>434</v>
      </c>
      <c r="F261" s="228"/>
      <c r="G261" s="611"/>
      <c r="H261" s="611"/>
      <c r="I261" s="611"/>
      <c r="J261" s="612"/>
      <c r="K261" s="228"/>
      <c r="L261" s="611"/>
      <c r="M261" s="611"/>
      <c r="N261" s="612"/>
      <c r="O261" s="228"/>
      <c r="P261" s="612"/>
      <c r="Q261" s="228"/>
      <c r="R261" s="611"/>
      <c r="S261" s="611"/>
      <c r="T261" s="611"/>
      <c r="U261" s="611"/>
      <c r="V261" s="611"/>
      <c r="W261" s="612"/>
      <c r="X261" s="976"/>
      <c r="Y261" s="980"/>
      <c r="Z261" s="980"/>
      <c r="AA261" s="984"/>
      <c r="AB261" s="976"/>
      <c r="AC261" s="984"/>
      <c r="AD261" s="976"/>
      <c r="AE261" s="980"/>
      <c r="AF261" s="980"/>
      <c r="AG261" s="980"/>
      <c r="AH261" s="980"/>
      <c r="AI261" s="980"/>
      <c r="AJ261" s="984"/>
    </row>
    <row r="262" spans="1:36" customFormat="1" ht="15">
      <c r="A262" s="1020"/>
      <c r="B262" s="1023"/>
      <c r="C262" s="1026"/>
      <c r="D262" s="474" t="s">
        <v>256</v>
      </c>
      <c r="E262" s="610" t="s">
        <v>435</v>
      </c>
      <c r="F262" s="228"/>
      <c r="G262" s="611"/>
      <c r="H262" s="611"/>
      <c r="I262" s="611"/>
      <c r="J262" s="612"/>
      <c r="K262" s="228"/>
      <c r="L262" s="611"/>
      <c r="M262" s="611"/>
      <c r="N262" s="612"/>
      <c r="O262" s="228"/>
      <c r="P262" s="612"/>
      <c r="Q262" s="228"/>
      <c r="R262" s="611"/>
      <c r="S262" s="611"/>
      <c r="T262" s="611"/>
      <c r="U262" s="611"/>
      <c r="V262" s="611"/>
      <c r="W262" s="612"/>
      <c r="X262" s="976"/>
      <c r="Y262" s="980"/>
      <c r="Z262" s="980"/>
      <c r="AA262" s="984"/>
      <c r="AB262" s="976"/>
      <c r="AC262" s="984"/>
      <c r="AD262" s="976"/>
      <c r="AE262" s="980"/>
      <c r="AF262" s="980"/>
      <c r="AG262" s="980"/>
      <c r="AH262" s="980"/>
      <c r="AI262" s="980"/>
      <c r="AJ262" s="984"/>
    </row>
    <row r="263" spans="1:36" customFormat="1" ht="15">
      <c r="A263" s="1020"/>
      <c r="B263" s="1023"/>
      <c r="C263" s="1026"/>
      <c r="D263" s="474" t="s">
        <v>258</v>
      </c>
      <c r="E263" s="610" t="s">
        <v>436</v>
      </c>
      <c r="F263" s="228"/>
      <c r="G263" s="611"/>
      <c r="H263" s="611"/>
      <c r="I263" s="611"/>
      <c r="J263" s="612"/>
      <c r="K263" s="228"/>
      <c r="L263" s="611"/>
      <c r="M263" s="611"/>
      <c r="N263" s="612"/>
      <c r="O263" s="228"/>
      <c r="P263" s="612"/>
      <c r="Q263" s="228"/>
      <c r="R263" s="611"/>
      <c r="S263" s="611"/>
      <c r="T263" s="611"/>
      <c r="U263" s="611"/>
      <c r="V263" s="611"/>
      <c r="W263" s="612"/>
      <c r="X263" s="976"/>
      <c r="Y263" s="980"/>
      <c r="Z263" s="980"/>
      <c r="AA263" s="984"/>
      <c r="AB263" s="976"/>
      <c r="AC263" s="984"/>
      <c r="AD263" s="976"/>
      <c r="AE263" s="980"/>
      <c r="AF263" s="980"/>
      <c r="AG263" s="980"/>
      <c r="AH263" s="980"/>
      <c r="AI263" s="980"/>
      <c r="AJ263" s="984"/>
    </row>
    <row r="264" spans="1:36" customFormat="1" ht="15">
      <c r="A264" s="1020"/>
      <c r="B264" s="1023"/>
      <c r="C264" s="1026"/>
      <c r="D264" s="474" t="s">
        <v>1158</v>
      </c>
      <c r="E264" s="610" t="s">
        <v>1159</v>
      </c>
      <c r="F264" s="228"/>
      <c r="G264" s="611"/>
      <c r="H264" s="611"/>
      <c r="I264" s="611"/>
      <c r="J264" s="612"/>
      <c r="K264" s="228"/>
      <c r="L264" s="611"/>
      <c r="M264" s="611"/>
      <c r="N264" s="612"/>
      <c r="O264" s="228"/>
      <c r="P264" s="612"/>
      <c r="Q264" s="228"/>
      <c r="R264" s="611"/>
      <c r="S264" s="611"/>
      <c r="T264" s="611"/>
      <c r="U264" s="611"/>
      <c r="V264" s="611"/>
      <c r="W264" s="612"/>
      <c r="X264" s="976"/>
      <c r="Y264" s="980"/>
      <c r="Z264" s="980"/>
      <c r="AA264" s="984"/>
      <c r="AB264" s="976"/>
      <c r="AC264" s="984"/>
      <c r="AD264" s="976"/>
      <c r="AE264" s="980"/>
      <c r="AF264" s="980"/>
      <c r="AG264" s="980"/>
      <c r="AH264" s="980"/>
      <c r="AI264" s="980"/>
      <c r="AJ264" s="984"/>
    </row>
    <row r="265" spans="1:36" customFormat="1" ht="15">
      <c r="A265" s="1020"/>
      <c r="B265" s="1023"/>
      <c r="C265" s="1026"/>
      <c r="D265" s="474" t="s">
        <v>1160</v>
      </c>
      <c r="E265" s="610" t="s">
        <v>1161</v>
      </c>
      <c r="F265" s="228"/>
      <c r="G265" s="611"/>
      <c r="H265" s="611"/>
      <c r="I265" s="611"/>
      <c r="J265" s="612"/>
      <c r="K265" s="228"/>
      <c r="L265" s="611"/>
      <c r="M265" s="611"/>
      <c r="N265" s="612"/>
      <c r="O265" s="228"/>
      <c r="P265" s="612"/>
      <c r="Q265" s="228"/>
      <c r="R265" s="611"/>
      <c r="S265" s="611"/>
      <c r="T265" s="611"/>
      <c r="U265" s="611"/>
      <c r="V265" s="611"/>
      <c r="W265" s="612"/>
      <c r="X265" s="976"/>
      <c r="Y265" s="980"/>
      <c r="Z265" s="980"/>
      <c r="AA265" s="984"/>
      <c r="AB265" s="976"/>
      <c r="AC265" s="984"/>
      <c r="AD265" s="976"/>
      <c r="AE265" s="980"/>
      <c r="AF265" s="980"/>
      <c r="AG265" s="980"/>
      <c r="AH265" s="980"/>
      <c r="AI265" s="980"/>
      <c r="AJ265" s="984"/>
    </row>
    <row r="266" spans="1:36" customFormat="1" ht="15">
      <c r="A266" s="1020"/>
      <c r="B266" s="1023"/>
      <c r="C266" s="1026"/>
      <c r="D266" s="474" t="s">
        <v>176</v>
      </c>
      <c r="E266" s="610" t="s">
        <v>1162</v>
      </c>
      <c r="F266" s="228"/>
      <c r="G266" s="611"/>
      <c r="H266" s="611"/>
      <c r="I266" s="611"/>
      <c r="J266" s="612"/>
      <c r="K266" s="228"/>
      <c r="L266" s="611"/>
      <c r="M266" s="611"/>
      <c r="N266" s="612"/>
      <c r="O266" s="228"/>
      <c r="P266" s="612"/>
      <c r="Q266" s="228"/>
      <c r="R266" s="611"/>
      <c r="S266" s="611"/>
      <c r="T266" s="611"/>
      <c r="U266" s="611"/>
      <c r="V266" s="611"/>
      <c r="W266" s="612"/>
      <c r="X266" s="976"/>
      <c r="Y266" s="980"/>
      <c r="Z266" s="980"/>
      <c r="AA266" s="984"/>
      <c r="AB266" s="976"/>
      <c r="AC266" s="984"/>
      <c r="AD266" s="976"/>
      <c r="AE266" s="980"/>
      <c r="AF266" s="980"/>
      <c r="AG266" s="980"/>
      <c r="AH266" s="980"/>
      <c r="AI266" s="980"/>
      <c r="AJ266" s="984"/>
    </row>
    <row r="267" spans="1:36" customFormat="1" ht="15">
      <c r="A267" s="1020"/>
      <c r="B267" s="1023"/>
      <c r="C267" s="1026"/>
      <c r="D267" s="474" t="s">
        <v>1163</v>
      </c>
      <c r="E267" s="610" t="s">
        <v>1164</v>
      </c>
      <c r="F267" s="228"/>
      <c r="G267" s="611"/>
      <c r="H267" s="611"/>
      <c r="I267" s="611"/>
      <c r="J267" s="612"/>
      <c r="K267" s="228"/>
      <c r="L267" s="611"/>
      <c r="M267" s="611"/>
      <c r="N267" s="612"/>
      <c r="O267" s="228"/>
      <c r="P267" s="612"/>
      <c r="Q267" s="228"/>
      <c r="R267" s="611"/>
      <c r="S267" s="611"/>
      <c r="T267" s="611"/>
      <c r="U267" s="611"/>
      <c r="V267" s="611"/>
      <c r="W267" s="612"/>
      <c r="X267" s="977"/>
      <c r="Y267" s="981"/>
      <c r="Z267" s="981"/>
      <c r="AA267" s="985"/>
      <c r="AB267" s="977"/>
      <c r="AC267" s="985"/>
      <c r="AD267" s="977"/>
      <c r="AE267" s="981"/>
      <c r="AF267" s="981"/>
      <c r="AG267" s="981"/>
      <c r="AH267" s="981"/>
      <c r="AI267" s="981"/>
      <c r="AJ267" s="985"/>
    </row>
    <row r="268" spans="1:36" customFormat="1" ht="15">
      <c r="A268" s="1020"/>
      <c r="B268" s="1023"/>
      <c r="C268" s="1026"/>
      <c r="D268" s="474" t="s">
        <v>259</v>
      </c>
      <c r="E268" s="610" t="s">
        <v>437</v>
      </c>
      <c r="F268" s="228"/>
      <c r="G268" s="611"/>
      <c r="H268" s="611"/>
      <c r="I268" s="611"/>
      <c r="J268" s="612"/>
      <c r="K268" s="228"/>
      <c r="L268" s="611"/>
      <c r="M268" s="611"/>
      <c r="N268" s="612"/>
      <c r="O268" s="228"/>
      <c r="P268" s="612"/>
      <c r="Q268" s="228"/>
      <c r="R268" s="611"/>
      <c r="S268" s="611"/>
      <c r="T268" s="611"/>
      <c r="U268" s="611"/>
      <c r="V268" s="611"/>
      <c r="W268" s="612"/>
      <c r="X268" s="977"/>
      <c r="Y268" s="981"/>
      <c r="Z268" s="981"/>
      <c r="AA268" s="985"/>
      <c r="AB268" s="977"/>
      <c r="AC268" s="985"/>
      <c r="AD268" s="977"/>
      <c r="AE268" s="981"/>
      <c r="AF268" s="981"/>
      <c r="AG268" s="981"/>
      <c r="AH268" s="981"/>
      <c r="AI268" s="981"/>
      <c r="AJ268" s="985"/>
    </row>
    <row r="269" spans="1:36" customFormat="1" ht="30">
      <c r="A269" s="1020"/>
      <c r="B269" s="1023"/>
      <c r="C269" s="1026"/>
      <c r="D269" s="474" t="s">
        <v>260</v>
      </c>
      <c r="E269" s="610" t="s">
        <v>438</v>
      </c>
      <c r="F269" s="228"/>
      <c r="G269" s="611"/>
      <c r="H269" s="611"/>
      <c r="I269" s="611"/>
      <c r="J269" s="612"/>
      <c r="K269" s="228"/>
      <c r="L269" s="611"/>
      <c r="M269" s="611"/>
      <c r="N269" s="612"/>
      <c r="O269" s="228"/>
      <c r="P269" s="612"/>
      <c r="Q269" s="228"/>
      <c r="R269" s="611"/>
      <c r="S269" s="611"/>
      <c r="T269" s="611"/>
      <c r="U269" s="611"/>
      <c r="V269" s="611"/>
      <c r="W269" s="612"/>
      <c r="X269" s="977"/>
      <c r="Y269" s="981"/>
      <c r="Z269" s="981"/>
      <c r="AA269" s="985"/>
      <c r="AB269" s="977"/>
      <c r="AC269" s="985"/>
      <c r="AD269" s="977"/>
      <c r="AE269" s="981"/>
      <c r="AF269" s="981"/>
      <c r="AG269" s="981"/>
      <c r="AH269" s="981"/>
      <c r="AI269" s="981"/>
      <c r="AJ269" s="985"/>
    </row>
    <row r="270" spans="1:36" customFormat="1" ht="30">
      <c r="A270" s="1020"/>
      <c r="B270" s="1023"/>
      <c r="C270" s="1026"/>
      <c r="D270" s="474" t="s">
        <v>261</v>
      </c>
      <c r="E270" s="610" t="s">
        <v>439</v>
      </c>
      <c r="F270" s="228"/>
      <c r="G270" s="611"/>
      <c r="H270" s="611"/>
      <c r="I270" s="611"/>
      <c r="J270" s="612"/>
      <c r="K270" s="228"/>
      <c r="L270" s="611"/>
      <c r="M270" s="611"/>
      <c r="N270" s="612"/>
      <c r="O270" s="228"/>
      <c r="P270" s="612"/>
      <c r="Q270" s="228"/>
      <c r="R270" s="611"/>
      <c r="S270" s="611"/>
      <c r="T270" s="611"/>
      <c r="U270" s="611"/>
      <c r="V270" s="611"/>
      <c r="W270" s="612"/>
      <c r="X270" s="977"/>
      <c r="Y270" s="981"/>
      <c r="Z270" s="981"/>
      <c r="AA270" s="985"/>
      <c r="AB270" s="977"/>
      <c r="AC270" s="985"/>
      <c r="AD270" s="977"/>
      <c r="AE270" s="981"/>
      <c r="AF270" s="981"/>
      <c r="AG270" s="981"/>
      <c r="AH270" s="981"/>
      <c r="AI270" s="981"/>
      <c r="AJ270" s="985"/>
    </row>
    <row r="271" spans="1:36" customFormat="1" ht="30">
      <c r="A271" s="1020"/>
      <c r="B271" s="1023"/>
      <c r="C271" s="1026"/>
      <c r="D271" s="474" t="s">
        <v>262</v>
      </c>
      <c r="E271" s="610" t="s">
        <v>440</v>
      </c>
      <c r="F271" s="228"/>
      <c r="G271" s="611"/>
      <c r="H271" s="611"/>
      <c r="I271" s="611"/>
      <c r="J271" s="612"/>
      <c r="K271" s="228"/>
      <c r="L271" s="611"/>
      <c r="M271" s="611"/>
      <c r="N271" s="612"/>
      <c r="O271" s="228"/>
      <c r="P271" s="612"/>
      <c r="Q271" s="228"/>
      <c r="R271" s="611"/>
      <c r="S271" s="611"/>
      <c r="T271" s="611"/>
      <c r="U271" s="611"/>
      <c r="V271" s="611"/>
      <c r="W271" s="612"/>
      <c r="X271" s="977"/>
      <c r="Y271" s="981"/>
      <c r="Z271" s="981"/>
      <c r="AA271" s="985"/>
      <c r="AB271" s="977"/>
      <c r="AC271" s="985"/>
      <c r="AD271" s="977"/>
      <c r="AE271" s="981"/>
      <c r="AF271" s="981"/>
      <c r="AG271" s="981"/>
      <c r="AH271" s="981"/>
      <c r="AI271" s="981"/>
      <c r="AJ271" s="985"/>
    </row>
    <row r="272" spans="1:36" customFormat="1" ht="19.5" customHeight="1">
      <c r="A272" s="1020"/>
      <c r="B272" s="1023"/>
      <c r="C272" s="1026"/>
      <c r="D272" s="474" t="s">
        <v>1165</v>
      </c>
      <c r="E272" s="610" t="s">
        <v>1166</v>
      </c>
      <c r="F272" s="228"/>
      <c r="G272" s="611"/>
      <c r="H272" s="611"/>
      <c r="I272" s="611"/>
      <c r="J272" s="612"/>
      <c r="K272" s="228"/>
      <c r="L272" s="611"/>
      <c r="M272" s="611"/>
      <c r="N272" s="612"/>
      <c r="O272" s="228"/>
      <c r="P272" s="612"/>
      <c r="Q272" s="228"/>
      <c r="R272" s="611"/>
      <c r="S272" s="611"/>
      <c r="T272" s="611"/>
      <c r="U272" s="611"/>
      <c r="V272" s="611"/>
      <c r="W272" s="612"/>
      <c r="X272" s="977"/>
      <c r="Y272" s="981"/>
      <c r="Z272" s="981"/>
      <c r="AA272" s="985"/>
      <c r="AB272" s="977"/>
      <c r="AC272" s="985"/>
      <c r="AD272" s="977"/>
      <c r="AE272" s="981"/>
      <c r="AF272" s="981"/>
      <c r="AG272" s="981"/>
      <c r="AH272" s="981"/>
      <c r="AI272" s="981"/>
      <c r="AJ272" s="985"/>
    </row>
    <row r="273" spans="1:37" customFormat="1" ht="18.75" customHeight="1">
      <c r="A273" s="1020"/>
      <c r="B273" s="1023"/>
      <c r="C273" s="1026"/>
      <c r="D273" s="474" t="s">
        <v>1167</v>
      </c>
      <c r="E273" s="610" t="s">
        <v>1168</v>
      </c>
      <c r="F273" s="228"/>
      <c r="G273" s="611"/>
      <c r="H273" s="611"/>
      <c r="I273" s="611"/>
      <c r="J273" s="612"/>
      <c r="K273" s="228"/>
      <c r="L273" s="611"/>
      <c r="M273" s="611"/>
      <c r="N273" s="612"/>
      <c r="O273" s="228"/>
      <c r="P273" s="612"/>
      <c r="Q273" s="228"/>
      <c r="R273" s="611"/>
      <c r="S273" s="611"/>
      <c r="T273" s="611"/>
      <c r="U273" s="611"/>
      <c r="V273" s="611"/>
      <c r="W273" s="612"/>
      <c r="X273" s="977"/>
      <c r="Y273" s="981"/>
      <c r="Z273" s="981"/>
      <c r="AA273" s="985"/>
      <c r="AB273" s="977"/>
      <c r="AC273" s="985"/>
      <c r="AD273" s="977"/>
      <c r="AE273" s="981"/>
      <c r="AF273" s="981"/>
      <c r="AG273" s="981"/>
      <c r="AH273" s="981"/>
      <c r="AI273" s="981"/>
      <c r="AJ273" s="985"/>
    </row>
    <row r="274" spans="1:37" customFormat="1" ht="18.75" customHeight="1">
      <c r="A274" s="1020"/>
      <c r="B274" s="1023"/>
      <c r="C274" s="1026"/>
      <c r="D274" s="474" t="s">
        <v>1169</v>
      </c>
      <c r="E274" s="610" t="s">
        <v>1170</v>
      </c>
      <c r="F274" s="228"/>
      <c r="G274" s="611"/>
      <c r="H274" s="611"/>
      <c r="I274" s="611"/>
      <c r="J274" s="612"/>
      <c r="K274" s="228"/>
      <c r="L274" s="611"/>
      <c r="M274" s="611"/>
      <c r="N274" s="612"/>
      <c r="O274" s="228"/>
      <c r="P274" s="612"/>
      <c r="Q274" s="228"/>
      <c r="R274" s="611"/>
      <c r="S274" s="611"/>
      <c r="T274" s="611"/>
      <c r="U274" s="611"/>
      <c r="V274" s="611"/>
      <c r="W274" s="612"/>
      <c r="X274" s="977"/>
      <c r="Y274" s="981"/>
      <c r="Z274" s="981"/>
      <c r="AA274" s="985"/>
      <c r="AB274" s="977"/>
      <c r="AC274" s="985"/>
      <c r="AD274" s="977"/>
      <c r="AE274" s="981"/>
      <c r="AF274" s="981"/>
      <c r="AG274" s="981"/>
      <c r="AH274" s="981"/>
      <c r="AI274" s="981"/>
      <c r="AJ274" s="985"/>
    </row>
    <row r="275" spans="1:37" customFormat="1" ht="18.75" customHeight="1">
      <c r="A275" s="1020"/>
      <c r="B275" s="1023"/>
      <c r="C275" s="1026"/>
      <c r="D275" s="474" t="s">
        <v>1171</v>
      </c>
      <c r="E275" s="610" t="s">
        <v>1172</v>
      </c>
      <c r="F275" s="228"/>
      <c r="G275" s="611"/>
      <c r="H275" s="611"/>
      <c r="I275" s="611"/>
      <c r="J275" s="612"/>
      <c r="K275" s="228"/>
      <c r="L275" s="611"/>
      <c r="M275" s="611"/>
      <c r="N275" s="612"/>
      <c r="O275" s="228"/>
      <c r="P275" s="612"/>
      <c r="Q275" s="228"/>
      <c r="R275" s="611"/>
      <c r="S275" s="611"/>
      <c r="T275" s="611"/>
      <c r="U275" s="611"/>
      <c r="V275" s="611"/>
      <c r="W275" s="612"/>
      <c r="X275" s="977"/>
      <c r="Y275" s="981"/>
      <c r="Z275" s="981"/>
      <c r="AA275" s="985"/>
      <c r="AB275" s="977"/>
      <c r="AC275" s="985"/>
      <c r="AD275" s="977"/>
      <c r="AE275" s="981"/>
      <c r="AF275" s="981"/>
      <c r="AG275" s="981"/>
      <c r="AH275" s="981"/>
      <c r="AI275" s="981"/>
      <c r="AJ275" s="985"/>
    </row>
    <row r="276" spans="1:37" customFormat="1" thickBot="1">
      <c r="A276" s="1021"/>
      <c r="B276" s="1024"/>
      <c r="C276" s="1027"/>
      <c r="D276" s="475" t="s">
        <v>264</v>
      </c>
      <c r="E276" s="232" t="s">
        <v>445</v>
      </c>
      <c r="F276" s="613"/>
      <c r="G276" s="614"/>
      <c r="H276" s="614"/>
      <c r="I276" s="614"/>
      <c r="J276" s="615"/>
      <c r="K276" s="613"/>
      <c r="L276" s="614"/>
      <c r="M276" s="614"/>
      <c r="N276" s="615"/>
      <c r="O276" s="613"/>
      <c r="P276" s="615"/>
      <c r="Q276" s="613"/>
      <c r="R276" s="614"/>
      <c r="S276" s="614"/>
      <c r="T276" s="614"/>
      <c r="U276" s="614"/>
      <c r="V276" s="614"/>
      <c r="W276" s="615"/>
      <c r="X276" s="978"/>
      <c r="Y276" s="982"/>
      <c r="Z276" s="982"/>
      <c r="AA276" s="986"/>
      <c r="AB276" s="978"/>
      <c r="AC276" s="986"/>
      <c r="AD276" s="978"/>
      <c r="AE276" s="982"/>
      <c r="AF276" s="982"/>
      <c r="AG276" s="982"/>
      <c r="AH276" s="982"/>
      <c r="AI276" s="982"/>
      <c r="AJ276" s="986"/>
    </row>
    <row r="277" spans="1:37" ht="14.45" customHeight="1">
      <c r="A277" s="993"/>
      <c r="B277" s="993"/>
      <c r="C277" s="993"/>
      <c r="D277" s="994"/>
      <c r="E277" s="89"/>
      <c r="F277" s="3">
        <f t="shared" ref="F277:W277" si="24">SUM(F257:F276)</f>
        <v>0</v>
      </c>
      <c r="G277" s="3">
        <f t="shared" si="24"/>
        <v>0</v>
      </c>
      <c r="H277" s="3">
        <f t="shared" si="24"/>
        <v>0</v>
      </c>
      <c r="I277" s="3">
        <f t="shared" si="24"/>
        <v>0</v>
      </c>
      <c r="J277" s="3">
        <f t="shared" si="24"/>
        <v>0</v>
      </c>
      <c r="K277" s="3">
        <f t="shared" si="24"/>
        <v>0</v>
      </c>
      <c r="L277" s="3">
        <f t="shared" si="24"/>
        <v>0</v>
      </c>
      <c r="M277" s="3">
        <f t="shared" si="24"/>
        <v>0</v>
      </c>
      <c r="N277" s="3">
        <f t="shared" si="24"/>
        <v>0</v>
      </c>
      <c r="O277" s="3">
        <f t="shared" si="24"/>
        <v>0</v>
      </c>
      <c r="P277" s="3">
        <f t="shared" si="24"/>
        <v>0</v>
      </c>
      <c r="Q277" s="3">
        <f t="shared" si="24"/>
        <v>0</v>
      </c>
      <c r="R277" s="3">
        <f t="shared" si="24"/>
        <v>0</v>
      </c>
      <c r="S277" s="3">
        <f t="shared" si="24"/>
        <v>0</v>
      </c>
      <c r="T277" s="3">
        <f t="shared" si="24"/>
        <v>0</v>
      </c>
      <c r="U277" s="3">
        <f t="shared" si="24"/>
        <v>0</v>
      </c>
      <c r="V277" s="3">
        <f t="shared" si="24"/>
        <v>0</v>
      </c>
      <c r="W277" s="3">
        <f t="shared" si="24"/>
        <v>0</v>
      </c>
      <c r="X277" s="77">
        <f t="shared" ref="X277:AJ277" si="25">SUM(X257)</f>
        <v>0</v>
      </c>
      <c r="Y277" s="77">
        <f t="shared" si="25"/>
        <v>0</v>
      </c>
      <c r="Z277" s="77">
        <f t="shared" si="25"/>
        <v>0</v>
      </c>
      <c r="AA277" s="77">
        <f t="shared" si="25"/>
        <v>0</v>
      </c>
      <c r="AB277" s="77">
        <f t="shared" si="25"/>
        <v>0</v>
      </c>
      <c r="AC277" s="77">
        <f t="shared" si="25"/>
        <v>0</v>
      </c>
      <c r="AD277" s="77">
        <f t="shared" si="25"/>
        <v>0</v>
      </c>
      <c r="AE277" s="77">
        <f t="shared" si="25"/>
        <v>0</v>
      </c>
      <c r="AF277" s="77">
        <f t="shared" si="25"/>
        <v>0</v>
      </c>
      <c r="AG277" s="77">
        <f t="shared" si="25"/>
        <v>0</v>
      </c>
      <c r="AH277" s="77">
        <f t="shared" si="25"/>
        <v>0</v>
      </c>
      <c r="AI277" s="77">
        <f t="shared" si="25"/>
        <v>0</v>
      </c>
      <c r="AJ277" s="77">
        <f t="shared" si="25"/>
        <v>0</v>
      </c>
      <c r="AK277" s="1"/>
    </row>
    <row r="278" spans="1:37" customFormat="1" thickBot="1">
      <c r="D278" s="216"/>
      <c r="E278" s="216"/>
    </row>
    <row r="279" spans="1:37" customFormat="1" ht="30">
      <c r="A279" s="1019" t="s">
        <v>177</v>
      </c>
      <c r="B279" s="1022" t="s">
        <v>1566</v>
      </c>
      <c r="C279" s="1025" t="s">
        <v>197</v>
      </c>
      <c r="D279" s="605" t="s">
        <v>252</v>
      </c>
      <c r="E279" s="606" t="s">
        <v>433</v>
      </c>
      <c r="F279" s="607"/>
      <c r="G279" s="608"/>
      <c r="H279" s="608"/>
      <c r="I279" s="608"/>
      <c r="J279" s="609"/>
      <c r="K279" s="607"/>
      <c r="L279" s="608"/>
      <c r="M279" s="608"/>
      <c r="N279" s="609"/>
      <c r="O279" s="607"/>
      <c r="P279" s="609"/>
      <c r="Q279" s="607"/>
      <c r="R279" s="608"/>
      <c r="S279" s="608"/>
      <c r="T279" s="608"/>
      <c r="U279" s="608"/>
      <c r="V279" s="608"/>
      <c r="W279" s="609"/>
      <c r="X279" s="975"/>
      <c r="Y279" s="979"/>
      <c r="Z279" s="979"/>
      <c r="AA279" s="983"/>
      <c r="AB279" s="975"/>
      <c r="AC279" s="983"/>
      <c r="AD279" s="975"/>
      <c r="AE279" s="979"/>
      <c r="AF279" s="979"/>
      <c r="AG279" s="979"/>
      <c r="AH279" s="979"/>
      <c r="AI279" s="979"/>
      <c r="AJ279" s="983"/>
    </row>
    <row r="280" spans="1:37" customFormat="1" ht="30">
      <c r="A280" s="1020"/>
      <c r="B280" s="1023"/>
      <c r="C280" s="1026"/>
      <c r="D280" s="474" t="s">
        <v>1242</v>
      </c>
      <c r="E280" s="610" t="s">
        <v>1243</v>
      </c>
      <c r="F280" s="228"/>
      <c r="G280" s="611"/>
      <c r="H280" s="611"/>
      <c r="I280" s="611"/>
      <c r="J280" s="612"/>
      <c r="K280" s="228"/>
      <c r="L280" s="611"/>
      <c r="M280" s="611"/>
      <c r="N280" s="612"/>
      <c r="O280" s="228"/>
      <c r="P280" s="612"/>
      <c r="Q280" s="228"/>
      <c r="R280" s="611"/>
      <c r="S280" s="611"/>
      <c r="T280" s="611"/>
      <c r="U280" s="611"/>
      <c r="V280" s="611"/>
      <c r="W280" s="612"/>
      <c r="X280" s="976"/>
      <c r="Y280" s="980"/>
      <c r="Z280" s="980"/>
      <c r="AA280" s="984"/>
      <c r="AB280" s="976"/>
      <c r="AC280" s="984"/>
      <c r="AD280" s="976"/>
      <c r="AE280" s="980"/>
      <c r="AF280" s="980"/>
      <c r="AG280" s="980"/>
      <c r="AH280" s="980"/>
      <c r="AI280" s="980"/>
      <c r="AJ280" s="984"/>
    </row>
    <row r="281" spans="1:37" customFormat="1" ht="15">
      <c r="A281" s="1020"/>
      <c r="B281" s="1023"/>
      <c r="C281" s="1026"/>
      <c r="D281" s="474" t="s">
        <v>1244</v>
      </c>
      <c r="E281" s="610" t="s">
        <v>1245</v>
      </c>
      <c r="F281" s="228"/>
      <c r="G281" s="611"/>
      <c r="H281" s="611"/>
      <c r="I281" s="611"/>
      <c r="J281" s="612"/>
      <c r="K281" s="228"/>
      <c r="L281" s="611"/>
      <c r="M281" s="611"/>
      <c r="N281" s="612"/>
      <c r="O281" s="228"/>
      <c r="P281" s="612"/>
      <c r="Q281" s="228"/>
      <c r="R281" s="611"/>
      <c r="S281" s="611"/>
      <c r="T281" s="611"/>
      <c r="U281" s="611"/>
      <c r="V281" s="611"/>
      <c r="W281" s="612"/>
      <c r="X281" s="976"/>
      <c r="Y281" s="980"/>
      <c r="Z281" s="980"/>
      <c r="AA281" s="984"/>
      <c r="AB281" s="976"/>
      <c r="AC281" s="984"/>
      <c r="AD281" s="976"/>
      <c r="AE281" s="980"/>
      <c r="AF281" s="980"/>
      <c r="AG281" s="980"/>
      <c r="AH281" s="980"/>
      <c r="AI281" s="980"/>
      <c r="AJ281" s="984"/>
    </row>
    <row r="282" spans="1:37" customFormat="1" ht="15">
      <c r="A282" s="1020"/>
      <c r="B282" s="1023"/>
      <c r="C282" s="1026"/>
      <c r="D282" s="474" t="s">
        <v>254</v>
      </c>
      <c r="E282" s="610" t="s">
        <v>434</v>
      </c>
      <c r="F282" s="228"/>
      <c r="G282" s="611"/>
      <c r="H282" s="611"/>
      <c r="I282" s="611"/>
      <c r="J282" s="612"/>
      <c r="K282" s="228"/>
      <c r="L282" s="611"/>
      <c r="M282" s="611"/>
      <c r="N282" s="612"/>
      <c r="O282" s="228"/>
      <c r="P282" s="612"/>
      <c r="Q282" s="228"/>
      <c r="R282" s="611"/>
      <c r="S282" s="611"/>
      <c r="T282" s="611"/>
      <c r="U282" s="611"/>
      <c r="V282" s="611"/>
      <c r="W282" s="612"/>
      <c r="X282" s="976"/>
      <c r="Y282" s="980"/>
      <c r="Z282" s="980"/>
      <c r="AA282" s="984"/>
      <c r="AB282" s="976"/>
      <c r="AC282" s="984"/>
      <c r="AD282" s="976"/>
      <c r="AE282" s="980"/>
      <c r="AF282" s="980"/>
      <c r="AG282" s="980"/>
      <c r="AH282" s="980"/>
      <c r="AI282" s="980"/>
      <c r="AJ282" s="984"/>
    </row>
    <row r="283" spans="1:37" customFormat="1" ht="15">
      <c r="A283" s="1020"/>
      <c r="B283" s="1023"/>
      <c r="C283" s="1026"/>
      <c r="D283" s="474" t="s">
        <v>256</v>
      </c>
      <c r="E283" s="610" t="s">
        <v>435</v>
      </c>
      <c r="F283" s="228"/>
      <c r="G283" s="611"/>
      <c r="H283" s="611"/>
      <c r="I283" s="611"/>
      <c r="J283" s="612"/>
      <c r="K283" s="228"/>
      <c r="L283" s="611"/>
      <c r="M283" s="611"/>
      <c r="N283" s="612"/>
      <c r="O283" s="228"/>
      <c r="P283" s="612"/>
      <c r="Q283" s="228"/>
      <c r="R283" s="611"/>
      <c r="S283" s="611"/>
      <c r="T283" s="611"/>
      <c r="U283" s="611"/>
      <c r="V283" s="611"/>
      <c r="W283" s="612"/>
      <c r="X283" s="976"/>
      <c r="Y283" s="980"/>
      <c r="Z283" s="980"/>
      <c r="AA283" s="984"/>
      <c r="AB283" s="976"/>
      <c r="AC283" s="984"/>
      <c r="AD283" s="976"/>
      <c r="AE283" s="980"/>
      <c r="AF283" s="980"/>
      <c r="AG283" s="980"/>
      <c r="AH283" s="980"/>
      <c r="AI283" s="980"/>
      <c r="AJ283" s="984"/>
    </row>
    <row r="284" spans="1:37" customFormat="1" ht="15">
      <c r="A284" s="1020"/>
      <c r="B284" s="1023"/>
      <c r="C284" s="1026"/>
      <c r="D284" s="474" t="s">
        <v>258</v>
      </c>
      <c r="E284" s="610" t="s">
        <v>436</v>
      </c>
      <c r="F284" s="228"/>
      <c r="G284" s="611"/>
      <c r="H284" s="611"/>
      <c r="I284" s="611"/>
      <c r="J284" s="612"/>
      <c r="K284" s="228"/>
      <c r="L284" s="611"/>
      <c r="M284" s="611"/>
      <c r="N284" s="612"/>
      <c r="O284" s="228"/>
      <c r="P284" s="612"/>
      <c r="Q284" s="228"/>
      <c r="R284" s="611"/>
      <c r="S284" s="611"/>
      <c r="T284" s="611"/>
      <c r="U284" s="611"/>
      <c r="V284" s="611"/>
      <c r="W284" s="612"/>
      <c r="X284" s="976"/>
      <c r="Y284" s="980"/>
      <c r="Z284" s="980"/>
      <c r="AA284" s="984"/>
      <c r="AB284" s="976"/>
      <c r="AC284" s="984"/>
      <c r="AD284" s="976"/>
      <c r="AE284" s="980"/>
      <c r="AF284" s="980"/>
      <c r="AG284" s="980"/>
      <c r="AH284" s="980"/>
      <c r="AI284" s="980"/>
      <c r="AJ284" s="984"/>
    </row>
    <row r="285" spans="1:37" customFormat="1" ht="15">
      <c r="A285" s="1020"/>
      <c r="B285" s="1023"/>
      <c r="C285" s="1026"/>
      <c r="D285" s="474" t="s">
        <v>1246</v>
      </c>
      <c r="E285" s="610" t="s">
        <v>1247</v>
      </c>
      <c r="F285" s="228"/>
      <c r="G285" s="611"/>
      <c r="H285" s="611"/>
      <c r="I285" s="611"/>
      <c r="J285" s="612"/>
      <c r="K285" s="228"/>
      <c r="L285" s="611"/>
      <c r="M285" s="611"/>
      <c r="N285" s="612"/>
      <c r="O285" s="228"/>
      <c r="P285" s="612"/>
      <c r="Q285" s="228"/>
      <c r="R285" s="611"/>
      <c r="S285" s="611"/>
      <c r="T285" s="611"/>
      <c r="U285" s="611"/>
      <c r="V285" s="611"/>
      <c r="W285" s="612"/>
      <c r="X285" s="976"/>
      <c r="Y285" s="980"/>
      <c r="Z285" s="980"/>
      <c r="AA285" s="984"/>
      <c r="AB285" s="976"/>
      <c r="AC285" s="984"/>
      <c r="AD285" s="976"/>
      <c r="AE285" s="980"/>
      <c r="AF285" s="980"/>
      <c r="AG285" s="980"/>
      <c r="AH285" s="980"/>
      <c r="AI285" s="980"/>
      <c r="AJ285" s="984"/>
    </row>
    <row r="286" spans="1:37" customFormat="1" ht="15">
      <c r="A286" s="1020"/>
      <c r="B286" s="1023"/>
      <c r="C286" s="1026"/>
      <c r="D286" s="474" t="s">
        <v>1248</v>
      </c>
      <c r="E286" s="610" t="s">
        <v>1249</v>
      </c>
      <c r="F286" s="228"/>
      <c r="G286" s="611"/>
      <c r="H286" s="611"/>
      <c r="I286" s="611"/>
      <c r="J286" s="612"/>
      <c r="K286" s="228"/>
      <c r="L286" s="611"/>
      <c r="M286" s="611"/>
      <c r="N286" s="612"/>
      <c r="O286" s="228"/>
      <c r="P286" s="612"/>
      <c r="Q286" s="228"/>
      <c r="R286" s="611"/>
      <c r="S286" s="611"/>
      <c r="T286" s="611"/>
      <c r="U286" s="611"/>
      <c r="V286" s="611"/>
      <c r="W286" s="612"/>
      <c r="X286" s="976"/>
      <c r="Y286" s="980"/>
      <c r="Z286" s="980"/>
      <c r="AA286" s="984"/>
      <c r="AB286" s="976"/>
      <c r="AC286" s="984"/>
      <c r="AD286" s="976"/>
      <c r="AE286" s="980"/>
      <c r="AF286" s="980"/>
      <c r="AG286" s="980"/>
      <c r="AH286" s="980"/>
      <c r="AI286" s="980"/>
      <c r="AJ286" s="984"/>
    </row>
    <row r="287" spans="1:37" customFormat="1" ht="15">
      <c r="A287" s="1020"/>
      <c r="B287" s="1023"/>
      <c r="C287" s="1026"/>
      <c r="D287" s="474" t="s">
        <v>259</v>
      </c>
      <c r="E287" s="610" t="s">
        <v>437</v>
      </c>
      <c r="F287" s="228"/>
      <c r="G287" s="611"/>
      <c r="H287" s="611"/>
      <c r="I287" s="611"/>
      <c r="J287" s="612"/>
      <c r="K287" s="228"/>
      <c r="L287" s="611"/>
      <c r="M287" s="611"/>
      <c r="N287" s="612"/>
      <c r="O287" s="228"/>
      <c r="P287" s="612"/>
      <c r="Q287" s="228"/>
      <c r="R287" s="611"/>
      <c r="S287" s="611"/>
      <c r="T287" s="611"/>
      <c r="U287" s="611"/>
      <c r="V287" s="611"/>
      <c r="W287" s="612"/>
      <c r="X287" s="976"/>
      <c r="Y287" s="980"/>
      <c r="Z287" s="980"/>
      <c r="AA287" s="984"/>
      <c r="AB287" s="976"/>
      <c r="AC287" s="984"/>
      <c r="AD287" s="976"/>
      <c r="AE287" s="980"/>
      <c r="AF287" s="980"/>
      <c r="AG287" s="980"/>
      <c r="AH287" s="980"/>
      <c r="AI287" s="980"/>
      <c r="AJ287" s="984"/>
    </row>
    <row r="288" spans="1:37" customFormat="1" ht="30">
      <c r="A288" s="1020"/>
      <c r="B288" s="1023"/>
      <c r="C288" s="1026"/>
      <c r="D288" s="474" t="s">
        <v>260</v>
      </c>
      <c r="E288" s="610" t="s">
        <v>438</v>
      </c>
      <c r="F288" s="228"/>
      <c r="G288" s="611"/>
      <c r="H288" s="611"/>
      <c r="I288" s="611"/>
      <c r="J288" s="612"/>
      <c r="K288" s="228"/>
      <c r="L288" s="611"/>
      <c r="M288" s="611"/>
      <c r="N288" s="612"/>
      <c r="O288" s="228"/>
      <c r="P288" s="612"/>
      <c r="Q288" s="228"/>
      <c r="R288" s="611"/>
      <c r="S288" s="611"/>
      <c r="T288" s="611"/>
      <c r="U288" s="611"/>
      <c r="V288" s="611"/>
      <c r="W288" s="612"/>
      <c r="X288" s="976"/>
      <c r="Y288" s="980"/>
      <c r="Z288" s="980"/>
      <c r="AA288" s="984"/>
      <c r="AB288" s="976"/>
      <c r="AC288" s="984"/>
      <c r="AD288" s="976"/>
      <c r="AE288" s="980"/>
      <c r="AF288" s="980"/>
      <c r="AG288" s="980"/>
      <c r="AH288" s="980"/>
      <c r="AI288" s="980"/>
      <c r="AJ288" s="984"/>
    </row>
    <row r="289" spans="1:37" customFormat="1" ht="30">
      <c r="A289" s="1020"/>
      <c r="B289" s="1023"/>
      <c r="C289" s="1026"/>
      <c r="D289" s="474" t="s">
        <v>261</v>
      </c>
      <c r="E289" s="610" t="s">
        <v>439</v>
      </c>
      <c r="F289" s="228"/>
      <c r="G289" s="611"/>
      <c r="H289" s="611"/>
      <c r="I289" s="611"/>
      <c r="J289" s="612"/>
      <c r="K289" s="228"/>
      <c r="L289" s="611"/>
      <c r="M289" s="611"/>
      <c r="N289" s="612"/>
      <c r="O289" s="228"/>
      <c r="P289" s="612"/>
      <c r="Q289" s="228"/>
      <c r="R289" s="611"/>
      <c r="S289" s="611"/>
      <c r="T289" s="611"/>
      <c r="U289" s="611"/>
      <c r="V289" s="611"/>
      <c r="W289" s="612"/>
      <c r="X289" s="977"/>
      <c r="Y289" s="981"/>
      <c r="Z289" s="981"/>
      <c r="AA289" s="985"/>
      <c r="AB289" s="977"/>
      <c r="AC289" s="985"/>
      <c r="AD289" s="977"/>
      <c r="AE289" s="981"/>
      <c r="AF289" s="981"/>
      <c r="AG289" s="981"/>
      <c r="AH289" s="981"/>
      <c r="AI289" s="981"/>
      <c r="AJ289" s="985"/>
    </row>
    <row r="290" spans="1:37" customFormat="1" ht="30">
      <c r="A290" s="1020"/>
      <c r="B290" s="1023"/>
      <c r="C290" s="1026"/>
      <c r="D290" s="474" t="s">
        <v>262</v>
      </c>
      <c r="E290" s="610" t="s">
        <v>440</v>
      </c>
      <c r="F290" s="228"/>
      <c r="G290" s="611"/>
      <c r="H290" s="611"/>
      <c r="I290" s="611"/>
      <c r="J290" s="612"/>
      <c r="K290" s="228"/>
      <c r="L290" s="611"/>
      <c r="M290" s="611"/>
      <c r="N290" s="612"/>
      <c r="O290" s="228"/>
      <c r="P290" s="612"/>
      <c r="Q290" s="228"/>
      <c r="R290" s="611"/>
      <c r="S290" s="611"/>
      <c r="T290" s="611"/>
      <c r="U290" s="611"/>
      <c r="V290" s="611"/>
      <c r="W290" s="612"/>
      <c r="X290" s="977"/>
      <c r="Y290" s="981"/>
      <c r="Z290" s="981"/>
      <c r="AA290" s="985"/>
      <c r="AB290" s="977"/>
      <c r="AC290" s="985"/>
      <c r="AD290" s="977"/>
      <c r="AE290" s="981"/>
      <c r="AF290" s="981"/>
      <c r="AG290" s="981"/>
      <c r="AH290" s="981"/>
      <c r="AI290" s="981"/>
      <c r="AJ290" s="985"/>
    </row>
    <row r="291" spans="1:37" customFormat="1" ht="15">
      <c r="A291" s="1020"/>
      <c r="B291" s="1023"/>
      <c r="C291" s="1026"/>
      <c r="D291" s="474" t="s">
        <v>1250</v>
      </c>
      <c r="E291" s="610" t="s">
        <v>1251</v>
      </c>
      <c r="F291" s="228"/>
      <c r="G291" s="611"/>
      <c r="H291" s="611"/>
      <c r="I291" s="611"/>
      <c r="J291" s="612"/>
      <c r="K291" s="228"/>
      <c r="L291" s="611"/>
      <c r="M291" s="611"/>
      <c r="N291" s="612"/>
      <c r="O291" s="228"/>
      <c r="P291" s="612"/>
      <c r="Q291" s="228"/>
      <c r="R291" s="611"/>
      <c r="S291" s="611"/>
      <c r="T291" s="611"/>
      <c r="U291" s="611"/>
      <c r="V291" s="611"/>
      <c r="W291" s="612"/>
      <c r="X291" s="977"/>
      <c r="Y291" s="981"/>
      <c r="Z291" s="981"/>
      <c r="AA291" s="985"/>
      <c r="AB291" s="977"/>
      <c r="AC291" s="985"/>
      <c r="AD291" s="977"/>
      <c r="AE291" s="981"/>
      <c r="AF291" s="981"/>
      <c r="AG291" s="981"/>
      <c r="AH291" s="981"/>
      <c r="AI291" s="981"/>
      <c r="AJ291" s="985"/>
    </row>
    <row r="292" spans="1:37" customFormat="1" thickBot="1">
      <c r="A292" s="1021"/>
      <c r="B292" s="1024"/>
      <c r="C292" s="1027"/>
      <c r="D292" s="475" t="s">
        <v>264</v>
      </c>
      <c r="E292" s="232" t="s">
        <v>445</v>
      </c>
      <c r="F292" s="613"/>
      <c r="G292" s="614"/>
      <c r="H292" s="614"/>
      <c r="I292" s="614"/>
      <c r="J292" s="615"/>
      <c r="K292" s="613"/>
      <c r="L292" s="614"/>
      <c r="M292" s="614"/>
      <c r="N292" s="615"/>
      <c r="O292" s="613"/>
      <c r="P292" s="615"/>
      <c r="Q292" s="613"/>
      <c r="R292" s="614"/>
      <c r="S292" s="614"/>
      <c r="T292" s="614"/>
      <c r="U292" s="614"/>
      <c r="V292" s="614"/>
      <c r="W292" s="615"/>
      <c r="X292" s="978"/>
      <c r="Y292" s="982"/>
      <c r="Z292" s="982"/>
      <c r="AA292" s="986"/>
      <c r="AB292" s="978"/>
      <c r="AC292" s="986"/>
      <c r="AD292" s="978"/>
      <c r="AE292" s="982"/>
      <c r="AF292" s="982"/>
      <c r="AG292" s="982"/>
      <c r="AH292" s="982"/>
      <c r="AI292" s="982"/>
      <c r="AJ292" s="986"/>
    </row>
    <row r="293" spans="1:37" ht="14.45" customHeight="1">
      <c r="A293" s="993"/>
      <c r="B293" s="993"/>
      <c r="C293" s="993"/>
      <c r="D293" s="994"/>
      <c r="E293" s="89"/>
      <c r="F293" s="3">
        <f t="shared" ref="F293:W293" si="26">SUM(F279:F292)</f>
        <v>0</v>
      </c>
      <c r="G293" s="3">
        <f t="shared" si="26"/>
        <v>0</v>
      </c>
      <c r="H293" s="3">
        <f t="shared" si="26"/>
        <v>0</v>
      </c>
      <c r="I293" s="3">
        <f t="shared" si="26"/>
        <v>0</v>
      </c>
      <c r="J293" s="3">
        <f t="shared" si="26"/>
        <v>0</v>
      </c>
      <c r="K293" s="3">
        <f t="shared" si="26"/>
        <v>0</v>
      </c>
      <c r="L293" s="3">
        <f t="shared" si="26"/>
        <v>0</v>
      </c>
      <c r="M293" s="3">
        <f t="shared" si="26"/>
        <v>0</v>
      </c>
      <c r="N293" s="3">
        <f t="shared" si="26"/>
        <v>0</v>
      </c>
      <c r="O293" s="3">
        <f t="shared" si="26"/>
        <v>0</v>
      </c>
      <c r="P293" s="3">
        <f t="shared" si="26"/>
        <v>0</v>
      </c>
      <c r="Q293" s="3">
        <f t="shared" si="26"/>
        <v>0</v>
      </c>
      <c r="R293" s="3">
        <f t="shared" si="26"/>
        <v>0</v>
      </c>
      <c r="S293" s="3">
        <f t="shared" si="26"/>
        <v>0</v>
      </c>
      <c r="T293" s="3">
        <f t="shared" si="26"/>
        <v>0</v>
      </c>
      <c r="U293" s="3">
        <f t="shared" si="26"/>
        <v>0</v>
      </c>
      <c r="V293" s="3">
        <f t="shared" si="26"/>
        <v>0</v>
      </c>
      <c r="W293" s="3">
        <f t="shared" si="26"/>
        <v>0</v>
      </c>
      <c r="X293" s="77">
        <f t="shared" ref="X293:AJ293" si="27">SUM(X279)</f>
        <v>0</v>
      </c>
      <c r="Y293" s="77">
        <f t="shared" si="27"/>
        <v>0</v>
      </c>
      <c r="Z293" s="77">
        <f t="shared" si="27"/>
        <v>0</v>
      </c>
      <c r="AA293" s="77">
        <f t="shared" si="27"/>
        <v>0</v>
      </c>
      <c r="AB293" s="77">
        <f t="shared" si="27"/>
        <v>0</v>
      </c>
      <c r="AC293" s="77">
        <f t="shared" si="27"/>
        <v>0</v>
      </c>
      <c r="AD293" s="77">
        <f t="shared" si="27"/>
        <v>0</v>
      </c>
      <c r="AE293" s="77">
        <f t="shared" si="27"/>
        <v>0</v>
      </c>
      <c r="AF293" s="77">
        <f t="shared" si="27"/>
        <v>0</v>
      </c>
      <c r="AG293" s="77">
        <f t="shared" si="27"/>
        <v>0</v>
      </c>
      <c r="AH293" s="77">
        <f t="shared" si="27"/>
        <v>0</v>
      </c>
      <c r="AI293" s="77">
        <f t="shared" si="27"/>
        <v>0</v>
      </c>
      <c r="AJ293" s="77">
        <f t="shared" si="27"/>
        <v>0</v>
      </c>
      <c r="AK293" s="1"/>
    </row>
    <row r="294" spans="1:37" customFormat="1" thickBot="1">
      <c r="D294" s="216"/>
      <c r="E294" s="216"/>
    </row>
    <row r="295" spans="1:37" customFormat="1" ht="30">
      <c r="A295" s="995" t="s">
        <v>46</v>
      </c>
      <c r="B295" s="998" t="s">
        <v>125</v>
      </c>
      <c r="C295" s="1001" t="s">
        <v>1307</v>
      </c>
      <c r="D295" s="624" t="s">
        <v>252</v>
      </c>
      <c r="E295" s="625" t="s">
        <v>433</v>
      </c>
      <c r="F295" s="626"/>
      <c r="G295" s="627"/>
      <c r="H295" s="627"/>
      <c r="I295" s="627"/>
      <c r="J295" s="628"/>
      <c r="K295" s="626"/>
      <c r="L295" s="627"/>
      <c r="M295" s="627"/>
      <c r="N295" s="628"/>
      <c r="O295" s="626"/>
      <c r="P295" s="628"/>
      <c r="Q295" s="626"/>
      <c r="R295" s="627"/>
      <c r="S295" s="627"/>
      <c r="T295" s="627"/>
      <c r="U295" s="627"/>
      <c r="V295" s="627"/>
      <c r="W295" s="628"/>
      <c r="X295" s="1012"/>
      <c r="Y295" s="987"/>
      <c r="Z295" s="987"/>
      <c r="AA295" s="990"/>
      <c r="AB295" s="1012"/>
      <c r="AC295" s="990"/>
      <c r="AD295" s="1012"/>
      <c r="AE295" s="987"/>
      <c r="AF295" s="987"/>
      <c r="AG295" s="987"/>
      <c r="AH295" s="987"/>
      <c r="AI295" s="987"/>
      <c r="AJ295" s="990"/>
    </row>
    <row r="296" spans="1:37" customFormat="1" ht="15">
      <c r="A296" s="996"/>
      <c r="B296" s="999"/>
      <c r="C296" s="1002"/>
      <c r="D296" s="629" t="s">
        <v>254</v>
      </c>
      <c r="E296" s="630" t="s">
        <v>434</v>
      </c>
      <c r="F296" s="631"/>
      <c r="G296" s="632"/>
      <c r="H296" s="632"/>
      <c r="I296" s="632"/>
      <c r="J296" s="633"/>
      <c r="K296" s="631"/>
      <c r="L296" s="632"/>
      <c r="M296" s="632"/>
      <c r="N296" s="633"/>
      <c r="O296" s="631"/>
      <c r="P296" s="633"/>
      <c r="Q296" s="631"/>
      <c r="R296" s="632"/>
      <c r="S296" s="632"/>
      <c r="T296" s="632"/>
      <c r="U296" s="632"/>
      <c r="V296" s="632"/>
      <c r="W296" s="633"/>
      <c r="X296" s="1042"/>
      <c r="Y296" s="1043"/>
      <c r="Z296" s="1043"/>
      <c r="AA296" s="1041"/>
      <c r="AB296" s="1042"/>
      <c r="AC296" s="1041"/>
      <c r="AD296" s="1042"/>
      <c r="AE296" s="1043"/>
      <c r="AF296" s="1043"/>
      <c r="AG296" s="1043"/>
      <c r="AH296" s="1043"/>
      <c r="AI296" s="1043"/>
      <c r="AJ296" s="1041"/>
    </row>
    <row r="297" spans="1:37" customFormat="1" ht="15">
      <c r="A297" s="996"/>
      <c r="B297" s="999"/>
      <c r="C297" s="1002"/>
      <c r="D297" s="629" t="s">
        <v>256</v>
      </c>
      <c r="E297" s="630" t="s">
        <v>435</v>
      </c>
      <c r="F297" s="631"/>
      <c r="G297" s="632"/>
      <c r="H297" s="632"/>
      <c r="I297" s="632"/>
      <c r="J297" s="633"/>
      <c r="K297" s="631"/>
      <c r="L297" s="632"/>
      <c r="M297" s="632"/>
      <c r="N297" s="633"/>
      <c r="O297" s="631"/>
      <c r="P297" s="633"/>
      <c r="Q297" s="631"/>
      <c r="R297" s="632"/>
      <c r="S297" s="632"/>
      <c r="T297" s="632"/>
      <c r="U297" s="632"/>
      <c r="V297" s="632"/>
      <c r="W297" s="633"/>
      <c r="X297" s="1042"/>
      <c r="Y297" s="1043"/>
      <c r="Z297" s="1043"/>
      <c r="AA297" s="1041"/>
      <c r="AB297" s="1042"/>
      <c r="AC297" s="1041"/>
      <c r="AD297" s="1042"/>
      <c r="AE297" s="1043"/>
      <c r="AF297" s="1043"/>
      <c r="AG297" s="1043"/>
      <c r="AH297" s="1043"/>
      <c r="AI297" s="1043"/>
      <c r="AJ297" s="1041"/>
    </row>
    <row r="298" spans="1:37" customFormat="1" ht="15">
      <c r="A298" s="996"/>
      <c r="B298" s="999"/>
      <c r="C298" s="1002"/>
      <c r="D298" s="629" t="s">
        <v>258</v>
      </c>
      <c r="E298" s="630" t="s">
        <v>436</v>
      </c>
      <c r="F298" s="631"/>
      <c r="G298" s="632"/>
      <c r="H298" s="632"/>
      <c r="I298" s="632"/>
      <c r="J298" s="633"/>
      <c r="K298" s="631"/>
      <c r="L298" s="632"/>
      <c r="M298" s="632"/>
      <c r="N298" s="633"/>
      <c r="O298" s="631"/>
      <c r="P298" s="633"/>
      <c r="Q298" s="631"/>
      <c r="R298" s="632"/>
      <c r="S298" s="632"/>
      <c r="T298" s="632"/>
      <c r="U298" s="632"/>
      <c r="V298" s="632"/>
      <c r="W298" s="633"/>
      <c r="X298" s="1042"/>
      <c r="Y298" s="1043"/>
      <c r="Z298" s="1043"/>
      <c r="AA298" s="1041"/>
      <c r="AB298" s="1042"/>
      <c r="AC298" s="1041"/>
      <c r="AD298" s="1042"/>
      <c r="AE298" s="1043"/>
      <c r="AF298" s="1043"/>
      <c r="AG298" s="1043"/>
      <c r="AH298" s="1043"/>
      <c r="AI298" s="1043"/>
      <c r="AJ298" s="1041"/>
    </row>
    <row r="299" spans="1:37" customFormat="1" ht="15">
      <c r="A299" s="996"/>
      <c r="B299" s="999"/>
      <c r="C299" s="1002"/>
      <c r="D299" s="629" t="s">
        <v>1308</v>
      </c>
      <c r="E299" s="630" t="s">
        <v>1309</v>
      </c>
      <c r="F299" s="631"/>
      <c r="G299" s="632"/>
      <c r="H299" s="632"/>
      <c r="I299" s="632"/>
      <c r="J299" s="633"/>
      <c r="K299" s="631"/>
      <c r="L299" s="632"/>
      <c r="M299" s="632"/>
      <c r="N299" s="633"/>
      <c r="O299" s="631"/>
      <c r="P299" s="633"/>
      <c r="Q299" s="631"/>
      <c r="R299" s="632"/>
      <c r="S299" s="632"/>
      <c r="T299" s="632"/>
      <c r="U299" s="632"/>
      <c r="V299" s="632"/>
      <c r="W299" s="633"/>
      <c r="X299" s="1042"/>
      <c r="Y299" s="1043"/>
      <c r="Z299" s="1043"/>
      <c r="AA299" s="1041"/>
      <c r="AB299" s="1042"/>
      <c r="AC299" s="1041"/>
      <c r="AD299" s="1042"/>
      <c r="AE299" s="1043"/>
      <c r="AF299" s="1043"/>
      <c r="AG299" s="1043"/>
      <c r="AH299" s="1043"/>
      <c r="AI299" s="1043"/>
      <c r="AJ299" s="1041"/>
    </row>
    <row r="300" spans="1:37" customFormat="1" ht="15">
      <c r="A300" s="996"/>
      <c r="B300" s="999"/>
      <c r="C300" s="1002"/>
      <c r="D300" s="629" t="s">
        <v>1310</v>
      </c>
      <c r="E300" s="630" t="s">
        <v>1311</v>
      </c>
      <c r="F300" s="631"/>
      <c r="G300" s="632"/>
      <c r="H300" s="632"/>
      <c r="I300" s="632"/>
      <c r="J300" s="633"/>
      <c r="K300" s="631"/>
      <c r="L300" s="632"/>
      <c r="M300" s="632"/>
      <c r="N300" s="633"/>
      <c r="O300" s="631"/>
      <c r="P300" s="633"/>
      <c r="Q300" s="631"/>
      <c r="R300" s="632"/>
      <c r="S300" s="632"/>
      <c r="T300" s="632"/>
      <c r="U300" s="632"/>
      <c r="V300" s="632"/>
      <c r="W300" s="633"/>
      <c r="X300" s="1042"/>
      <c r="Y300" s="1043"/>
      <c r="Z300" s="1043"/>
      <c r="AA300" s="1041"/>
      <c r="AB300" s="1042"/>
      <c r="AC300" s="1041"/>
      <c r="AD300" s="1042"/>
      <c r="AE300" s="1043"/>
      <c r="AF300" s="1043"/>
      <c r="AG300" s="1043"/>
      <c r="AH300" s="1043"/>
      <c r="AI300" s="1043"/>
      <c r="AJ300" s="1041"/>
    </row>
    <row r="301" spans="1:37" customFormat="1" ht="15">
      <c r="A301" s="996"/>
      <c r="B301" s="999"/>
      <c r="C301" s="1002"/>
      <c r="D301" s="629" t="s">
        <v>1312</v>
      </c>
      <c r="E301" s="630" t="s">
        <v>1313</v>
      </c>
      <c r="F301" s="631"/>
      <c r="G301" s="632"/>
      <c r="H301" s="632"/>
      <c r="I301" s="632"/>
      <c r="J301" s="633"/>
      <c r="K301" s="631"/>
      <c r="L301" s="632"/>
      <c r="M301" s="632"/>
      <c r="N301" s="633"/>
      <c r="O301" s="631"/>
      <c r="P301" s="633"/>
      <c r="Q301" s="631"/>
      <c r="R301" s="632"/>
      <c r="S301" s="632"/>
      <c r="T301" s="632"/>
      <c r="U301" s="632"/>
      <c r="V301" s="632"/>
      <c r="W301" s="633"/>
      <c r="X301" s="1042"/>
      <c r="Y301" s="1043"/>
      <c r="Z301" s="1043"/>
      <c r="AA301" s="1041"/>
      <c r="AB301" s="1042"/>
      <c r="AC301" s="1041"/>
      <c r="AD301" s="1042"/>
      <c r="AE301" s="1043"/>
      <c r="AF301" s="1043"/>
      <c r="AG301" s="1043"/>
      <c r="AH301" s="1043"/>
      <c r="AI301" s="1043"/>
      <c r="AJ301" s="1041"/>
    </row>
    <row r="302" spans="1:37" customFormat="1" ht="15">
      <c r="A302" s="996"/>
      <c r="B302" s="999"/>
      <c r="C302" s="1002"/>
      <c r="D302" s="629" t="s">
        <v>259</v>
      </c>
      <c r="E302" s="630" t="s">
        <v>437</v>
      </c>
      <c r="F302" s="631"/>
      <c r="G302" s="632"/>
      <c r="H302" s="632"/>
      <c r="I302" s="632"/>
      <c r="J302" s="633"/>
      <c r="K302" s="631"/>
      <c r="L302" s="632"/>
      <c r="M302" s="632"/>
      <c r="N302" s="633"/>
      <c r="O302" s="631"/>
      <c r="P302" s="633"/>
      <c r="Q302" s="631"/>
      <c r="R302" s="632"/>
      <c r="S302" s="632"/>
      <c r="T302" s="632"/>
      <c r="U302" s="632"/>
      <c r="V302" s="632"/>
      <c r="W302" s="633"/>
      <c r="X302" s="1042"/>
      <c r="Y302" s="1043"/>
      <c r="Z302" s="1043"/>
      <c r="AA302" s="1041"/>
      <c r="AB302" s="1042"/>
      <c r="AC302" s="1041"/>
      <c r="AD302" s="1042"/>
      <c r="AE302" s="1043"/>
      <c r="AF302" s="1043"/>
      <c r="AG302" s="1043"/>
      <c r="AH302" s="1043"/>
      <c r="AI302" s="1043"/>
      <c r="AJ302" s="1041"/>
    </row>
    <row r="303" spans="1:37" customFormat="1" ht="30">
      <c r="A303" s="996"/>
      <c r="B303" s="999"/>
      <c r="C303" s="1002"/>
      <c r="D303" s="629" t="s">
        <v>260</v>
      </c>
      <c r="E303" s="630" t="s">
        <v>438</v>
      </c>
      <c r="F303" s="631"/>
      <c r="G303" s="632"/>
      <c r="H303" s="632"/>
      <c r="I303" s="632"/>
      <c r="J303" s="633"/>
      <c r="K303" s="631"/>
      <c r="L303" s="632"/>
      <c r="M303" s="632"/>
      <c r="N303" s="633"/>
      <c r="O303" s="631"/>
      <c r="P303" s="633"/>
      <c r="Q303" s="631"/>
      <c r="R303" s="632"/>
      <c r="S303" s="632"/>
      <c r="T303" s="632"/>
      <c r="U303" s="632"/>
      <c r="V303" s="632"/>
      <c r="W303" s="633"/>
      <c r="X303" s="1042"/>
      <c r="Y303" s="1043"/>
      <c r="Z303" s="1043"/>
      <c r="AA303" s="1041"/>
      <c r="AB303" s="1042"/>
      <c r="AC303" s="1041"/>
      <c r="AD303" s="1042"/>
      <c r="AE303" s="1043"/>
      <c r="AF303" s="1043"/>
      <c r="AG303" s="1043"/>
      <c r="AH303" s="1043"/>
      <c r="AI303" s="1043"/>
      <c r="AJ303" s="1041"/>
    </row>
    <row r="304" spans="1:37" customFormat="1" ht="30">
      <c r="A304" s="996"/>
      <c r="B304" s="999"/>
      <c r="C304" s="1002"/>
      <c r="D304" s="629" t="s">
        <v>261</v>
      </c>
      <c r="E304" s="630" t="s">
        <v>439</v>
      </c>
      <c r="F304" s="631"/>
      <c r="G304" s="632"/>
      <c r="H304" s="632"/>
      <c r="I304" s="632"/>
      <c r="J304" s="633"/>
      <c r="K304" s="631"/>
      <c r="L304" s="632"/>
      <c r="M304" s="632"/>
      <c r="N304" s="633"/>
      <c r="O304" s="631"/>
      <c r="P304" s="633"/>
      <c r="Q304" s="631"/>
      <c r="R304" s="632"/>
      <c r="S304" s="632"/>
      <c r="T304" s="632"/>
      <c r="U304" s="632"/>
      <c r="V304" s="632"/>
      <c r="W304" s="633"/>
      <c r="X304" s="1042"/>
      <c r="Y304" s="1043"/>
      <c r="Z304" s="1043"/>
      <c r="AA304" s="1041"/>
      <c r="AB304" s="1042"/>
      <c r="AC304" s="1041"/>
      <c r="AD304" s="1042"/>
      <c r="AE304" s="1043"/>
      <c r="AF304" s="1043"/>
      <c r="AG304" s="1043"/>
      <c r="AH304" s="1043"/>
      <c r="AI304" s="1043"/>
      <c r="AJ304" s="1041"/>
    </row>
    <row r="305" spans="1:37" customFormat="1" ht="30">
      <c r="A305" s="996"/>
      <c r="B305" s="999"/>
      <c r="C305" s="1002"/>
      <c r="D305" s="629" t="s">
        <v>262</v>
      </c>
      <c r="E305" s="630" t="s">
        <v>440</v>
      </c>
      <c r="F305" s="631"/>
      <c r="G305" s="632"/>
      <c r="H305" s="632"/>
      <c r="I305" s="632"/>
      <c r="J305" s="633"/>
      <c r="K305" s="631"/>
      <c r="L305" s="632"/>
      <c r="M305" s="632"/>
      <c r="N305" s="633"/>
      <c r="O305" s="631"/>
      <c r="P305" s="633"/>
      <c r="Q305" s="631"/>
      <c r="R305" s="632"/>
      <c r="S305" s="632"/>
      <c r="T305" s="632"/>
      <c r="U305" s="632"/>
      <c r="V305" s="632"/>
      <c r="W305" s="633"/>
      <c r="X305" s="1013"/>
      <c r="Y305" s="988"/>
      <c r="Z305" s="988"/>
      <c r="AA305" s="991"/>
      <c r="AB305" s="1013"/>
      <c r="AC305" s="991"/>
      <c r="AD305" s="1013"/>
      <c r="AE305" s="988"/>
      <c r="AF305" s="988"/>
      <c r="AG305" s="988"/>
      <c r="AH305" s="988"/>
      <c r="AI305" s="988"/>
      <c r="AJ305" s="991"/>
    </row>
    <row r="306" spans="1:37" customFormat="1" thickBot="1">
      <c r="A306" s="997"/>
      <c r="B306" s="1000"/>
      <c r="C306" s="1003"/>
      <c r="D306" s="634" t="s">
        <v>264</v>
      </c>
      <c r="E306" s="230" t="s">
        <v>445</v>
      </c>
      <c r="F306" s="635"/>
      <c r="G306" s="636"/>
      <c r="H306" s="636"/>
      <c r="I306" s="636"/>
      <c r="J306" s="637"/>
      <c r="K306" s="635"/>
      <c r="L306" s="636"/>
      <c r="M306" s="636"/>
      <c r="N306" s="637"/>
      <c r="O306" s="635"/>
      <c r="P306" s="637"/>
      <c r="Q306" s="635"/>
      <c r="R306" s="636"/>
      <c r="S306" s="636"/>
      <c r="T306" s="636"/>
      <c r="U306" s="636"/>
      <c r="V306" s="636"/>
      <c r="W306" s="637"/>
      <c r="X306" s="1014"/>
      <c r="Y306" s="989"/>
      <c r="Z306" s="989"/>
      <c r="AA306" s="992"/>
      <c r="AB306" s="1014"/>
      <c r="AC306" s="992"/>
      <c r="AD306" s="1014"/>
      <c r="AE306" s="989"/>
      <c r="AF306" s="989"/>
      <c r="AG306" s="989"/>
      <c r="AH306" s="989"/>
      <c r="AI306" s="989"/>
      <c r="AJ306" s="992"/>
    </row>
    <row r="307" spans="1:37" ht="14.45" customHeight="1">
      <c r="A307" s="993"/>
      <c r="B307" s="993"/>
      <c r="C307" s="993"/>
      <c r="D307" s="994"/>
      <c r="E307" s="89"/>
      <c r="F307" s="3">
        <f t="shared" ref="F307:W307" si="28">SUM(F295:F306)</f>
        <v>0</v>
      </c>
      <c r="G307" s="3">
        <f t="shared" si="28"/>
        <v>0</v>
      </c>
      <c r="H307" s="3">
        <f t="shared" si="28"/>
        <v>0</v>
      </c>
      <c r="I307" s="3">
        <f t="shared" si="28"/>
        <v>0</v>
      </c>
      <c r="J307" s="3">
        <f t="shared" si="28"/>
        <v>0</v>
      </c>
      <c r="K307" s="3">
        <f t="shared" si="28"/>
        <v>0</v>
      </c>
      <c r="L307" s="3">
        <f t="shared" si="28"/>
        <v>0</v>
      </c>
      <c r="M307" s="3">
        <f t="shared" si="28"/>
        <v>0</v>
      </c>
      <c r="N307" s="3">
        <f t="shared" si="28"/>
        <v>0</v>
      </c>
      <c r="O307" s="3">
        <f t="shared" si="28"/>
        <v>0</v>
      </c>
      <c r="P307" s="3">
        <f t="shared" si="28"/>
        <v>0</v>
      </c>
      <c r="Q307" s="3">
        <f t="shared" si="28"/>
        <v>0</v>
      </c>
      <c r="R307" s="3">
        <f t="shared" si="28"/>
        <v>0</v>
      </c>
      <c r="S307" s="3">
        <f t="shared" si="28"/>
        <v>0</v>
      </c>
      <c r="T307" s="3">
        <f t="shared" si="28"/>
        <v>0</v>
      </c>
      <c r="U307" s="3">
        <f t="shared" si="28"/>
        <v>0</v>
      </c>
      <c r="V307" s="3">
        <f t="shared" si="28"/>
        <v>0</v>
      </c>
      <c r="W307" s="3">
        <f t="shared" si="28"/>
        <v>0</v>
      </c>
      <c r="X307" s="77">
        <f t="shared" ref="X307:AJ307" si="29">SUM(X295)</f>
        <v>0</v>
      </c>
      <c r="Y307" s="77">
        <f t="shared" si="29"/>
        <v>0</v>
      </c>
      <c r="Z307" s="77">
        <f t="shared" si="29"/>
        <v>0</v>
      </c>
      <c r="AA307" s="77">
        <f t="shared" si="29"/>
        <v>0</v>
      </c>
      <c r="AB307" s="77">
        <f t="shared" si="29"/>
        <v>0</v>
      </c>
      <c r="AC307" s="77">
        <f t="shared" si="29"/>
        <v>0</v>
      </c>
      <c r="AD307" s="77">
        <f t="shared" si="29"/>
        <v>0</v>
      </c>
      <c r="AE307" s="77">
        <f t="shared" si="29"/>
        <v>0</v>
      </c>
      <c r="AF307" s="77">
        <f t="shared" si="29"/>
        <v>0</v>
      </c>
      <c r="AG307" s="77">
        <f t="shared" si="29"/>
        <v>0</v>
      </c>
      <c r="AH307" s="77">
        <f t="shared" si="29"/>
        <v>0</v>
      </c>
      <c r="AI307" s="77">
        <f t="shared" si="29"/>
        <v>0</v>
      </c>
      <c r="AJ307" s="77">
        <f t="shared" si="29"/>
        <v>0</v>
      </c>
      <c r="AK307" s="1"/>
    </row>
    <row r="308" spans="1:37" customFormat="1" thickBot="1">
      <c r="D308" s="216"/>
      <c r="E308" s="216"/>
    </row>
    <row r="309" spans="1:37" customFormat="1" ht="30">
      <c r="A309" s="1019" t="s">
        <v>46</v>
      </c>
      <c r="B309" s="1022" t="s">
        <v>1565</v>
      </c>
      <c r="C309" s="1025" t="s">
        <v>198</v>
      </c>
      <c r="D309" s="605" t="s">
        <v>252</v>
      </c>
      <c r="E309" s="606" t="s">
        <v>433</v>
      </c>
      <c r="F309" s="607"/>
      <c r="G309" s="608"/>
      <c r="H309" s="608"/>
      <c r="I309" s="608"/>
      <c r="J309" s="609"/>
      <c r="K309" s="607"/>
      <c r="L309" s="608"/>
      <c r="M309" s="608"/>
      <c r="N309" s="609"/>
      <c r="O309" s="607"/>
      <c r="P309" s="609"/>
      <c r="Q309" s="607"/>
      <c r="R309" s="608"/>
      <c r="S309" s="608"/>
      <c r="T309" s="608"/>
      <c r="U309" s="608"/>
      <c r="V309" s="608"/>
      <c r="W309" s="609"/>
      <c r="X309" s="975"/>
      <c r="Y309" s="979"/>
      <c r="Z309" s="979"/>
      <c r="AA309" s="983"/>
      <c r="AB309" s="975"/>
      <c r="AC309" s="983"/>
      <c r="AD309" s="975"/>
      <c r="AE309" s="979"/>
      <c r="AF309" s="979"/>
      <c r="AG309" s="979"/>
      <c r="AH309" s="979"/>
      <c r="AI309" s="979"/>
      <c r="AJ309" s="983"/>
    </row>
    <row r="310" spans="1:37" customFormat="1" ht="15">
      <c r="A310" s="1020"/>
      <c r="B310" s="1023"/>
      <c r="C310" s="1026"/>
      <c r="D310" s="474" t="s">
        <v>254</v>
      </c>
      <c r="E310" s="610" t="s">
        <v>434</v>
      </c>
      <c r="F310" s="228"/>
      <c r="G310" s="611"/>
      <c r="H310" s="611"/>
      <c r="I310" s="611"/>
      <c r="J310" s="612"/>
      <c r="K310" s="228"/>
      <c r="L310" s="611"/>
      <c r="M310" s="611"/>
      <c r="N310" s="612"/>
      <c r="O310" s="228"/>
      <c r="P310" s="612"/>
      <c r="Q310" s="228"/>
      <c r="R310" s="611"/>
      <c r="S310" s="611"/>
      <c r="T310" s="611"/>
      <c r="U310" s="611"/>
      <c r="V310" s="611"/>
      <c r="W310" s="612"/>
      <c r="X310" s="976"/>
      <c r="Y310" s="980"/>
      <c r="Z310" s="980"/>
      <c r="AA310" s="984"/>
      <c r="AB310" s="976"/>
      <c r="AC310" s="984"/>
      <c r="AD310" s="976"/>
      <c r="AE310" s="980"/>
      <c r="AF310" s="980"/>
      <c r="AG310" s="980"/>
      <c r="AH310" s="980"/>
      <c r="AI310" s="980"/>
      <c r="AJ310" s="984"/>
    </row>
    <row r="311" spans="1:37" customFormat="1" ht="15">
      <c r="A311" s="1020"/>
      <c r="B311" s="1023"/>
      <c r="C311" s="1026"/>
      <c r="D311" s="474" t="s">
        <v>256</v>
      </c>
      <c r="E311" s="610" t="s">
        <v>435</v>
      </c>
      <c r="F311" s="228"/>
      <c r="G311" s="611"/>
      <c r="H311" s="611"/>
      <c r="I311" s="611"/>
      <c r="J311" s="612"/>
      <c r="K311" s="228"/>
      <c r="L311" s="611"/>
      <c r="M311" s="611"/>
      <c r="N311" s="612"/>
      <c r="O311" s="228"/>
      <c r="P311" s="612"/>
      <c r="Q311" s="228"/>
      <c r="R311" s="611"/>
      <c r="S311" s="611"/>
      <c r="T311" s="611"/>
      <c r="U311" s="611"/>
      <c r="V311" s="611"/>
      <c r="W311" s="612"/>
      <c r="X311" s="976"/>
      <c r="Y311" s="980"/>
      <c r="Z311" s="980"/>
      <c r="AA311" s="984"/>
      <c r="AB311" s="976"/>
      <c r="AC311" s="984"/>
      <c r="AD311" s="976"/>
      <c r="AE311" s="980"/>
      <c r="AF311" s="980"/>
      <c r="AG311" s="980"/>
      <c r="AH311" s="980"/>
      <c r="AI311" s="980"/>
      <c r="AJ311" s="984"/>
    </row>
    <row r="312" spans="1:37" customFormat="1" ht="15">
      <c r="A312" s="1020"/>
      <c r="B312" s="1023"/>
      <c r="C312" s="1026"/>
      <c r="D312" s="474" t="s">
        <v>258</v>
      </c>
      <c r="E312" s="610" t="s">
        <v>436</v>
      </c>
      <c r="F312" s="228"/>
      <c r="G312" s="611"/>
      <c r="H312" s="611"/>
      <c r="I312" s="611"/>
      <c r="J312" s="612"/>
      <c r="K312" s="228"/>
      <c r="L312" s="611"/>
      <c r="M312" s="611"/>
      <c r="N312" s="612"/>
      <c r="O312" s="228"/>
      <c r="P312" s="612"/>
      <c r="Q312" s="228"/>
      <c r="R312" s="611"/>
      <c r="S312" s="611"/>
      <c r="T312" s="611"/>
      <c r="U312" s="611"/>
      <c r="V312" s="611"/>
      <c r="W312" s="612"/>
      <c r="X312" s="976"/>
      <c r="Y312" s="980"/>
      <c r="Z312" s="980"/>
      <c r="AA312" s="984"/>
      <c r="AB312" s="976"/>
      <c r="AC312" s="984"/>
      <c r="AD312" s="976"/>
      <c r="AE312" s="980"/>
      <c r="AF312" s="980"/>
      <c r="AG312" s="980"/>
      <c r="AH312" s="980"/>
      <c r="AI312" s="980"/>
      <c r="AJ312" s="984"/>
    </row>
    <row r="313" spans="1:37" customFormat="1" ht="15">
      <c r="A313" s="1020"/>
      <c r="B313" s="1023"/>
      <c r="C313" s="1026"/>
      <c r="D313" s="474" t="s">
        <v>1285</v>
      </c>
      <c r="E313" s="610" t="s">
        <v>1286</v>
      </c>
      <c r="F313" s="228"/>
      <c r="G313" s="611"/>
      <c r="H313" s="611"/>
      <c r="I313" s="611"/>
      <c r="J313" s="612"/>
      <c r="K313" s="228"/>
      <c r="L313" s="611"/>
      <c r="M313" s="611"/>
      <c r="N313" s="612"/>
      <c r="O313" s="228"/>
      <c r="P313" s="612"/>
      <c r="Q313" s="228"/>
      <c r="R313" s="611"/>
      <c r="S313" s="611"/>
      <c r="T313" s="611"/>
      <c r="U313" s="611"/>
      <c r="V313" s="611"/>
      <c r="W313" s="612"/>
      <c r="X313" s="976"/>
      <c r="Y313" s="980"/>
      <c r="Z313" s="980"/>
      <c r="AA313" s="984"/>
      <c r="AB313" s="976"/>
      <c r="AC313" s="984"/>
      <c r="AD313" s="976"/>
      <c r="AE313" s="980"/>
      <c r="AF313" s="980"/>
      <c r="AG313" s="980"/>
      <c r="AH313" s="980"/>
      <c r="AI313" s="980"/>
      <c r="AJ313" s="984"/>
    </row>
    <row r="314" spans="1:37" customFormat="1" ht="15">
      <c r="A314" s="1020"/>
      <c r="B314" s="1023"/>
      <c r="C314" s="1026"/>
      <c r="D314" s="474" t="s">
        <v>1287</v>
      </c>
      <c r="E314" s="610" t="s">
        <v>1288</v>
      </c>
      <c r="F314" s="228"/>
      <c r="G314" s="611"/>
      <c r="H314" s="611"/>
      <c r="I314" s="611"/>
      <c r="J314" s="612"/>
      <c r="K314" s="228"/>
      <c r="L314" s="611"/>
      <c r="M314" s="611"/>
      <c r="N314" s="612"/>
      <c r="O314" s="228"/>
      <c r="P314" s="612"/>
      <c r="Q314" s="228"/>
      <c r="R314" s="611"/>
      <c r="S314" s="611"/>
      <c r="T314" s="611"/>
      <c r="U314" s="611"/>
      <c r="V314" s="611"/>
      <c r="W314" s="612"/>
      <c r="X314" s="976"/>
      <c r="Y314" s="980"/>
      <c r="Z314" s="980"/>
      <c r="AA314" s="984"/>
      <c r="AB314" s="976"/>
      <c r="AC314" s="984"/>
      <c r="AD314" s="976"/>
      <c r="AE314" s="980"/>
      <c r="AF314" s="980"/>
      <c r="AG314" s="980"/>
      <c r="AH314" s="980"/>
      <c r="AI314" s="980"/>
      <c r="AJ314" s="984"/>
    </row>
    <row r="315" spans="1:37" customFormat="1" ht="15">
      <c r="A315" s="1020"/>
      <c r="B315" s="1023"/>
      <c r="C315" s="1026"/>
      <c r="D315" s="474" t="s">
        <v>1289</v>
      </c>
      <c r="E315" s="610" t="s">
        <v>1290</v>
      </c>
      <c r="F315" s="228"/>
      <c r="G315" s="611"/>
      <c r="H315" s="611"/>
      <c r="I315" s="611"/>
      <c r="J315" s="612"/>
      <c r="K315" s="228"/>
      <c r="L315" s="611"/>
      <c r="M315" s="611"/>
      <c r="N315" s="612"/>
      <c r="O315" s="228"/>
      <c r="P315" s="612"/>
      <c r="Q315" s="228"/>
      <c r="R315" s="611"/>
      <c r="S315" s="611"/>
      <c r="T315" s="611"/>
      <c r="U315" s="611"/>
      <c r="V315" s="611"/>
      <c r="W315" s="612"/>
      <c r="X315" s="976"/>
      <c r="Y315" s="980"/>
      <c r="Z315" s="980"/>
      <c r="AA315" s="984"/>
      <c r="AB315" s="976"/>
      <c r="AC315" s="984"/>
      <c r="AD315" s="976"/>
      <c r="AE315" s="980"/>
      <c r="AF315" s="980"/>
      <c r="AG315" s="980"/>
      <c r="AH315" s="980"/>
      <c r="AI315" s="980"/>
      <c r="AJ315" s="984"/>
    </row>
    <row r="316" spans="1:37" customFormat="1" ht="15">
      <c r="A316" s="1020"/>
      <c r="B316" s="1023"/>
      <c r="C316" s="1026"/>
      <c r="D316" s="474" t="s">
        <v>1291</v>
      </c>
      <c r="E316" s="610" t="s">
        <v>1292</v>
      </c>
      <c r="F316" s="228"/>
      <c r="G316" s="611"/>
      <c r="H316" s="611"/>
      <c r="I316" s="611"/>
      <c r="J316" s="612"/>
      <c r="K316" s="228"/>
      <c r="L316" s="611"/>
      <c r="M316" s="611"/>
      <c r="N316" s="612"/>
      <c r="O316" s="228"/>
      <c r="P316" s="612"/>
      <c r="Q316" s="228"/>
      <c r="R316" s="611"/>
      <c r="S316" s="611"/>
      <c r="T316" s="611"/>
      <c r="U316" s="611"/>
      <c r="V316" s="611"/>
      <c r="W316" s="612"/>
      <c r="X316" s="976"/>
      <c r="Y316" s="980"/>
      <c r="Z316" s="980"/>
      <c r="AA316" s="984"/>
      <c r="AB316" s="976"/>
      <c r="AC316" s="984"/>
      <c r="AD316" s="976"/>
      <c r="AE316" s="980"/>
      <c r="AF316" s="980"/>
      <c r="AG316" s="980"/>
      <c r="AH316" s="980"/>
      <c r="AI316" s="980"/>
      <c r="AJ316" s="984"/>
    </row>
    <row r="317" spans="1:37" customFormat="1" ht="15">
      <c r="A317" s="1020"/>
      <c r="B317" s="1023"/>
      <c r="C317" s="1026"/>
      <c r="D317" s="474" t="s">
        <v>1293</v>
      </c>
      <c r="E317" s="610" t="s">
        <v>1294</v>
      </c>
      <c r="F317" s="228"/>
      <c r="G317" s="611"/>
      <c r="H317" s="611"/>
      <c r="I317" s="611"/>
      <c r="J317" s="612"/>
      <c r="K317" s="228"/>
      <c r="L317" s="611"/>
      <c r="M317" s="611"/>
      <c r="N317" s="612"/>
      <c r="O317" s="228"/>
      <c r="P317" s="612"/>
      <c r="Q317" s="228"/>
      <c r="R317" s="611"/>
      <c r="S317" s="611"/>
      <c r="T317" s="611"/>
      <c r="U317" s="611"/>
      <c r="V317" s="611"/>
      <c r="W317" s="612"/>
      <c r="X317" s="976"/>
      <c r="Y317" s="980"/>
      <c r="Z317" s="980"/>
      <c r="AA317" s="984"/>
      <c r="AB317" s="976"/>
      <c r="AC317" s="984"/>
      <c r="AD317" s="976"/>
      <c r="AE317" s="980"/>
      <c r="AF317" s="980"/>
      <c r="AG317" s="980"/>
      <c r="AH317" s="980"/>
      <c r="AI317" s="980"/>
      <c r="AJ317" s="984"/>
    </row>
    <row r="318" spans="1:37" customFormat="1" ht="15">
      <c r="A318" s="1020"/>
      <c r="B318" s="1023"/>
      <c r="C318" s="1026"/>
      <c r="D318" s="474" t="s">
        <v>259</v>
      </c>
      <c r="E318" s="610" t="s">
        <v>437</v>
      </c>
      <c r="F318" s="228"/>
      <c r="G318" s="611"/>
      <c r="H318" s="611"/>
      <c r="I318" s="611"/>
      <c r="J318" s="612"/>
      <c r="K318" s="228"/>
      <c r="L318" s="611"/>
      <c r="M318" s="611"/>
      <c r="N318" s="612"/>
      <c r="O318" s="228"/>
      <c r="P318" s="612"/>
      <c r="Q318" s="228"/>
      <c r="R318" s="611"/>
      <c r="S318" s="611"/>
      <c r="T318" s="611"/>
      <c r="U318" s="611"/>
      <c r="V318" s="611"/>
      <c r="W318" s="612"/>
      <c r="X318" s="976"/>
      <c r="Y318" s="980"/>
      <c r="Z318" s="980"/>
      <c r="AA318" s="984"/>
      <c r="AB318" s="976"/>
      <c r="AC318" s="984"/>
      <c r="AD318" s="976"/>
      <c r="AE318" s="980"/>
      <c r="AF318" s="980"/>
      <c r="AG318" s="980"/>
      <c r="AH318" s="980"/>
      <c r="AI318" s="980"/>
      <c r="AJ318" s="984"/>
    </row>
    <row r="319" spans="1:37" customFormat="1" ht="30">
      <c r="A319" s="1020"/>
      <c r="B319" s="1023"/>
      <c r="C319" s="1026"/>
      <c r="D319" s="474" t="s">
        <v>260</v>
      </c>
      <c r="E319" s="610" t="s">
        <v>438</v>
      </c>
      <c r="F319" s="228"/>
      <c r="G319" s="611"/>
      <c r="H319" s="611"/>
      <c r="I319" s="611"/>
      <c r="J319" s="612"/>
      <c r="K319" s="228"/>
      <c r="L319" s="611"/>
      <c r="M319" s="611"/>
      <c r="N319" s="612"/>
      <c r="O319" s="228"/>
      <c r="P319" s="612"/>
      <c r="Q319" s="228"/>
      <c r="R319" s="611"/>
      <c r="S319" s="611"/>
      <c r="T319" s="611"/>
      <c r="U319" s="611"/>
      <c r="V319" s="611"/>
      <c r="W319" s="612"/>
      <c r="X319" s="977"/>
      <c r="Y319" s="981"/>
      <c r="Z319" s="981"/>
      <c r="AA319" s="985"/>
      <c r="AB319" s="977"/>
      <c r="AC319" s="985"/>
      <c r="AD319" s="977"/>
      <c r="AE319" s="981"/>
      <c r="AF319" s="981"/>
      <c r="AG319" s="981"/>
      <c r="AH319" s="981"/>
      <c r="AI319" s="981"/>
      <c r="AJ319" s="985"/>
    </row>
    <row r="320" spans="1:37" customFormat="1" ht="30">
      <c r="A320" s="1020"/>
      <c r="B320" s="1023"/>
      <c r="C320" s="1026"/>
      <c r="D320" s="474" t="s">
        <v>261</v>
      </c>
      <c r="E320" s="610" t="s">
        <v>439</v>
      </c>
      <c r="F320" s="228"/>
      <c r="G320" s="611"/>
      <c r="H320" s="611"/>
      <c r="I320" s="611"/>
      <c r="J320" s="612"/>
      <c r="K320" s="228"/>
      <c r="L320" s="611"/>
      <c r="M320" s="611"/>
      <c r="N320" s="612"/>
      <c r="O320" s="228"/>
      <c r="P320" s="612"/>
      <c r="Q320" s="228"/>
      <c r="R320" s="611"/>
      <c r="S320" s="611"/>
      <c r="T320" s="611"/>
      <c r="U320" s="611"/>
      <c r="V320" s="611"/>
      <c r="W320" s="612"/>
      <c r="X320" s="977"/>
      <c r="Y320" s="981"/>
      <c r="Z320" s="981"/>
      <c r="AA320" s="985"/>
      <c r="AB320" s="977"/>
      <c r="AC320" s="985"/>
      <c r="AD320" s="977"/>
      <c r="AE320" s="981"/>
      <c r="AF320" s="981"/>
      <c r="AG320" s="981"/>
      <c r="AH320" s="981"/>
      <c r="AI320" s="981"/>
      <c r="AJ320" s="985"/>
    </row>
    <row r="321" spans="1:37" customFormat="1" ht="30">
      <c r="A321" s="1020"/>
      <c r="B321" s="1023"/>
      <c r="C321" s="1026"/>
      <c r="D321" s="474" t="s">
        <v>262</v>
      </c>
      <c r="E321" s="610" t="s">
        <v>440</v>
      </c>
      <c r="F321" s="228"/>
      <c r="G321" s="611"/>
      <c r="H321" s="611"/>
      <c r="I321" s="611"/>
      <c r="J321" s="612"/>
      <c r="K321" s="228"/>
      <c r="L321" s="611"/>
      <c r="M321" s="611"/>
      <c r="N321" s="612"/>
      <c r="O321" s="228"/>
      <c r="P321" s="612"/>
      <c r="Q321" s="228"/>
      <c r="R321" s="611"/>
      <c r="S321" s="611"/>
      <c r="T321" s="611"/>
      <c r="U321" s="611"/>
      <c r="V321" s="611"/>
      <c r="W321" s="612"/>
      <c r="X321" s="977"/>
      <c r="Y321" s="981"/>
      <c r="Z321" s="981"/>
      <c r="AA321" s="985"/>
      <c r="AB321" s="977"/>
      <c r="AC321" s="985"/>
      <c r="AD321" s="977"/>
      <c r="AE321" s="981"/>
      <c r="AF321" s="981"/>
      <c r="AG321" s="981"/>
      <c r="AH321" s="981"/>
      <c r="AI321" s="981"/>
      <c r="AJ321" s="985"/>
    </row>
    <row r="322" spans="1:37" customFormat="1" thickBot="1">
      <c r="A322" s="1021"/>
      <c r="B322" s="1024"/>
      <c r="C322" s="1027"/>
      <c r="D322" s="475" t="s">
        <v>264</v>
      </c>
      <c r="E322" s="232" t="s">
        <v>445</v>
      </c>
      <c r="F322" s="613"/>
      <c r="G322" s="614"/>
      <c r="H322" s="614"/>
      <c r="I322" s="614"/>
      <c r="J322" s="615"/>
      <c r="K322" s="613"/>
      <c r="L322" s="614"/>
      <c r="M322" s="614"/>
      <c r="N322" s="615"/>
      <c r="O322" s="613"/>
      <c r="P322" s="615"/>
      <c r="Q322" s="613"/>
      <c r="R322" s="614"/>
      <c r="S322" s="614"/>
      <c r="T322" s="614"/>
      <c r="U322" s="614"/>
      <c r="V322" s="614"/>
      <c r="W322" s="615"/>
      <c r="X322" s="978"/>
      <c r="Y322" s="982"/>
      <c r="Z322" s="982"/>
      <c r="AA322" s="986"/>
      <c r="AB322" s="978"/>
      <c r="AC322" s="986"/>
      <c r="AD322" s="978"/>
      <c r="AE322" s="982"/>
      <c r="AF322" s="982"/>
      <c r="AG322" s="982"/>
      <c r="AH322" s="982"/>
      <c r="AI322" s="982"/>
      <c r="AJ322" s="986"/>
    </row>
    <row r="323" spans="1:37" ht="14.45" customHeight="1">
      <c r="A323" s="993"/>
      <c r="B323" s="993"/>
      <c r="C323" s="993"/>
      <c r="D323" s="994"/>
      <c r="E323" s="89"/>
      <c r="F323" s="3">
        <f t="shared" ref="F323:W323" si="30">SUM(F309:F322)</f>
        <v>0</v>
      </c>
      <c r="G323" s="3">
        <f t="shared" si="30"/>
        <v>0</v>
      </c>
      <c r="H323" s="3">
        <f t="shared" si="30"/>
        <v>0</v>
      </c>
      <c r="I323" s="3">
        <f t="shared" si="30"/>
        <v>0</v>
      </c>
      <c r="J323" s="3">
        <f t="shared" si="30"/>
        <v>0</v>
      </c>
      <c r="K323" s="3">
        <f t="shared" si="30"/>
        <v>0</v>
      </c>
      <c r="L323" s="3">
        <f t="shared" si="30"/>
        <v>0</v>
      </c>
      <c r="M323" s="3">
        <f t="shared" si="30"/>
        <v>0</v>
      </c>
      <c r="N323" s="3">
        <f t="shared" si="30"/>
        <v>0</v>
      </c>
      <c r="O323" s="3">
        <f t="shared" si="30"/>
        <v>0</v>
      </c>
      <c r="P323" s="3">
        <f t="shared" si="30"/>
        <v>0</v>
      </c>
      <c r="Q323" s="3">
        <f t="shared" si="30"/>
        <v>0</v>
      </c>
      <c r="R323" s="3">
        <f t="shared" si="30"/>
        <v>0</v>
      </c>
      <c r="S323" s="3">
        <f t="shared" si="30"/>
        <v>0</v>
      </c>
      <c r="T323" s="3">
        <f t="shared" si="30"/>
        <v>0</v>
      </c>
      <c r="U323" s="3">
        <f t="shared" si="30"/>
        <v>0</v>
      </c>
      <c r="V323" s="3">
        <f t="shared" si="30"/>
        <v>0</v>
      </c>
      <c r="W323" s="3">
        <f t="shared" si="30"/>
        <v>0</v>
      </c>
      <c r="X323" s="77">
        <f t="shared" ref="X323:AJ323" si="31">SUM(X309)</f>
        <v>0</v>
      </c>
      <c r="Y323" s="77">
        <f t="shared" si="31"/>
        <v>0</v>
      </c>
      <c r="Z323" s="77">
        <f t="shared" si="31"/>
        <v>0</v>
      </c>
      <c r="AA323" s="77">
        <f t="shared" si="31"/>
        <v>0</v>
      </c>
      <c r="AB323" s="77">
        <f t="shared" si="31"/>
        <v>0</v>
      </c>
      <c r="AC323" s="77">
        <f t="shared" si="31"/>
        <v>0</v>
      </c>
      <c r="AD323" s="77">
        <f t="shared" si="31"/>
        <v>0</v>
      </c>
      <c r="AE323" s="77">
        <f t="shared" si="31"/>
        <v>0</v>
      </c>
      <c r="AF323" s="77">
        <f t="shared" si="31"/>
        <v>0</v>
      </c>
      <c r="AG323" s="77">
        <f t="shared" si="31"/>
        <v>0</v>
      </c>
      <c r="AH323" s="77">
        <f t="shared" si="31"/>
        <v>0</v>
      </c>
      <c r="AI323" s="77">
        <f t="shared" si="31"/>
        <v>0</v>
      </c>
      <c r="AJ323" s="77">
        <f t="shared" si="31"/>
        <v>0</v>
      </c>
      <c r="AK323" s="1"/>
    </row>
    <row r="324" spans="1:37" customFormat="1" thickBot="1">
      <c r="D324" s="216"/>
      <c r="E324" s="216"/>
    </row>
    <row r="325" spans="1:37" customFormat="1" ht="30">
      <c r="A325" s="1019" t="s">
        <v>46</v>
      </c>
      <c r="B325" s="1022" t="s">
        <v>1569</v>
      </c>
      <c r="C325" s="1025" t="s">
        <v>206</v>
      </c>
      <c r="D325" s="605" t="s">
        <v>252</v>
      </c>
      <c r="E325" s="606" t="s">
        <v>433</v>
      </c>
      <c r="F325" s="607"/>
      <c r="G325" s="608"/>
      <c r="H325" s="608"/>
      <c r="I325" s="608"/>
      <c r="J325" s="609"/>
      <c r="K325" s="607"/>
      <c r="L325" s="608"/>
      <c r="M325" s="608"/>
      <c r="N325" s="609"/>
      <c r="O325" s="607"/>
      <c r="P325" s="609"/>
      <c r="Q325" s="607"/>
      <c r="R325" s="608"/>
      <c r="S325" s="608"/>
      <c r="T325" s="608"/>
      <c r="U325" s="608"/>
      <c r="V325" s="608"/>
      <c r="W325" s="609"/>
      <c r="X325" s="975"/>
      <c r="Y325" s="979"/>
      <c r="Z325" s="979"/>
      <c r="AA325" s="983"/>
      <c r="AB325" s="975"/>
      <c r="AC325" s="983"/>
      <c r="AD325" s="975"/>
      <c r="AE325" s="979"/>
      <c r="AF325" s="979"/>
      <c r="AG325" s="979"/>
      <c r="AH325" s="979"/>
      <c r="AI325" s="979"/>
      <c r="AJ325" s="983"/>
    </row>
    <row r="326" spans="1:37" customFormat="1" ht="15">
      <c r="A326" s="1020"/>
      <c r="B326" s="1023"/>
      <c r="C326" s="1026"/>
      <c r="D326" s="474" t="s">
        <v>254</v>
      </c>
      <c r="E326" s="610" t="s">
        <v>434</v>
      </c>
      <c r="F326" s="228"/>
      <c r="G326" s="611"/>
      <c r="H326" s="611"/>
      <c r="I326" s="611"/>
      <c r="J326" s="612"/>
      <c r="K326" s="228"/>
      <c r="L326" s="611"/>
      <c r="M326" s="611"/>
      <c r="N326" s="612"/>
      <c r="O326" s="228"/>
      <c r="P326" s="612"/>
      <c r="Q326" s="228"/>
      <c r="R326" s="611"/>
      <c r="S326" s="611"/>
      <c r="T326" s="611"/>
      <c r="U326" s="611"/>
      <c r="V326" s="611"/>
      <c r="W326" s="612"/>
      <c r="X326" s="976"/>
      <c r="Y326" s="980"/>
      <c r="Z326" s="980"/>
      <c r="AA326" s="984"/>
      <c r="AB326" s="976"/>
      <c r="AC326" s="984"/>
      <c r="AD326" s="976"/>
      <c r="AE326" s="980"/>
      <c r="AF326" s="980"/>
      <c r="AG326" s="980"/>
      <c r="AH326" s="980"/>
      <c r="AI326" s="980"/>
      <c r="AJ326" s="984"/>
    </row>
    <row r="327" spans="1:37" customFormat="1" ht="15">
      <c r="A327" s="1020"/>
      <c r="B327" s="1023"/>
      <c r="C327" s="1026"/>
      <c r="D327" s="474" t="s">
        <v>256</v>
      </c>
      <c r="E327" s="610" t="s">
        <v>435</v>
      </c>
      <c r="F327" s="228"/>
      <c r="G327" s="611"/>
      <c r="H327" s="611"/>
      <c r="I327" s="611"/>
      <c r="J327" s="612"/>
      <c r="K327" s="228"/>
      <c r="L327" s="611"/>
      <c r="M327" s="611"/>
      <c r="N327" s="612"/>
      <c r="O327" s="228"/>
      <c r="P327" s="612"/>
      <c r="Q327" s="228"/>
      <c r="R327" s="611"/>
      <c r="S327" s="611"/>
      <c r="T327" s="611"/>
      <c r="U327" s="611"/>
      <c r="V327" s="611"/>
      <c r="W327" s="612"/>
      <c r="X327" s="976"/>
      <c r="Y327" s="980"/>
      <c r="Z327" s="980"/>
      <c r="AA327" s="984"/>
      <c r="AB327" s="976"/>
      <c r="AC327" s="984"/>
      <c r="AD327" s="976"/>
      <c r="AE327" s="980"/>
      <c r="AF327" s="980"/>
      <c r="AG327" s="980"/>
      <c r="AH327" s="980"/>
      <c r="AI327" s="980"/>
      <c r="AJ327" s="984"/>
    </row>
    <row r="328" spans="1:37" customFormat="1" ht="15">
      <c r="A328" s="1020"/>
      <c r="B328" s="1023"/>
      <c r="C328" s="1026"/>
      <c r="D328" s="474" t="s">
        <v>258</v>
      </c>
      <c r="E328" s="610" t="s">
        <v>436</v>
      </c>
      <c r="F328" s="228"/>
      <c r="G328" s="611"/>
      <c r="H328" s="611"/>
      <c r="I328" s="611"/>
      <c r="J328" s="612"/>
      <c r="K328" s="228"/>
      <c r="L328" s="611"/>
      <c r="M328" s="611"/>
      <c r="N328" s="612"/>
      <c r="O328" s="228"/>
      <c r="P328" s="612"/>
      <c r="Q328" s="228"/>
      <c r="R328" s="611"/>
      <c r="S328" s="611"/>
      <c r="T328" s="611"/>
      <c r="U328" s="611"/>
      <c r="V328" s="611"/>
      <c r="W328" s="612"/>
      <c r="X328" s="976"/>
      <c r="Y328" s="980"/>
      <c r="Z328" s="980"/>
      <c r="AA328" s="984"/>
      <c r="AB328" s="976"/>
      <c r="AC328" s="984"/>
      <c r="AD328" s="976"/>
      <c r="AE328" s="980"/>
      <c r="AF328" s="980"/>
      <c r="AG328" s="980"/>
      <c r="AH328" s="980"/>
      <c r="AI328" s="980"/>
      <c r="AJ328" s="984"/>
    </row>
    <row r="329" spans="1:37" customFormat="1" ht="15">
      <c r="A329" s="1020"/>
      <c r="B329" s="1023"/>
      <c r="C329" s="1026"/>
      <c r="D329" s="474" t="s">
        <v>1295</v>
      </c>
      <c r="E329" s="610" t="s">
        <v>1296</v>
      </c>
      <c r="F329" s="228"/>
      <c r="G329" s="611"/>
      <c r="H329" s="611"/>
      <c r="I329" s="611"/>
      <c r="J329" s="612"/>
      <c r="K329" s="228"/>
      <c r="L329" s="611"/>
      <c r="M329" s="611"/>
      <c r="N329" s="612"/>
      <c r="O329" s="228"/>
      <c r="P329" s="612"/>
      <c r="Q329" s="228"/>
      <c r="R329" s="611"/>
      <c r="S329" s="611"/>
      <c r="T329" s="611"/>
      <c r="U329" s="611"/>
      <c r="V329" s="611"/>
      <c r="W329" s="612"/>
      <c r="X329" s="976"/>
      <c r="Y329" s="980"/>
      <c r="Z329" s="980"/>
      <c r="AA329" s="984"/>
      <c r="AB329" s="976"/>
      <c r="AC329" s="984"/>
      <c r="AD329" s="976"/>
      <c r="AE329" s="980"/>
      <c r="AF329" s="980"/>
      <c r="AG329" s="980"/>
      <c r="AH329" s="980"/>
      <c r="AI329" s="980"/>
      <c r="AJ329" s="984"/>
    </row>
    <row r="330" spans="1:37" customFormat="1" ht="15">
      <c r="A330" s="1020"/>
      <c r="B330" s="1023"/>
      <c r="C330" s="1026"/>
      <c r="D330" s="474" t="s">
        <v>1297</v>
      </c>
      <c r="E330" s="610" t="s">
        <v>1298</v>
      </c>
      <c r="F330" s="228"/>
      <c r="G330" s="611"/>
      <c r="H330" s="611"/>
      <c r="I330" s="611"/>
      <c r="J330" s="612"/>
      <c r="K330" s="228"/>
      <c r="L330" s="611"/>
      <c r="M330" s="611"/>
      <c r="N330" s="612"/>
      <c r="O330" s="228"/>
      <c r="P330" s="612"/>
      <c r="Q330" s="228"/>
      <c r="R330" s="611"/>
      <c r="S330" s="611"/>
      <c r="T330" s="611"/>
      <c r="U330" s="611"/>
      <c r="V330" s="611"/>
      <c r="W330" s="612"/>
      <c r="X330" s="976"/>
      <c r="Y330" s="980"/>
      <c r="Z330" s="980"/>
      <c r="AA330" s="984"/>
      <c r="AB330" s="976"/>
      <c r="AC330" s="984"/>
      <c r="AD330" s="976"/>
      <c r="AE330" s="980"/>
      <c r="AF330" s="980"/>
      <c r="AG330" s="980"/>
      <c r="AH330" s="980"/>
      <c r="AI330" s="980"/>
      <c r="AJ330" s="984"/>
    </row>
    <row r="331" spans="1:37" customFormat="1" ht="15">
      <c r="A331" s="1020"/>
      <c r="B331" s="1023"/>
      <c r="C331" s="1026"/>
      <c r="D331" s="474" t="s">
        <v>1299</v>
      </c>
      <c r="E331" s="610" t="s">
        <v>1300</v>
      </c>
      <c r="F331" s="228"/>
      <c r="G331" s="611"/>
      <c r="H331" s="611"/>
      <c r="I331" s="611"/>
      <c r="J331" s="612"/>
      <c r="K331" s="228"/>
      <c r="L331" s="611"/>
      <c r="M331" s="611"/>
      <c r="N331" s="612"/>
      <c r="O331" s="228"/>
      <c r="P331" s="612"/>
      <c r="Q331" s="228"/>
      <c r="R331" s="611"/>
      <c r="S331" s="611"/>
      <c r="T331" s="611"/>
      <c r="U331" s="611"/>
      <c r="V331" s="611"/>
      <c r="W331" s="612"/>
      <c r="X331" s="976"/>
      <c r="Y331" s="980"/>
      <c r="Z331" s="980"/>
      <c r="AA331" s="984"/>
      <c r="AB331" s="976"/>
      <c r="AC331" s="984"/>
      <c r="AD331" s="976"/>
      <c r="AE331" s="980"/>
      <c r="AF331" s="980"/>
      <c r="AG331" s="980"/>
      <c r="AH331" s="980"/>
      <c r="AI331" s="980"/>
      <c r="AJ331" s="984"/>
    </row>
    <row r="332" spans="1:37" customFormat="1" ht="15">
      <c r="A332" s="1020"/>
      <c r="B332" s="1023"/>
      <c r="C332" s="1026"/>
      <c r="D332" s="474" t="s">
        <v>259</v>
      </c>
      <c r="E332" s="610" t="s">
        <v>437</v>
      </c>
      <c r="F332" s="228"/>
      <c r="G332" s="611"/>
      <c r="H332" s="611"/>
      <c r="I332" s="611"/>
      <c r="J332" s="612"/>
      <c r="K332" s="228"/>
      <c r="L332" s="611"/>
      <c r="M332" s="611"/>
      <c r="N332" s="612"/>
      <c r="O332" s="228"/>
      <c r="P332" s="612"/>
      <c r="Q332" s="228"/>
      <c r="R332" s="611"/>
      <c r="S332" s="611"/>
      <c r="T332" s="611"/>
      <c r="U332" s="611"/>
      <c r="V332" s="611"/>
      <c r="W332" s="612"/>
      <c r="X332" s="976"/>
      <c r="Y332" s="980"/>
      <c r="Z332" s="980"/>
      <c r="AA332" s="984"/>
      <c r="AB332" s="976"/>
      <c r="AC332" s="984"/>
      <c r="AD332" s="976"/>
      <c r="AE332" s="980"/>
      <c r="AF332" s="980"/>
      <c r="AG332" s="980"/>
      <c r="AH332" s="980"/>
      <c r="AI332" s="980"/>
      <c r="AJ332" s="984"/>
    </row>
    <row r="333" spans="1:37" customFormat="1" ht="30">
      <c r="A333" s="1020"/>
      <c r="B333" s="1023"/>
      <c r="C333" s="1026"/>
      <c r="D333" s="474" t="s">
        <v>260</v>
      </c>
      <c r="E333" s="610" t="s">
        <v>438</v>
      </c>
      <c r="F333" s="228"/>
      <c r="G333" s="611"/>
      <c r="H333" s="611"/>
      <c r="I333" s="611"/>
      <c r="J333" s="612"/>
      <c r="K333" s="228"/>
      <c r="L333" s="611"/>
      <c r="M333" s="611"/>
      <c r="N333" s="612"/>
      <c r="O333" s="228"/>
      <c r="P333" s="612"/>
      <c r="Q333" s="228"/>
      <c r="R333" s="611"/>
      <c r="S333" s="611"/>
      <c r="T333" s="611"/>
      <c r="U333" s="611"/>
      <c r="V333" s="611"/>
      <c r="W333" s="612"/>
      <c r="X333" s="976"/>
      <c r="Y333" s="980"/>
      <c r="Z333" s="980"/>
      <c r="AA333" s="984"/>
      <c r="AB333" s="976"/>
      <c r="AC333" s="984"/>
      <c r="AD333" s="976"/>
      <c r="AE333" s="980"/>
      <c r="AF333" s="980"/>
      <c r="AG333" s="980"/>
      <c r="AH333" s="980"/>
      <c r="AI333" s="980"/>
      <c r="AJ333" s="984"/>
    </row>
    <row r="334" spans="1:37" customFormat="1" ht="30">
      <c r="A334" s="1020"/>
      <c r="B334" s="1023"/>
      <c r="C334" s="1026"/>
      <c r="D334" s="474" t="s">
        <v>261</v>
      </c>
      <c r="E334" s="610" t="s">
        <v>439</v>
      </c>
      <c r="F334" s="228"/>
      <c r="G334" s="611"/>
      <c r="H334" s="611"/>
      <c r="I334" s="611"/>
      <c r="J334" s="612"/>
      <c r="K334" s="228"/>
      <c r="L334" s="611"/>
      <c r="M334" s="611"/>
      <c r="N334" s="612"/>
      <c r="O334" s="228"/>
      <c r="P334" s="612"/>
      <c r="Q334" s="228"/>
      <c r="R334" s="611"/>
      <c r="S334" s="611"/>
      <c r="T334" s="611"/>
      <c r="U334" s="611"/>
      <c r="V334" s="611"/>
      <c r="W334" s="612"/>
      <c r="X334" s="976"/>
      <c r="Y334" s="980"/>
      <c r="Z334" s="980"/>
      <c r="AA334" s="984"/>
      <c r="AB334" s="976"/>
      <c r="AC334" s="984"/>
      <c r="AD334" s="976"/>
      <c r="AE334" s="980"/>
      <c r="AF334" s="980"/>
      <c r="AG334" s="980"/>
      <c r="AH334" s="980"/>
      <c r="AI334" s="980"/>
      <c r="AJ334" s="984"/>
    </row>
    <row r="335" spans="1:37" customFormat="1" ht="30">
      <c r="A335" s="1020"/>
      <c r="B335" s="1023"/>
      <c r="C335" s="1026"/>
      <c r="D335" s="474" t="s">
        <v>262</v>
      </c>
      <c r="E335" s="610" t="s">
        <v>440</v>
      </c>
      <c r="F335" s="228"/>
      <c r="G335" s="611"/>
      <c r="H335" s="611"/>
      <c r="I335" s="611"/>
      <c r="J335" s="612"/>
      <c r="K335" s="228"/>
      <c r="L335" s="611"/>
      <c r="M335" s="611"/>
      <c r="N335" s="612"/>
      <c r="O335" s="228"/>
      <c r="P335" s="612"/>
      <c r="Q335" s="228"/>
      <c r="R335" s="611"/>
      <c r="S335" s="611"/>
      <c r="T335" s="611"/>
      <c r="U335" s="611"/>
      <c r="V335" s="611"/>
      <c r="W335" s="612"/>
      <c r="X335" s="977"/>
      <c r="Y335" s="981"/>
      <c r="Z335" s="981"/>
      <c r="AA335" s="985"/>
      <c r="AB335" s="977"/>
      <c r="AC335" s="985"/>
      <c r="AD335" s="977"/>
      <c r="AE335" s="981"/>
      <c r="AF335" s="981"/>
      <c r="AG335" s="981"/>
      <c r="AH335" s="981"/>
      <c r="AI335" s="981"/>
      <c r="AJ335" s="985"/>
    </row>
    <row r="336" spans="1:37" customFormat="1" thickBot="1">
      <c r="A336" s="1021"/>
      <c r="B336" s="1024"/>
      <c r="C336" s="1027"/>
      <c r="D336" s="475" t="s">
        <v>264</v>
      </c>
      <c r="E336" s="232" t="s">
        <v>445</v>
      </c>
      <c r="F336" s="613"/>
      <c r="G336" s="614"/>
      <c r="H336" s="614"/>
      <c r="I336" s="614"/>
      <c r="J336" s="615"/>
      <c r="K336" s="613"/>
      <c r="L336" s="614"/>
      <c r="M336" s="614"/>
      <c r="N336" s="615"/>
      <c r="O336" s="613"/>
      <c r="P336" s="615"/>
      <c r="Q336" s="613"/>
      <c r="R336" s="614"/>
      <c r="S336" s="614"/>
      <c r="T336" s="614"/>
      <c r="U336" s="614"/>
      <c r="V336" s="614"/>
      <c r="W336" s="615"/>
      <c r="X336" s="978"/>
      <c r="Y336" s="982"/>
      <c r="Z336" s="982"/>
      <c r="AA336" s="986"/>
      <c r="AB336" s="978"/>
      <c r="AC336" s="986"/>
      <c r="AD336" s="978"/>
      <c r="AE336" s="982"/>
      <c r="AF336" s="982"/>
      <c r="AG336" s="982"/>
      <c r="AH336" s="982"/>
      <c r="AI336" s="982"/>
      <c r="AJ336" s="986"/>
    </row>
    <row r="337" spans="1:37" ht="14.45" customHeight="1">
      <c r="A337" s="993"/>
      <c r="B337" s="993"/>
      <c r="C337" s="993"/>
      <c r="D337" s="994"/>
      <c r="E337" s="89"/>
      <c r="F337" s="3">
        <f t="shared" ref="F337:W337" si="32">SUM(F325:F336)</f>
        <v>0</v>
      </c>
      <c r="G337" s="3">
        <f t="shared" si="32"/>
        <v>0</v>
      </c>
      <c r="H337" s="3">
        <f t="shared" si="32"/>
        <v>0</v>
      </c>
      <c r="I337" s="3">
        <f t="shared" si="32"/>
        <v>0</v>
      </c>
      <c r="J337" s="3">
        <f t="shared" si="32"/>
        <v>0</v>
      </c>
      <c r="K337" s="3">
        <f t="shared" si="32"/>
        <v>0</v>
      </c>
      <c r="L337" s="3">
        <f t="shared" si="32"/>
        <v>0</v>
      </c>
      <c r="M337" s="3">
        <f t="shared" si="32"/>
        <v>0</v>
      </c>
      <c r="N337" s="3">
        <f t="shared" si="32"/>
        <v>0</v>
      </c>
      <c r="O337" s="3">
        <f t="shared" si="32"/>
        <v>0</v>
      </c>
      <c r="P337" s="3">
        <f t="shared" si="32"/>
        <v>0</v>
      </c>
      <c r="Q337" s="3">
        <f t="shared" si="32"/>
        <v>0</v>
      </c>
      <c r="R337" s="3">
        <f t="shared" si="32"/>
        <v>0</v>
      </c>
      <c r="S337" s="3">
        <f t="shared" si="32"/>
        <v>0</v>
      </c>
      <c r="T337" s="3">
        <f t="shared" si="32"/>
        <v>0</v>
      </c>
      <c r="U337" s="3">
        <f t="shared" si="32"/>
        <v>0</v>
      </c>
      <c r="V337" s="3">
        <f t="shared" si="32"/>
        <v>0</v>
      </c>
      <c r="W337" s="3">
        <f t="shared" si="32"/>
        <v>0</v>
      </c>
      <c r="X337" s="77">
        <f t="shared" ref="X337:AJ337" si="33">SUM(X325)</f>
        <v>0</v>
      </c>
      <c r="Y337" s="77">
        <f t="shared" si="33"/>
        <v>0</v>
      </c>
      <c r="Z337" s="77">
        <f t="shared" si="33"/>
        <v>0</v>
      </c>
      <c r="AA337" s="77">
        <f t="shared" si="33"/>
        <v>0</v>
      </c>
      <c r="AB337" s="77">
        <f t="shared" si="33"/>
        <v>0</v>
      </c>
      <c r="AC337" s="77">
        <f t="shared" si="33"/>
        <v>0</v>
      </c>
      <c r="AD337" s="77">
        <f t="shared" si="33"/>
        <v>0</v>
      </c>
      <c r="AE337" s="77">
        <f t="shared" si="33"/>
        <v>0</v>
      </c>
      <c r="AF337" s="77">
        <f t="shared" si="33"/>
        <v>0</v>
      </c>
      <c r="AG337" s="77">
        <f t="shared" si="33"/>
        <v>0</v>
      </c>
      <c r="AH337" s="77">
        <f t="shared" si="33"/>
        <v>0</v>
      </c>
      <c r="AI337" s="77">
        <f t="shared" si="33"/>
        <v>0</v>
      </c>
      <c r="AJ337" s="77">
        <f t="shared" si="33"/>
        <v>0</v>
      </c>
      <c r="AK337" s="1"/>
    </row>
    <row r="338" spans="1:37" customFormat="1" thickBot="1">
      <c r="D338" s="216"/>
      <c r="E338" s="216"/>
    </row>
    <row r="339" spans="1:37" customFormat="1" ht="30">
      <c r="A339" s="1019" t="s">
        <v>184</v>
      </c>
      <c r="B339" s="1022" t="s">
        <v>1570</v>
      </c>
      <c r="C339" s="1025" t="s">
        <v>207</v>
      </c>
      <c r="D339" s="605" t="s">
        <v>252</v>
      </c>
      <c r="E339" s="606" t="s">
        <v>433</v>
      </c>
      <c r="F339" s="607"/>
      <c r="G339" s="608"/>
      <c r="H339" s="608"/>
      <c r="I339" s="608"/>
      <c r="J339" s="609"/>
      <c r="K339" s="607"/>
      <c r="L339" s="608"/>
      <c r="M339" s="608"/>
      <c r="N339" s="609"/>
      <c r="O339" s="607"/>
      <c r="P339" s="609"/>
      <c r="Q339" s="607"/>
      <c r="R339" s="608"/>
      <c r="S339" s="608"/>
      <c r="T339" s="608"/>
      <c r="U339" s="608"/>
      <c r="V339" s="608"/>
      <c r="W339" s="609"/>
      <c r="X339" s="975"/>
      <c r="Y339" s="979"/>
      <c r="Z339" s="979"/>
      <c r="AA339" s="983"/>
      <c r="AB339" s="975"/>
      <c r="AC339" s="983"/>
      <c r="AD339" s="975"/>
      <c r="AE339" s="979"/>
      <c r="AF339" s="979"/>
      <c r="AG339" s="979"/>
      <c r="AH339" s="979"/>
      <c r="AI339" s="979"/>
      <c r="AJ339" s="983"/>
    </row>
    <row r="340" spans="1:37" customFormat="1" ht="15">
      <c r="A340" s="1020"/>
      <c r="B340" s="1023"/>
      <c r="C340" s="1026"/>
      <c r="D340" s="474" t="s">
        <v>1428</v>
      </c>
      <c r="E340" s="610" t="s">
        <v>1429</v>
      </c>
      <c r="F340" s="228"/>
      <c r="G340" s="611"/>
      <c r="H340" s="611"/>
      <c r="I340" s="611"/>
      <c r="J340" s="612"/>
      <c r="K340" s="228"/>
      <c r="L340" s="611"/>
      <c r="M340" s="611"/>
      <c r="N340" s="612"/>
      <c r="O340" s="228"/>
      <c r="P340" s="612"/>
      <c r="Q340" s="228"/>
      <c r="R340" s="611"/>
      <c r="S340" s="611"/>
      <c r="T340" s="611"/>
      <c r="U340" s="611"/>
      <c r="V340" s="611"/>
      <c r="W340" s="612"/>
      <c r="X340" s="976"/>
      <c r="Y340" s="980"/>
      <c r="Z340" s="980"/>
      <c r="AA340" s="984"/>
      <c r="AB340" s="976"/>
      <c r="AC340" s="984"/>
      <c r="AD340" s="976"/>
      <c r="AE340" s="980"/>
      <c r="AF340" s="980"/>
      <c r="AG340" s="980"/>
      <c r="AH340" s="980"/>
      <c r="AI340" s="980"/>
      <c r="AJ340" s="984"/>
    </row>
    <row r="341" spans="1:37" customFormat="1" ht="15">
      <c r="A341" s="1020"/>
      <c r="B341" s="1023"/>
      <c r="C341" s="1026"/>
      <c r="D341" s="474" t="s">
        <v>1430</v>
      </c>
      <c r="E341" s="610" t="s">
        <v>1431</v>
      </c>
      <c r="F341" s="228"/>
      <c r="G341" s="611"/>
      <c r="H341" s="611"/>
      <c r="I341" s="611"/>
      <c r="J341" s="612"/>
      <c r="K341" s="228"/>
      <c r="L341" s="611"/>
      <c r="M341" s="611"/>
      <c r="N341" s="612"/>
      <c r="O341" s="228"/>
      <c r="P341" s="612"/>
      <c r="Q341" s="228"/>
      <c r="R341" s="611"/>
      <c r="S341" s="611"/>
      <c r="T341" s="611"/>
      <c r="U341" s="611"/>
      <c r="V341" s="611"/>
      <c r="W341" s="612"/>
      <c r="X341" s="976"/>
      <c r="Y341" s="980"/>
      <c r="Z341" s="980"/>
      <c r="AA341" s="984"/>
      <c r="AB341" s="976"/>
      <c r="AC341" s="984"/>
      <c r="AD341" s="976"/>
      <c r="AE341" s="980"/>
      <c r="AF341" s="980"/>
      <c r="AG341" s="980"/>
      <c r="AH341" s="980"/>
      <c r="AI341" s="980"/>
      <c r="AJ341" s="984"/>
    </row>
    <row r="342" spans="1:37" customFormat="1" ht="15">
      <c r="A342" s="1020"/>
      <c r="B342" s="1023"/>
      <c r="C342" s="1026"/>
      <c r="D342" s="474" t="s">
        <v>254</v>
      </c>
      <c r="E342" s="610" t="s">
        <v>434</v>
      </c>
      <c r="F342" s="228"/>
      <c r="G342" s="611"/>
      <c r="H342" s="611"/>
      <c r="I342" s="611"/>
      <c r="J342" s="612"/>
      <c r="K342" s="228"/>
      <c r="L342" s="611"/>
      <c r="M342" s="611"/>
      <c r="N342" s="612"/>
      <c r="O342" s="228"/>
      <c r="P342" s="612"/>
      <c r="Q342" s="228"/>
      <c r="R342" s="611"/>
      <c r="S342" s="611"/>
      <c r="T342" s="611"/>
      <c r="U342" s="611"/>
      <c r="V342" s="611"/>
      <c r="W342" s="612"/>
      <c r="X342" s="976"/>
      <c r="Y342" s="980"/>
      <c r="Z342" s="980"/>
      <c r="AA342" s="984"/>
      <c r="AB342" s="976"/>
      <c r="AC342" s="984"/>
      <c r="AD342" s="976"/>
      <c r="AE342" s="980"/>
      <c r="AF342" s="980"/>
      <c r="AG342" s="980"/>
      <c r="AH342" s="980"/>
      <c r="AI342" s="980"/>
      <c r="AJ342" s="984"/>
    </row>
    <row r="343" spans="1:37" customFormat="1" ht="15">
      <c r="A343" s="1020"/>
      <c r="B343" s="1023"/>
      <c r="C343" s="1026"/>
      <c r="D343" s="474" t="s">
        <v>256</v>
      </c>
      <c r="E343" s="610" t="s">
        <v>435</v>
      </c>
      <c r="F343" s="228"/>
      <c r="G343" s="611"/>
      <c r="H343" s="611"/>
      <c r="I343" s="611"/>
      <c r="J343" s="612"/>
      <c r="K343" s="228"/>
      <c r="L343" s="611"/>
      <c r="M343" s="611"/>
      <c r="N343" s="612"/>
      <c r="O343" s="228"/>
      <c r="P343" s="612"/>
      <c r="Q343" s="228"/>
      <c r="R343" s="611"/>
      <c r="S343" s="611"/>
      <c r="T343" s="611"/>
      <c r="U343" s="611"/>
      <c r="V343" s="611"/>
      <c r="W343" s="612"/>
      <c r="X343" s="976"/>
      <c r="Y343" s="980"/>
      <c r="Z343" s="980"/>
      <c r="AA343" s="984"/>
      <c r="AB343" s="976"/>
      <c r="AC343" s="984"/>
      <c r="AD343" s="976"/>
      <c r="AE343" s="980"/>
      <c r="AF343" s="980"/>
      <c r="AG343" s="980"/>
      <c r="AH343" s="980"/>
      <c r="AI343" s="980"/>
      <c r="AJ343" s="984"/>
    </row>
    <row r="344" spans="1:37" customFormat="1" ht="45">
      <c r="A344" s="1020"/>
      <c r="B344" s="1023"/>
      <c r="C344" s="1026"/>
      <c r="D344" s="474" t="s">
        <v>404</v>
      </c>
      <c r="E344" s="610" t="s">
        <v>1432</v>
      </c>
      <c r="F344" s="228"/>
      <c r="G344" s="611"/>
      <c r="H344" s="611"/>
      <c r="I344" s="611"/>
      <c r="J344" s="612"/>
      <c r="K344" s="228"/>
      <c r="L344" s="611"/>
      <c r="M344" s="611"/>
      <c r="N344" s="612"/>
      <c r="O344" s="228"/>
      <c r="P344" s="612"/>
      <c r="Q344" s="228"/>
      <c r="R344" s="611"/>
      <c r="S344" s="611"/>
      <c r="T344" s="611"/>
      <c r="U344" s="611"/>
      <c r="V344" s="611"/>
      <c r="W344" s="612"/>
      <c r="X344" s="976"/>
      <c r="Y344" s="980"/>
      <c r="Z344" s="980"/>
      <c r="AA344" s="984"/>
      <c r="AB344" s="976"/>
      <c r="AC344" s="984"/>
      <c r="AD344" s="976"/>
      <c r="AE344" s="980"/>
      <c r="AF344" s="980"/>
      <c r="AG344" s="980"/>
      <c r="AH344" s="980"/>
      <c r="AI344" s="980"/>
      <c r="AJ344" s="984"/>
    </row>
    <row r="345" spans="1:37" customFormat="1" ht="15">
      <c r="A345" s="1020"/>
      <c r="B345" s="1023"/>
      <c r="C345" s="1026"/>
      <c r="D345" s="474" t="s">
        <v>258</v>
      </c>
      <c r="E345" s="610" t="s">
        <v>436</v>
      </c>
      <c r="F345" s="228"/>
      <c r="G345" s="611"/>
      <c r="H345" s="611"/>
      <c r="I345" s="611"/>
      <c r="J345" s="612"/>
      <c r="K345" s="228"/>
      <c r="L345" s="611"/>
      <c r="M345" s="611"/>
      <c r="N345" s="612"/>
      <c r="O345" s="228"/>
      <c r="P345" s="612"/>
      <c r="Q345" s="228"/>
      <c r="R345" s="611"/>
      <c r="S345" s="611"/>
      <c r="T345" s="611"/>
      <c r="U345" s="611"/>
      <c r="V345" s="611"/>
      <c r="W345" s="612"/>
      <c r="X345" s="976"/>
      <c r="Y345" s="980"/>
      <c r="Z345" s="980"/>
      <c r="AA345" s="984"/>
      <c r="AB345" s="976"/>
      <c r="AC345" s="984"/>
      <c r="AD345" s="976"/>
      <c r="AE345" s="980"/>
      <c r="AF345" s="980"/>
      <c r="AG345" s="980"/>
      <c r="AH345" s="980"/>
      <c r="AI345" s="980"/>
      <c r="AJ345" s="984"/>
    </row>
    <row r="346" spans="1:37" customFormat="1" ht="15">
      <c r="A346" s="1020"/>
      <c r="B346" s="1023"/>
      <c r="C346" s="1026"/>
      <c r="D346" s="474" t="s">
        <v>1433</v>
      </c>
      <c r="E346" s="610" t="s">
        <v>1434</v>
      </c>
      <c r="F346" s="228"/>
      <c r="G346" s="611"/>
      <c r="H346" s="611"/>
      <c r="I346" s="611"/>
      <c r="J346" s="612"/>
      <c r="K346" s="228"/>
      <c r="L346" s="611"/>
      <c r="M346" s="611"/>
      <c r="N346" s="612"/>
      <c r="O346" s="228"/>
      <c r="P346" s="612"/>
      <c r="Q346" s="228"/>
      <c r="R346" s="611"/>
      <c r="S346" s="611"/>
      <c r="T346" s="611"/>
      <c r="U346" s="611"/>
      <c r="V346" s="611"/>
      <c r="W346" s="612"/>
      <c r="X346" s="976"/>
      <c r="Y346" s="980"/>
      <c r="Z346" s="980"/>
      <c r="AA346" s="984"/>
      <c r="AB346" s="976"/>
      <c r="AC346" s="984"/>
      <c r="AD346" s="976"/>
      <c r="AE346" s="980"/>
      <c r="AF346" s="980"/>
      <c r="AG346" s="980"/>
      <c r="AH346" s="980"/>
      <c r="AI346" s="980"/>
      <c r="AJ346" s="984"/>
    </row>
    <row r="347" spans="1:37" customFormat="1" ht="30">
      <c r="A347" s="1020"/>
      <c r="B347" s="1023"/>
      <c r="C347" s="1026"/>
      <c r="D347" s="474" t="s">
        <v>1435</v>
      </c>
      <c r="E347" s="610" t="s">
        <v>1436</v>
      </c>
      <c r="F347" s="228"/>
      <c r="G347" s="611"/>
      <c r="H347" s="611"/>
      <c r="I347" s="611"/>
      <c r="J347" s="612"/>
      <c r="K347" s="228"/>
      <c r="L347" s="611"/>
      <c r="M347" s="611"/>
      <c r="N347" s="612"/>
      <c r="O347" s="228"/>
      <c r="P347" s="612"/>
      <c r="Q347" s="228"/>
      <c r="R347" s="611"/>
      <c r="S347" s="611"/>
      <c r="T347" s="611"/>
      <c r="U347" s="611"/>
      <c r="V347" s="611"/>
      <c r="W347" s="612"/>
      <c r="X347" s="976"/>
      <c r="Y347" s="980"/>
      <c r="Z347" s="980"/>
      <c r="AA347" s="984"/>
      <c r="AB347" s="976"/>
      <c r="AC347" s="984"/>
      <c r="AD347" s="976"/>
      <c r="AE347" s="980"/>
      <c r="AF347" s="980"/>
      <c r="AG347" s="980"/>
      <c r="AH347" s="980"/>
      <c r="AI347" s="980"/>
      <c r="AJ347" s="984"/>
    </row>
    <row r="348" spans="1:37" customFormat="1" ht="15">
      <c r="A348" s="1020"/>
      <c r="B348" s="1023"/>
      <c r="C348" s="1026"/>
      <c r="D348" s="474" t="s">
        <v>1437</v>
      </c>
      <c r="E348" s="610" t="s">
        <v>1438</v>
      </c>
      <c r="F348" s="228"/>
      <c r="G348" s="611"/>
      <c r="H348" s="611"/>
      <c r="I348" s="611"/>
      <c r="J348" s="612"/>
      <c r="K348" s="228"/>
      <c r="L348" s="611"/>
      <c r="M348" s="611"/>
      <c r="N348" s="612"/>
      <c r="O348" s="228"/>
      <c r="P348" s="612"/>
      <c r="Q348" s="228"/>
      <c r="R348" s="611"/>
      <c r="S348" s="611"/>
      <c r="T348" s="611"/>
      <c r="U348" s="611"/>
      <c r="V348" s="611"/>
      <c r="W348" s="612"/>
      <c r="X348" s="976"/>
      <c r="Y348" s="980"/>
      <c r="Z348" s="980"/>
      <c r="AA348" s="984"/>
      <c r="AB348" s="976"/>
      <c r="AC348" s="984"/>
      <c r="AD348" s="976"/>
      <c r="AE348" s="980"/>
      <c r="AF348" s="980"/>
      <c r="AG348" s="980"/>
      <c r="AH348" s="980"/>
      <c r="AI348" s="980"/>
      <c r="AJ348" s="984"/>
    </row>
    <row r="349" spans="1:37" customFormat="1" ht="15">
      <c r="A349" s="1020"/>
      <c r="B349" s="1023"/>
      <c r="C349" s="1026"/>
      <c r="D349" s="474" t="s">
        <v>1439</v>
      </c>
      <c r="E349" s="610" t="s">
        <v>1440</v>
      </c>
      <c r="F349" s="228"/>
      <c r="G349" s="611"/>
      <c r="H349" s="611"/>
      <c r="I349" s="611"/>
      <c r="J349" s="612"/>
      <c r="K349" s="228"/>
      <c r="L349" s="611"/>
      <c r="M349" s="611"/>
      <c r="N349" s="612"/>
      <c r="O349" s="228"/>
      <c r="P349" s="612"/>
      <c r="Q349" s="228"/>
      <c r="R349" s="611"/>
      <c r="S349" s="611"/>
      <c r="T349" s="611"/>
      <c r="U349" s="611"/>
      <c r="V349" s="611"/>
      <c r="W349" s="612"/>
      <c r="X349" s="976"/>
      <c r="Y349" s="980"/>
      <c r="Z349" s="980"/>
      <c r="AA349" s="984"/>
      <c r="AB349" s="976"/>
      <c r="AC349" s="984"/>
      <c r="AD349" s="976"/>
      <c r="AE349" s="980"/>
      <c r="AF349" s="980"/>
      <c r="AG349" s="980"/>
      <c r="AH349" s="980"/>
      <c r="AI349" s="980"/>
      <c r="AJ349" s="984"/>
    </row>
    <row r="350" spans="1:37" customFormat="1" ht="15">
      <c r="A350" s="1020"/>
      <c r="B350" s="1023"/>
      <c r="C350" s="1026"/>
      <c r="D350" s="474" t="s">
        <v>259</v>
      </c>
      <c r="E350" s="610" t="s">
        <v>437</v>
      </c>
      <c r="F350" s="228"/>
      <c r="G350" s="611"/>
      <c r="H350" s="611"/>
      <c r="I350" s="611"/>
      <c r="J350" s="612"/>
      <c r="K350" s="228"/>
      <c r="L350" s="611"/>
      <c r="M350" s="611"/>
      <c r="N350" s="612"/>
      <c r="O350" s="228"/>
      <c r="P350" s="612"/>
      <c r="Q350" s="228"/>
      <c r="R350" s="611"/>
      <c r="S350" s="611"/>
      <c r="T350" s="611"/>
      <c r="U350" s="611"/>
      <c r="V350" s="611"/>
      <c r="W350" s="612"/>
      <c r="X350" s="977"/>
      <c r="Y350" s="981"/>
      <c r="Z350" s="981"/>
      <c r="AA350" s="985"/>
      <c r="AB350" s="977"/>
      <c r="AC350" s="985"/>
      <c r="AD350" s="977"/>
      <c r="AE350" s="981"/>
      <c r="AF350" s="981"/>
      <c r="AG350" s="981"/>
      <c r="AH350" s="981"/>
      <c r="AI350" s="981"/>
      <c r="AJ350" s="985"/>
    </row>
    <row r="351" spans="1:37" customFormat="1" ht="30">
      <c r="A351" s="1020"/>
      <c r="B351" s="1023"/>
      <c r="C351" s="1026"/>
      <c r="D351" s="474" t="s">
        <v>260</v>
      </c>
      <c r="E351" s="610" t="s">
        <v>438</v>
      </c>
      <c r="F351" s="228"/>
      <c r="G351" s="611"/>
      <c r="H351" s="611"/>
      <c r="I351" s="611"/>
      <c r="J351" s="612"/>
      <c r="K351" s="228"/>
      <c r="L351" s="611"/>
      <c r="M351" s="611"/>
      <c r="N351" s="612"/>
      <c r="O351" s="228"/>
      <c r="P351" s="612"/>
      <c r="Q351" s="228"/>
      <c r="R351" s="611"/>
      <c r="S351" s="611"/>
      <c r="T351" s="611"/>
      <c r="U351" s="611"/>
      <c r="V351" s="611"/>
      <c r="W351" s="612"/>
      <c r="X351" s="977"/>
      <c r="Y351" s="981"/>
      <c r="Z351" s="981"/>
      <c r="AA351" s="985"/>
      <c r="AB351" s="977"/>
      <c r="AC351" s="985"/>
      <c r="AD351" s="977"/>
      <c r="AE351" s="981"/>
      <c r="AF351" s="981"/>
      <c r="AG351" s="981"/>
      <c r="AH351" s="981"/>
      <c r="AI351" s="981"/>
      <c r="AJ351" s="985"/>
    </row>
    <row r="352" spans="1:37" customFormat="1" ht="30">
      <c r="A352" s="1020"/>
      <c r="B352" s="1023"/>
      <c r="C352" s="1026"/>
      <c r="D352" s="474" t="s">
        <v>261</v>
      </c>
      <c r="E352" s="610" t="s">
        <v>439</v>
      </c>
      <c r="F352" s="228"/>
      <c r="G352" s="611"/>
      <c r="H352" s="611"/>
      <c r="I352" s="611"/>
      <c r="J352" s="612"/>
      <c r="K352" s="228"/>
      <c r="L352" s="611"/>
      <c r="M352" s="611"/>
      <c r="N352" s="612"/>
      <c r="O352" s="228"/>
      <c r="P352" s="612"/>
      <c r="Q352" s="228"/>
      <c r="R352" s="611"/>
      <c r="S352" s="611"/>
      <c r="T352" s="611"/>
      <c r="U352" s="611"/>
      <c r="V352" s="611"/>
      <c r="W352" s="612"/>
      <c r="X352" s="977"/>
      <c r="Y352" s="981"/>
      <c r="Z352" s="981"/>
      <c r="AA352" s="985"/>
      <c r="AB352" s="977"/>
      <c r="AC352" s="985"/>
      <c r="AD352" s="977"/>
      <c r="AE352" s="981"/>
      <c r="AF352" s="981"/>
      <c r="AG352" s="981"/>
      <c r="AH352" s="981"/>
      <c r="AI352" s="981"/>
      <c r="AJ352" s="985"/>
    </row>
    <row r="353" spans="1:37" customFormat="1" ht="30">
      <c r="A353" s="1020"/>
      <c r="B353" s="1023"/>
      <c r="C353" s="1026"/>
      <c r="D353" s="474" t="s">
        <v>262</v>
      </c>
      <c r="E353" s="610" t="s">
        <v>440</v>
      </c>
      <c r="F353" s="228"/>
      <c r="G353" s="611"/>
      <c r="H353" s="611"/>
      <c r="I353" s="611"/>
      <c r="J353" s="612"/>
      <c r="K353" s="228"/>
      <c r="L353" s="611"/>
      <c r="M353" s="611"/>
      <c r="N353" s="612"/>
      <c r="O353" s="228"/>
      <c r="P353" s="612"/>
      <c r="Q353" s="228"/>
      <c r="R353" s="611"/>
      <c r="S353" s="611"/>
      <c r="T353" s="611"/>
      <c r="U353" s="611"/>
      <c r="V353" s="611"/>
      <c r="W353" s="612"/>
      <c r="X353" s="977"/>
      <c r="Y353" s="981"/>
      <c r="Z353" s="981"/>
      <c r="AA353" s="985"/>
      <c r="AB353" s="977"/>
      <c r="AC353" s="985"/>
      <c r="AD353" s="977"/>
      <c r="AE353" s="981"/>
      <c r="AF353" s="981"/>
      <c r="AG353" s="981"/>
      <c r="AH353" s="981"/>
      <c r="AI353" s="981"/>
      <c r="AJ353" s="985"/>
    </row>
    <row r="354" spans="1:37" customFormat="1" ht="15">
      <c r="A354" s="1020"/>
      <c r="B354" s="1023"/>
      <c r="C354" s="1026"/>
      <c r="D354" s="474" t="s">
        <v>1441</v>
      </c>
      <c r="E354" s="610" t="s">
        <v>1442</v>
      </c>
      <c r="F354" s="228"/>
      <c r="G354" s="611"/>
      <c r="H354" s="611"/>
      <c r="I354" s="611"/>
      <c r="J354" s="612"/>
      <c r="K354" s="228"/>
      <c r="L354" s="611"/>
      <c r="M354" s="611"/>
      <c r="N354" s="612"/>
      <c r="O354" s="228"/>
      <c r="P354" s="612"/>
      <c r="Q354" s="228"/>
      <c r="R354" s="611"/>
      <c r="S354" s="611"/>
      <c r="T354" s="611"/>
      <c r="U354" s="611"/>
      <c r="V354" s="611"/>
      <c r="W354" s="612"/>
      <c r="X354" s="977"/>
      <c r="Y354" s="981"/>
      <c r="Z354" s="981"/>
      <c r="AA354" s="985"/>
      <c r="AB354" s="977"/>
      <c r="AC354" s="985"/>
      <c r="AD354" s="977"/>
      <c r="AE354" s="981"/>
      <c r="AF354" s="981"/>
      <c r="AG354" s="981"/>
      <c r="AH354" s="981"/>
      <c r="AI354" s="981"/>
      <c r="AJ354" s="985"/>
    </row>
    <row r="355" spans="1:37" customFormat="1" ht="19.5" customHeight="1">
      <c r="A355" s="1020"/>
      <c r="B355" s="1023"/>
      <c r="C355" s="1026"/>
      <c r="D355" s="474" t="s">
        <v>188</v>
      </c>
      <c r="E355" s="610" t="s">
        <v>1443</v>
      </c>
      <c r="F355" s="228"/>
      <c r="G355" s="611"/>
      <c r="H355" s="611"/>
      <c r="I355" s="611"/>
      <c r="J355" s="612"/>
      <c r="K355" s="228"/>
      <c r="L355" s="611"/>
      <c r="M355" s="611"/>
      <c r="N355" s="612"/>
      <c r="O355" s="228"/>
      <c r="P355" s="612"/>
      <c r="Q355" s="228"/>
      <c r="R355" s="611"/>
      <c r="S355" s="611"/>
      <c r="T355" s="611"/>
      <c r="U355" s="611"/>
      <c r="V355" s="611"/>
      <c r="W355" s="612"/>
      <c r="X355" s="977"/>
      <c r="Y355" s="981"/>
      <c r="Z355" s="981"/>
      <c r="AA355" s="985"/>
      <c r="AB355" s="977"/>
      <c r="AC355" s="985"/>
      <c r="AD355" s="977"/>
      <c r="AE355" s="981"/>
      <c r="AF355" s="981"/>
      <c r="AG355" s="981"/>
      <c r="AH355" s="981"/>
      <c r="AI355" s="981"/>
      <c r="AJ355" s="985"/>
    </row>
    <row r="356" spans="1:37" customFormat="1" ht="18.75" customHeight="1">
      <c r="A356" s="1020"/>
      <c r="B356" s="1023"/>
      <c r="C356" s="1026"/>
      <c r="D356" s="474" t="s">
        <v>1444</v>
      </c>
      <c r="E356" s="610" t="s">
        <v>1445</v>
      </c>
      <c r="F356" s="228"/>
      <c r="G356" s="611"/>
      <c r="H356" s="611"/>
      <c r="I356" s="611"/>
      <c r="J356" s="612"/>
      <c r="K356" s="228"/>
      <c r="L356" s="611"/>
      <c r="M356" s="611"/>
      <c r="N356" s="612"/>
      <c r="O356" s="228"/>
      <c r="P356" s="612"/>
      <c r="Q356" s="228"/>
      <c r="R356" s="611"/>
      <c r="S356" s="611"/>
      <c r="T356" s="611"/>
      <c r="U356" s="611"/>
      <c r="V356" s="611"/>
      <c r="W356" s="612"/>
      <c r="X356" s="977"/>
      <c r="Y356" s="981"/>
      <c r="Z356" s="981"/>
      <c r="AA356" s="985"/>
      <c r="AB356" s="977"/>
      <c r="AC356" s="985"/>
      <c r="AD356" s="977"/>
      <c r="AE356" s="981"/>
      <c r="AF356" s="981"/>
      <c r="AG356" s="981"/>
      <c r="AH356" s="981"/>
      <c r="AI356" s="981"/>
      <c r="AJ356" s="985"/>
    </row>
    <row r="357" spans="1:37" customFormat="1" ht="15">
      <c r="A357" s="1020"/>
      <c r="B357" s="1023"/>
      <c r="C357" s="1026"/>
      <c r="D357" s="474" t="s">
        <v>1446</v>
      </c>
      <c r="E357" s="610" t="s">
        <v>1447</v>
      </c>
      <c r="F357" s="228"/>
      <c r="G357" s="611"/>
      <c r="H357" s="611"/>
      <c r="I357" s="611"/>
      <c r="J357" s="612"/>
      <c r="K357" s="228"/>
      <c r="L357" s="611"/>
      <c r="M357" s="611"/>
      <c r="N357" s="612"/>
      <c r="O357" s="228"/>
      <c r="P357" s="612"/>
      <c r="Q357" s="228"/>
      <c r="R357" s="611"/>
      <c r="S357" s="611"/>
      <c r="T357" s="611"/>
      <c r="U357" s="611"/>
      <c r="V357" s="611"/>
      <c r="W357" s="612"/>
      <c r="X357" s="977"/>
      <c r="Y357" s="981"/>
      <c r="Z357" s="981"/>
      <c r="AA357" s="985"/>
      <c r="AB357" s="977"/>
      <c r="AC357" s="985"/>
      <c r="AD357" s="977"/>
      <c r="AE357" s="981"/>
      <c r="AF357" s="981"/>
      <c r="AG357" s="981"/>
      <c r="AH357" s="981"/>
      <c r="AI357" s="981"/>
      <c r="AJ357" s="985"/>
    </row>
    <row r="358" spans="1:37" customFormat="1" thickBot="1">
      <c r="A358" s="1021"/>
      <c r="B358" s="1024"/>
      <c r="C358" s="1027"/>
      <c r="D358" s="475" t="s">
        <v>264</v>
      </c>
      <c r="E358" s="232" t="s">
        <v>445</v>
      </c>
      <c r="F358" s="613"/>
      <c r="G358" s="614"/>
      <c r="H358" s="614"/>
      <c r="I358" s="614"/>
      <c r="J358" s="615"/>
      <c r="K358" s="613"/>
      <c r="L358" s="614"/>
      <c r="M358" s="614"/>
      <c r="N358" s="615"/>
      <c r="O358" s="613"/>
      <c r="P358" s="615"/>
      <c r="Q358" s="613"/>
      <c r="R358" s="614"/>
      <c r="S358" s="614"/>
      <c r="T358" s="614"/>
      <c r="U358" s="614"/>
      <c r="V358" s="614"/>
      <c r="W358" s="615"/>
      <c r="X358" s="978"/>
      <c r="Y358" s="982"/>
      <c r="Z358" s="982"/>
      <c r="AA358" s="986"/>
      <c r="AB358" s="978"/>
      <c r="AC358" s="986"/>
      <c r="AD358" s="978"/>
      <c r="AE358" s="982"/>
      <c r="AF358" s="982"/>
      <c r="AG358" s="982"/>
      <c r="AH358" s="982"/>
      <c r="AI358" s="982"/>
      <c r="AJ358" s="986"/>
    </row>
    <row r="359" spans="1:37" ht="14.45" customHeight="1">
      <c r="A359" s="993"/>
      <c r="B359" s="993"/>
      <c r="C359" s="993"/>
      <c r="D359" s="994"/>
      <c r="E359" s="89"/>
      <c r="F359" s="3">
        <f t="shared" ref="F359:W359" si="34">SUM(F339:F358)</f>
        <v>0</v>
      </c>
      <c r="G359" s="3">
        <f t="shared" si="34"/>
        <v>0</v>
      </c>
      <c r="H359" s="3">
        <f t="shared" si="34"/>
        <v>0</v>
      </c>
      <c r="I359" s="3">
        <f t="shared" si="34"/>
        <v>0</v>
      </c>
      <c r="J359" s="3">
        <f t="shared" si="34"/>
        <v>0</v>
      </c>
      <c r="K359" s="3">
        <f t="shared" si="34"/>
        <v>0</v>
      </c>
      <c r="L359" s="3">
        <f t="shared" si="34"/>
        <v>0</v>
      </c>
      <c r="M359" s="3">
        <f t="shared" si="34"/>
        <v>0</v>
      </c>
      <c r="N359" s="3">
        <f t="shared" si="34"/>
        <v>0</v>
      </c>
      <c r="O359" s="3">
        <f t="shared" si="34"/>
        <v>0</v>
      </c>
      <c r="P359" s="3">
        <f t="shared" si="34"/>
        <v>0</v>
      </c>
      <c r="Q359" s="3">
        <f t="shared" si="34"/>
        <v>0</v>
      </c>
      <c r="R359" s="3">
        <f t="shared" si="34"/>
        <v>0</v>
      </c>
      <c r="S359" s="3">
        <f t="shared" si="34"/>
        <v>0</v>
      </c>
      <c r="T359" s="3">
        <f t="shared" si="34"/>
        <v>0</v>
      </c>
      <c r="U359" s="3">
        <f t="shared" si="34"/>
        <v>0</v>
      </c>
      <c r="V359" s="3">
        <f t="shared" si="34"/>
        <v>0</v>
      </c>
      <c r="W359" s="3">
        <f t="shared" si="34"/>
        <v>0</v>
      </c>
      <c r="X359" s="77">
        <f t="shared" ref="X359:AJ359" si="35">SUM(X339)</f>
        <v>0</v>
      </c>
      <c r="Y359" s="77">
        <f t="shared" si="35"/>
        <v>0</v>
      </c>
      <c r="Z359" s="77">
        <f t="shared" si="35"/>
        <v>0</v>
      </c>
      <c r="AA359" s="77">
        <f t="shared" si="35"/>
        <v>0</v>
      </c>
      <c r="AB359" s="77">
        <f t="shared" si="35"/>
        <v>0</v>
      </c>
      <c r="AC359" s="77">
        <f t="shared" si="35"/>
        <v>0</v>
      </c>
      <c r="AD359" s="77">
        <f t="shared" si="35"/>
        <v>0</v>
      </c>
      <c r="AE359" s="77">
        <f t="shared" si="35"/>
        <v>0</v>
      </c>
      <c r="AF359" s="77">
        <f t="shared" si="35"/>
        <v>0</v>
      </c>
      <c r="AG359" s="77">
        <f t="shared" si="35"/>
        <v>0</v>
      </c>
      <c r="AH359" s="77">
        <f t="shared" si="35"/>
        <v>0</v>
      </c>
      <c r="AI359" s="77">
        <f t="shared" si="35"/>
        <v>0</v>
      </c>
      <c r="AJ359" s="77">
        <f t="shared" si="35"/>
        <v>0</v>
      </c>
      <c r="AK359" s="1"/>
    </row>
    <row r="360" spans="1:37" customFormat="1" thickBot="1">
      <c r="D360" s="216"/>
      <c r="E360" s="216"/>
    </row>
    <row r="361" spans="1:37" customFormat="1" ht="30">
      <c r="A361" s="1019" t="s">
        <v>184</v>
      </c>
      <c r="B361" s="1022" t="s">
        <v>1571</v>
      </c>
      <c r="C361" s="1025" t="s">
        <v>208</v>
      </c>
      <c r="D361" s="605" t="s">
        <v>252</v>
      </c>
      <c r="E361" s="606" t="s">
        <v>433</v>
      </c>
      <c r="F361" s="607"/>
      <c r="G361" s="608"/>
      <c r="H361" s="608"/>
      <c r="I361" s="608"/>
      <c r="J361" s="609"/>
      <c r="K361" s="607"/>
      <c r="L361" s="608"/>
      <c r="M361" s="608"/>
      <c r="N361" s="609"/>
      <c r="O361" s="607"/>
      <c r="P361" s="609"/>
      <c r="Q361" s="607"/>
      <c r="R361" s="608"/>
      <c r="S361" s="608"/>
      <c r="T361" s="608"/>
      <c r="U361" s="608"/>
      <c r="V361" s="608"/>
      <c r="W361" s="609"/>
      <c r="X361" s="975"/>
      <c r="Y361" s="979"/>
      <c r="Z361" s="979"/>
      <c r="AA361" s="983"/>
      <c r="AB361" s="975"/>
      <c r="AC361" s="983"/>
      <c r="AD361" s="975"/>
      <c r="AE361" s="979"/>
      <c r="AF361" s="979"/>
      <c r="AG361" s="979"/>
      <c r="AH361" s="979"/>
      <c r="AI361" s="979"/>
      <c r="AJ361" s="983"/>
    </row>
    <row r="362" spans="1:37" customFormat="1" ht="15">
      <c r="A362" s="1020"/>
      <c r="B362" s="1023"/>
      <c r="C362" s="1026"/>
      <c r="D362" s="474" t="s">
        <v>186</v>
      </c>
      <c r="E362" s="610" t="s">
        <v>1448</v>
      </c>
      <c r="F362" s="228"/>
      <c r="G362" s="611"/>
      <c r="H362" s="611"/>
      <c r="I362" s="611"/>
      <c r="J362" s="612"/>
      <c r="K362" s="228"/>
      <c r="L362" s="611"/>
      <c r="M362" s="611"/>
      <c r="N362" s="612"/>
      <c r="O362" s="228"/>
      <c r="P362" s="612"/>
      <c r="Q362" s="228"/>
      <c r="R362" s="611"/>
      <c r="S362" s="611"/>
      <c r="T362" s="611"/>
      <c r="U362" s="611"/>
      <c r="V362" s="611"/>
      <c r="W362" s="612"/>
      <c r="X362" s="976"/>
      <c r="Y362" s="980"/>
      <c r="Z362" s="980"/>
      <c r="AA362" s="984"/>
      <c r="AB362" s="976"/>
      <c r="AC362" s="984"/>
      <c r="AD362" s="976"/>
      <c r="AE362" s="980"/>
      <c r="AF362" s="980"/>
      <c r="AG362" s="980"/>
      <c r="AH362" s="980"/>
      <c r="AI362" s="980"/>
      <c r="AJ362" s="984"/>
    </row>
    <row r="363" spans="1:37" customFormat="1" ht="15">
      <c r="A363" s="1020"/>
      <c r="B363" s="1023"/>
      <c r="C363" s="1026"/>
      <c r="D363" s="474" t="s">
        <v>254</v>
      </c>
      <c r="E363" s="610" t="s">
        <v>434</v>
      </c>
      <c r="F363" s="228"/>
      <c r="G363" s="611"/>
      <c r="H363" s="611"/>
      <c r="I363" s="611"/>
      <c r="J363" s="612"/>
      <c r="K363" s="228"/>
      <c r="L363" s="611"/>
      <c r="M363" s="611"/>
      <c r="N363" s="612"/>
      <c r="O363" s="228"/>
      <c r="P363" s="612"/>
      <c r="Q363" s="228"/>
      <c r="R363" s="611"/>
      <c r="S363" s="611"/>
      <c r="T363" s="611"/>
      <c r="U363" s="611"/>
      <c r="V363" s="611"/>
      <c r="W363" s="612"/>
      <c r="X363" s="976"/>
      <c r="Y363" s="980"/>
      <c r="Z363" s="980"/>
      <c r="AA363" s="984"/>
      <c r="AB363" s="976"/>
      <c r="AC363" s="984"/>
      <c r="AD363" s="976"/>
      <c r="AE363" s="980"/>
      <c r="AF363" s="980"/>
      <c r="AG363" s="980"/>
      <c r="AH363" s="980"/>
      <c r="AI363" s="980"/>
      <c r="AJ363" s="984"/>
    </row>
    <row r="364" spans="1:37" customFormat="1" ht="15">
      <c r="A364" s="1020"/>
      <c r="B364" s="1023"/>
      <c r="C364" s="1026"/>
      <c r="D364" s="474" t="s">
        <v>256</v>
      </c>
      <c r="E364" s="610" t="s">
        <v>435</v>
      </c>
      <c r="F364" s="228"/>
      <c r="G364" s="611"/>
      <c r="H364" s="611"/>
      <c r="I364" s="611"/>
      <c r="J364" s="612"/>
      <c r="K364" s="228"/>
      <c r="L364" s="611"/>
      <c r="M364" s="611"/>
      <c r="N364" s="612"/>
      <c r="O364" s="228"/>
      <c r="P364" s="612"/>
      <c r="Q364" s="228"/>
      <c r="R364" s="611"/>
      <c r="S364" s="611"/>
      <c r="T364" s="611"/>
      <c r="U364" s="611"/>
      <c r="V364" s="611"/>
      <c r="W364" s="612"/>
      <c r="X364" s="976"/>
      <c r="Y364" s="980"/>
      <c r="Z364" s="980"/>
      <c r="AA364" s="984"/>
      <c r="AB364" s="976"/>
      <c r="AC364" s="984"/>
      <c r="AD364" s="976"/>
      <c r="AE364" s="980"/>
      <c r="AF364" s="980"/>
      <c r="AG364" s="980"/>
      <c r="AH364" s="980"/>
      <c r="AI364" s="980"/>
      <c r="AJ364" s="984"/>
    </row>
    <row r="365" spans="1:37" customFormat="1" ht="45">
      <c r="A365" s="1020"/>
      <c r="B365" s="1023"/>
      <c r="C365" s="1026"/>
      <c r="D365" s="474" t="s">
        <v>404</v>
      </c>
      <c r="E365" s="610" t="s">
        <v>1432</v>
      </c>
      <c r="F365" s="228"/>
      <c r="G365" s="611"/>
      <c r="H365" s="611"/>
      <c r="I365" s="611"/>
      <c r="J365" s="612"/>
      <c r="K365" s="228"/>
      <c r="L365" s="611"/>
      <c r="M365" s="611"/>
      <c r="N365" s="612"/>
      <c r="O365" s="228"/>
      <c r="P365" s="612"/>
      <c r="Q365" s="228"/>
      <c r="R365" s="611"/>
      <c r="S365" s="611"/>
      <c r="T365" s="611"/>
      <c r="U365" s="611"/>
      <c r="V365" s="611"/>
      <c r="W365" s="612"/>
      <c r="X365" s="976"/>
      <c r="Y365" s="980"/>
      <c r="Z365" s="980"/>
      <c r="AA365" s="984"/>
      <c r="AB365" s="976"/>
      <c r="AC365" s="984"/>
      <c r="AD365" s="976"/>
      <c r="AE365" s="980"/>
      <c r="AF365" s="980"/>
      <c r="AG365" s="980"/>
      <c r="AH365" s="980"/>
      <c r="AI365" s="980"/>
      <c r="AJ365" s="984"/>
    </row>
    <row r="366" spans="1:37" customFormat="1" ht="15">
      <c r="A366" s="1020"/>
      <c r="B366" s="1023"/>
      <c r="C366" s="1026"/>
      <c r="D366" s="474" t="s">
        <v>258</v>
      </c>
      <c r="E366" s="610" t="s">
        <v>436</v>
      </c>
      <c r="F366" s="228"/>
      <c r="G366" s="611"/>
      <c r="H366" s="611"/>
      <c r="I366" s="611"/>
      <c r="J366" s="612"/>
      <c r="K366" s="228"/>
      <c r="L366" s="611"/>
      <c r="M366" s="611"/>
      <c r="N366" s="612"/>
      <c r="O366" s="228"/>
      <c r="P366" s="612"/>
      <c r="Q366" s="228"/>
      <c r="R366" s="611"/>
      <c r="S366" s="611"/>
      <c r="T366" s="611"/>
      <c r="U366" s="611"/>
      <c r="V366" s="611"/>
      <c r="W366" s="612"/>
      <c r="X366" s="976"/>
      <c r="Y366" s="980"/>
      <c r="Z366" s="980"/>
      <c r="AA366" s="984"/>
      <c r="AB366" s="976"/>
      <c r="AC366" s="984"/>
      <c r="AD366" s="976"/>
      <c r="AE366" s="980"/>
      <c r="AF366" s="980"/>
      <c r="AG366" s="980"/>
      <c r="AH366" s="980"/>
      <c r="AI366" s="980"/>
      <c r="AJ366" s="984"/>
    </row>
    <row r="367" spans="1:37" customFormat="1" ht="15">
      <c r="A367" s="1020"/>
      <c r="B367" s="1023"/>
      <c r="C367" s="1026"/>
      <c r="D367" s="474" t="s">
        <v>1449</v>
      </c>
      <c r="E367" s="610" t="s">
        <v>1450</v>
      </c>
      <c r="F367" s="228"/>
      <c r="G367" s="611"/>
      <c r="H367" s="611"/>
      <c r="I367" s="611"/>
      <c r="J367" s="612"/>
      <c r="K367" s="228"/>
      <c r="L367" s="611"/>
      <c r="M367" s="611"/>
      <c r="N367" s="612"/>
      <c r="O367" s="228"/>
      <c r="P367" s="612"/>
      <c r="Q367" s="228"/>
      <c r="R367" s="611"/>
      <c r="S367" s="611"/>
      <c r="T367" s="611"/>
      <c r="U367" s="611"/>
      <c r="V367" s="611"/>
      <c r="W367" s="612"/>
      <c r="X367" s="976"/>
      <c r="Y367" s="980"/>
      <c r="Z367" s="980"/>
      <c r="AA367" s="984"/>
      <c r="AB367" s="976"/>
      <c r="AC367" s="984"/>
      <c r="AD367" s="976"/>
      <c r="AE367" s="980"/>
      <c r="AF367" s="980"/>
      <c r="AG367" s="980"/>
      <c r="AH367" s="980"/>
      <c r="AI367" s="980"/>
      <c r="AJ367" s="984"/>
    </row>
    <row r="368" spans="1:37" customFormat="1" ht="15">
      <c r="A368" s="1020"/>
      <c r="B368" s="1023"/>
      <c r="C368" s="1026"/>
      <c r="D368" s="474" t="s">
        <v>1451</v>
      </c>
      <c r="E368" s="610" t="s">
        <v>1452</v>
      </c>
      <c r="F368" s="228"/>
      <c r="G368" s="611"/>
      <c r="H368" s="611"/>
      <c r="I368" s="611"/>
      <c r="J368" s="612"/>
      <c r="K368" s="228"/>
      <c r="L368" s="611"/>
      <c r="M368" s="611"/>
      <c r="N368" s="612"/>
      <c r="O368" s="228"/>
      <c r="P368" s="612"/>
      <c r="Q368" s="228"/>
      <c r="R368" s="611"/>
      <c r="S368" s="611"/>
      <c r="T368" s="611"/>
      <c r="U368" s="611"/>
      <c r="V368" s="611"/>
      <c r="W368" s="612"/>
      <c r="X368" s="976"/>
      <c r="Y368" s="980"/>
      <c r="Z368" s="980"/>
      <c r="AA368" s="984"/>
      <c r="AB368" s="976"/>
      <c r="AC368" s="984"/>
      <c r="AD368" s="976"/>
      <c r="AE368" s="980"/>
      <c r="AF368" s="980"/>
      <c r="AG368" s="980"/>
      <c r="AH368" s="980"/>
      <c r="AI368" s="980"/>
      <c r="AJ368" s="984"/>
    </row>
    <row r="369" spans="1:37" customFormat="1" ht="15">
      <c r="A369" s="1020"/>
      <c r="B369" s="1023"/>
      <c r="C369" s="1026"/>
      <c r="D369" s="474" t="s">
        <v>1453</v>
      </c>
      <c r="E369" s="610" t="s">
        <v>1454</v>
      </c>
      <c r="F369" s="228"/>
      <c r="G369" s="611"/>
      <c r="H369" s="611"/>
      <c r="I369" s="611"/>
      <c r="J369" s="612"/>
      <c r="K369" s="228"/>
      <c r="L369" s="611"/>
      <c r="M369" s="611"/>
      <c r="N369" s="612"/>
      <c r="O369" s="228"/>
      <c r="P369" s="612"/>
      <c r="Q369" s="228"/>
      <c r="R369" s="611"/>
      <c r="S369" s="611"/>
      <c r="T369" s="611"/>
      <c r="U369" s="611"/>
      <c r="V369" s="611"/>
      <c r="W369" s="612"/>
      <c r="X369" s="976"/>
      <c r="Y369" s="980"/>
      <c r="Z369" s="980"/>
      <c r="AA369" s="984"/>
      <c r="AB369" s="976"/>
      <c r="AC369" s="984"/>
      <c r="AD369" s="976"/>
      <c r="AE369" s="980"/>
      <c r="AF369" s="980"/>
      <c r="AG369" s="980"/>
      <c r="AH369" s="980"/>
      <c r="AI369" s="980"/>
      <c r="AJ369" s="984"/>
    </row>
    <row r="370" spans="1:37" customFormat="1" ht="15">
      <c r="A370" s="1020"/>
      <c r="B370" s="1023"/>
      <c r="C370" s="1026"/>
      <c r="D370" s="474" t="s">
        <v>259</v>
      </c>
      <c r="E370" s="610" t="s">
        <v>437</v>
      </c>
      <c r="F370" s="228"/>
      <c r="G370" s="611"/>
      <c r="H370" s="611"/>
      <c r="I370" s="611"/>
      <c r="J370" s="612"/>
      <c r="K370" s="228"/>
      <c r="L370" s="611"/>
      <c r="M370" s="611"/>
      <c r="N370" s="612"/>
      <c r="O370" s="228"/>
      <c r="P370" s="612"/>
      <c r="Q370" s="228"/>
      <c r="R370" s="611"/>
      <c r="S370" s="611"/>
      <c r="T370" s="611"/>
      <c r="U370" s="611"/>
      <c r="V370" s="611"/>
      <c r="W370" s="612"/>
      <c r="X370" s="976"/>
      <c r="Y370" s="980"/>
      <c r="Z370" s="980"/>
      <c r="AA370" s="984"/>
      <c r="AB370" s="976"/>
      <c r="AC370" s="984"/>
      <c r="AD370" s="976"/>
      <c r="AE370" s="980"/>
      <c r="AF370" s="980"/>
      <c r="AG370" s="980"/>
      <c r="AH370" s="980"/>
      <c r="AI370" s="980"/>
      <c r="AJ370" s="984"/>
    </row>
    <row r="371" spans="1:37" customFormat="1" ht="30">
      <c r="A371" s="1020"/>
      <c r="B371" s="1023"/>
      <c r="C371" s="1026"/>
      <c r="D371" s="474" t="s">
        <v>260</v>
      </c>
      <c r="E371" s="610" t="s">
        <v>438</v>
      </c>
      <c r="F371" s="228"/>
      <c r="G371" s="611"/>
      <c r="H371" s="611"/>
      <c r="I371" s="611"/>
      <c r="J371" s="612"/>
      <c r="K371" s="228"/>
      <c r="L371" s="611"/>
      <c r="M371" s="611"/>
      <c r="N371" s="612"/>
      <c r="O371" s="228"/>
      <c r="P371" s="612"/>
      <c r="Q371" s="228"/>
      <c r="R371" s="611"/>
      <c r="S371" s="611"/>
      <c r="T371" s="611"/>
      <c r="U371" s="611"/>
      <c r="V371" s="611"/>
      <c r="W371" s="612"/>
      <c r="X371" s="976"/>
      <c r="Y371" s="980"/>
      <c r="Z371" s="980"/>
      <c r="AA371" s="984"/>
      <c r="AB371" s="976"/>
      <c r="AC371" s="984"/>
      <c r="AD371" s="976"/>
      <c r="AE371" s="980"/>
      <c r="AF371" s="980"/>
      <c r="AG371" s="980"/>
      <c r="AH371" s="980"/>
      <c r="AI371" s="980"/>
      <c r="AJ371" s="984"/>
    </row>
    <row r="372" spans="1:37" customFormat="1" ht="30">
      <c r="A372" s="1020"/>
      <c r="B372" s="1023"/>
      <c r="C372" s="1026"/>
      <c r="D372" s="474" t="s">
        <v>261</v>
      </c>
      <c r="E372" s="610" t="s">
        <v>439</v>
      </c>
      <c r="F372" s="228"/>
      <c r="G372" s="611"/>
      <c r="H372" s="611"/>
      <c r="I372" s="611"/>
      <c r="J372" s="612"/>
      <c r="K372" s="228"/>
      <c r="L372" s="611"/>
      <c r="M372" s="611"/>
      <c r="N372" s="612"/>
      <c r="O372" s="228"/>
      <c r="P372" s="612"/>
      <c r="Q372" s="228"/>
      <c r="R372" s="611"/>
      <c r="S372" s="611"/>
      <c r="T372" s="611"/>
      <c r="U372" s="611"/>
      <c r="V372" s="611"/>
      <c r="W372" s="612"/>
      <c r="X372" s="977"/>
      <c r="Y372" s="981"/>
      <c r="Z372" s="981"/>
      <c r="AA372" s="985"/>
      <c r="AB372" s="977"/>
      <c r="AC372" s="985"/>
      <c r="AD372" s="977"/>
      <c r="AE372" s="981"/>
      <c r="AF372" s="981"/>
      <c r="AG372" s="981"/>
      <c r="AH372" s="981"/>
      <c r="AI372" s="981"/>
      <c r="AJ372" s="985"/>
    </row>
    <row r="373" spans="1:37" customFormat="1" ht="30">
      <c r="A373" s="1020"/>
      <c r="B373" s="1023"/>
      <c r="C373" s="1026"/>
      <c r="D373" s="474" t="s">
        <v>262</v>
      </c>
      <c r="E373" s="610" t="s">
        <v>440</v>
      </c>
      <c r="F373" s="228"/>
      <c r="G373" s="611"/>
      <c r="H373" s="611"/>
      <c r="I373" s="611"/>
      <c r="J373" s="612"/>
      <c r="K373" s="228"/>
      <c r="L373" s="611"/>
      <c r="M373" s="611"/>
      <c r="N373" s="612"/>
      <c r="O373" s="228"/>
      <c r="P373" s="612"/>
      <c r="Q373" s="228"/>
      <c r="R373" s="611"/>
      <c r="S373" s="611"/>
      <c r="T373" s="611"/>
      <c r="U373" s="611"/>
      <c r="V373" s="611"/>
      <c r="W373" s="612"/>
      <c r="X373" s="977"/>
      <c r="Y373" s="981"/>
      <c r="Z373" s="981"/>
      <c r="AA373" s="985"/>
      <c r="AB373" s="977"/>
      <c r="AC373" s="985"/>
      <c r="AD373" s="977"/>
      <c r="AE373" s="981"/>
      <c r="AF373" s="981"/>
      <c r="AG373" s="981"/>
      <c r="AH373" s="981"/>
      <c r="AI373" s="981"/>
      <c r="AJ373" s="985"/>
    </row>
    <row r="374" spans="1:37" customFormat="1" thickBot="1">
      <c r="A374" s="1021"/>
      <c r="B374" s="1024"/>
      <c r="C374" s="1027"/>
      <c r="D374" s="475" t="s">
        <v>264</v>
      </c>
      <c r="E374" s="232" t="s">
        <v>445</v>
      </c>
      <c r="F374" s="613"/>
      <c r="G374" s="614"/>
      <c r="H374" s="614"/>
      <c r="I374" s="614"/>
      <c r="J374" s="615"/>
      <c r="K374" s="613"/>
      <c r="L374" s="614"/>
      <c r="M374" s="614"/>
      <c r="N374" s="615"/>
      <c r="O374" s="613"/>
      <c r="P374" s="615"/>
      <c r="Q374" s="613"/>
      <c r="R374" s="614"/>
      <c r="S374" s="614"/>
      <c r="T374" s="614"/>
      <c r="U374" s="614"/>
      <c r="V374" s="614"/>
      <c r="W374" s="615"/>
      <c r="X374" s="978"/>
      <c r="Y374" s="982"/>
      <c r="Z374" s="982"/>
      <c r="AA374" s="986"/>
      <c r="AB374" s="978"/>
      <c r="AC374" s="986"/>
      <c r="AD374" s="978"/>
      <c r="AE374" s="982"/>
      <c r="AF374" s="982"/>
      <c r="AG374" s="982"/>
      <c r="AH374" s="982"/>
      <c r="AI374" s="982"/>
      <c r="AJ374" s="986"/>
    </row>
    <row r="375" spans="1:37" ht="14.45" customHeight="1">
      <c r="A375" s="993"/>
      <c r="B375" s="993"/>
      <c r="C375" s="993"/>
      <c r="D375" s="994"/>
      <c r="E375" s="89"/>
      <c r="F375" s="3">
        <f t="shared" ref="F375:W375" si="36">SUM(F361:F374)</f>
        <v>0</v>
      </c>
      <c r="G375" s="3">
        <f t="shared" si="36"/>
        <v>0</v>
      </c>
      <c r="H375" s="3">
        <f t="shared" si="36"/>
        <v>0</v>
      </c>
      <c r="I375" s="3">
        <f t="shared" si="36"/>
        <v>0</v>
      </c>
      <c r="J375" s="3">
        <f t="shared" si="36"/>
        <v>0</v>
      </c>
      <c r="K375" s="3">
        <f t="shared" si="36"/>
        <v>0</v>
      </c>
      <c r="L375" s="3">
        <f t="shared" si="36"/>
        <v>0</v>
      </c>
      <c r="M375" s="3">
        <f t="shared" si="36"/>
        <v>0</v>
      </c>
      <c r="N375" s="3">
        <f t="shared" si="36"/>
        <v>0</v>
      </c>
      <c r="O375" s="3">
        <f t="shared" si="36"/>
        <v>0</v>
      </c>
      <c r="P375" s="3">
        <f t="shared" si="36"/>
        <v>0</v>
      </c>
      <c r="Q375" s="3">
        <f t="shared" si="36"/>
        <v>0</v>
      </c>
      <c r="R375" s="3">
        <f t="shared" si="36"/>
        <v>0</v>
      </c>
      <c r="S375" s="3">
        <f t="shared" si="36"/>
        <v>0</v>
      </c>
      <c r="T375" s="3">
        <f t="shared" si="36"/>
        <v>0</v>
      </c>
      <c r="U375" s="3">
        <f t="shared" si="36"/>
        <v>0</v>
      </c>
      <c r="V375" s="3">
        <f t="shared" si="36"/>
        <v>0</v>
      </c>
      <c r="W375" s="3">
        <f t="shared" si="36"/>
        <v>0</v>
      </c>
      <c r="X375" s="77">
        <f t="shared" ref="X375:AJ375" si="37">SUM(X361)</f>
        <v>0</v>
      </c>
      <c r="Y375" s="77">
        <f t="shared" si="37"/>
        <v>0</v>
      </c>
      <c r="Z375" s="77">
        <f t="shared" si="37"/>
        <v>0</v>
      </c>
      <c r="AA375" s="77">
        <f t="shared" si="37"/>
        <v>0</v>
      </c>
      <c r="AB375" s="77">
        <f t="shared" si="37"/>
        <v>0</v>
      </c>
      <c r="AC375" s="77">
        <f t="shared" si="37"/>
        <v>0</v>
      </c>
      <c r="AD375" s="77">
        <f t="shared" si="37"/>
        <v>0</v>
      </c>
      <c r="AE375" s="77">
        <f t="shared" si="37"/>
        <v>0</v>
      </c>
      <c r="AF375" s="77">
        <f t="shared" si="37"/>
        <v>0</v>
      </c>
      <c r="AG375" s="77">
        <f t="shared" si="37"/>
        <v>0</v>
      </c>
      <c r="AH375" s="77">
        <f t="shared" si="37"/>
        <v>0</v>
      </c>
      <c r="AI375" s="77">
        <f t="shared" si="37"/>
        <v>0</v>
      </c>
      <c r="AJ375" s="77">
        <f t="shared" si="37"/>
        <v>0</v>
      </c>
      <c r="AK375" s="1"/>
    </row>
    <row r="376" spans="1:37" customFormat="1" thickBot="1">
      <c r="D376" s="216"/>
      <c r="E376" s="216"/>
    </row>
    <row r="377" spans="1:37" customFormat="1" ht="30">
      <c r="A377" s="1019" t="s">
        <v>50</v>
      </c>
      <c r="B377" s="1022" t="s">
        <v>1572</v>
      </c>
      <c r="C377" s="1025" t="s">
        <v>209</v>
      </c>
      <c r="D377" s="605" t="s">
        <v>252</v>
      </c>
      <c r="E377" s="606" t="s">
        <v>433</v>
      </c>
      <c r="F377" s="607"/>
      <c r="G377" s="608"/>
      <c r="H377" s="608"/>
      <c r="I377" s="608"/>
      <c r="J377" s="609"/>
      <c r="K377" s="607"/>
      <c r="L377" s="608"/>
      <c r="M377" s="608"/>
      <c r="N377" s="609"/>
      <c r="O377" s="607"/>
      <c r="P377" s="609"/>
      <c r="Q377" s="607"/>
      <c r="R377" s="608"/>
      <c r="S377" s="608"/>
      <c r="T377" s="608"/>
      <c r="U377" s="608"/>
      <c r="V377" s="608"/>
      <c r="W377" s="609"/>
      <c r="X377" s="1044"/>
      <c r="Y377" s="1047"/>
      <c r="Z377" s="1047"/>
      <c r="AA377" s="1050"/>
      <c r="AB377" s="1044"/>
      <c r="AC377" s="1050"/>
      <c r="AD377" s="1044"/>
      <c r="AE377" s="1047"/>
      <c r="AF377" s="1047"/>
      <c r="AG377" s="1047"/>
      <c r="AH377" s="1047"/>
      <c r="AI377" s="1047"/>
      <c r="AJ377" s="1050"/>
    </row>
    <row r="378" spans="1:37" customFormat="1" ht="15">
      <c r="A378" s="1020"/>
      <c r="B378" s="1023"/>
      <c r="C378" s="1026"/>
      <c r="D378" s="474" t="s">
        <v>1472</v>
      </c>
      <c r="E378" s="610" t="s">
        <v>1473</v>
      </c>
      <c r="F378" s="228"/>
      <c r="G378" s="611"/>
      <c r="H378" s="611"/>
      <c r="I378" s="611"/>
      <c r="J378" s="612"/>
      <c r="K378" s="228"/>
      <c r="L378" s="611"/>
      <c r="M378" s="611"/>
      <c r="N378" s="612"/>
      <c r="O378" s="228"/>
      <c r="P378" s="612"/>
      <c r="Q378" s="228"/>
      <c r="R378" s="611"/>
      <c r="S378" s="611"/>
      <c r="T378" s="611"/>
      <c r="U378" s="611"/>
      <c r="V378" s="611"/>
      <c r="W378" s="612"/>
      <c r="X378" s="1045"/>
      <c r="Y378" s="1048"/>
      <c r="Z378" s="1048"/>
      <c r="AA378" s="1051"/>
      <c r="AB378" s="1045"/>
      <c r="AC378" s="1051"/>
      <c r="AD378" s="1045"/>
      <c r="AE378" s="1048"/>
      <c r="AF378" s="1048"/>
      <c r="AG378" s="1048"/>
      <c r="AH378" s="1048"/>
      <c r="AI378" s="1048"/>
      <c r="AJ378" s="1051"/>
    </row>
    <row r="379" spans="1:37" customFormat="1" ht="15">
      <c r="A379" s="1020"/>
      <c r="B379" s="1023"/>
      <c r="C379" s="1026"/>
      <c r="D379" s="474" t="s">
        <v>1474</v>
      </c>
      <c r="E379" s="610" t="s">
        <v>1475</v>
      </c>
      <c r="F379" s="228"/>
      <c r="G379" s="611"/>
      <c r="H379" s="611"/>
      <c r="I379" s="611"/>
      <c r="J379" s="612"/>
      <c r="K379" s="228"/>
      <c r="L379" s="611"/>
      <c r="M379" s="611"/>
      <c r="N379" s="612"/>
      <c r="O379" s="228"/>
      <c r="P379" s="612"/>
      <c r="Q379" s="228"/>
      <c r="R379" s="611"/>
      <c r="S379" s="611"/>
      <c r="T379" s="611"/>
      <c r="U379" s="611"/>
      <c r="V379" s="611"/>
      <c r="W379" s="612"/>
      <c r="X379" s="1045"/>
      <c r="Y379" s="1048"/>
      <c r="Z379" s="1048"/>
      <c r="AA379" s="1051"/>
      <c r="AB379" s="1045"/>
      <c r="AC379" s="1051"/>
      <c r="AD379" s="1045"/>
      <c r="AE379" s="1048"/>
      <c r="AF379" s="1048"/>
      <c r="AG379" s="1048"/>
      <c r="AH379" s="1048"/>
      <c r="AI379" s="1048"/>
      <c r="AJ379" s="1051"/>
    </row>
    <row r="380" spans="1:37" customFormat="1" ht="15">
      <c r="A380" s="1020"/>
      <c r="B380" s="1023"/>
      <c r="C380" s="1026"/>
      <c r="D380" s="474" t="s">
        <v>1476</v>
      </c>
      <c r="E380" s="610" t="s">
        <v>1477</v>
      </c>
      <c r="F380" s="228"/>
      <c r="G380" s="611"/>
      <c r="H380" s="611"/>
      <c r="I380" s="611"/>
      <c r="J380" s="612"/>
      <c r="K380" s="228"/>
      <c r="L380" s="611"/>
      <c r="M380" s="611"/>
      <c r="N380" s="612"/>
      <c r="O380" s="228"/>
      <c r="P380" s="612"/>
      <c r="Q380" s="228"/>
      <c r="R380" s="611"/>
      <c r="S380" s="611"/>
      <c r="T380" s="611"/>
      <c r="U380" s="611"/>
      <c r="V380" s="611"/>
      <c r="W380" s="612"/>
      <c r="X380" s="1045"/>
      <c r="Y380" s="1048"/>
      <c r="Z380" s="1048"/>
      <c r="AA380" s="1051"/>
      <c r="AB380" s="1045"/>
      <c r="AC380" s="1051"/>
      <c r="AD380" s="1045"/>
      <c r="AE380" s="1048"/>
      <c r="AF380" s="1048"/>
      <c r="AG380" s="1048"/>
      <c r="AH380" s="1048"/>
      <c r="AI380" s="1048"/>
      <c r="AJ380" s="1051"/>
    </row>
    <row r="381" spans="1:37" customFormat="1" ht="15">
      <c r="A381" s="1020"/>
      <c r="B381" s="1023"/>
      <c r="C381" s="1026"/>
      <c r="D381" s="474" t="s">
        <v>1478</v>
      </c>
      <c r="E381" s="610" t="s">
        <v>1479</v>
      </c>
      <c r="F381" s="228"/>
      <c r="G381" s="611"/>
      <c r="H381" s="611"/>
      <c r="I381" s="611"/>
      <c r="J381" s="612"/>
      <c r="K381" s="228"/>
      <c r="L381" s="611"/>
      <c r="M381" s="611"/>
      <c r="N381" s="612"/>
      <c r="O381" s="228"/>
      <c r="P381" s="612"/>
      <c r="Q381" s="228"/>
      <c r="R381" s="611"/>
      <c r="S381" s="611"/>
      <c r="T381" s="611"/>
      <c r="U381" s="611"/>
      <c r="V381" s="611"/>
      <c r="W381" s="612"/>
      <c r="X381" s="1045"/>
      <c r="Y381" s="1048"/>
      <c r="Z381" s="1048"/>
      <c r="AA381" s="1051"/>
      <c r="AB381" s="1045"/>
      <c r="AC381" s="1051"/>
      <c r="AD381" s="1045"/>
      <c r="AE381" s="1048"/>
      <c r="AF381" s="1048"/>
      <c r="AG381" s="1048"/>
      <c r="AH381" s="1048"/>
      <c r="AI381" s="1048"/>
      <c r="AJ381" s="1051"/>
    </row>
    <row r="382" spans="1:37" customFormat="1" ht="15">
      <c r="A382" s="1020"/>
      <c r="B382" s="1023"/>
      <c r="C382" s="1026"/>
      <c r="D382" s="474" t="s">
        <v>254</v>
      </c>
      <c r="E382" s="610" t="s">
        <v>434</v>
      </c>
      <c r="F382" s="228"/>
      <c r="G382" s="611"/>
      <c r="H382" s="611"/>
      <c r="I382" s="611"/>
      <c r="J382" s="612"/>
      <c r="K382" s="228"/>
      <c r="L382" s="611"/>
      <c r="M382" s="611"/>
      <c r="N382" s="612"/>
      <c r="O382" s="228"/>
      <c r="P382" s="612"/>
      <c r="Q382" s="228"/>
      <c r="R382" s="611"/>
      <c r="S382" s="611"/>
      <c r="T382" s="611"/>
      <c r="U382" s="611"/>
      <c r="V382" s="611"/>
      <c r="W382" s="612"/>
      <c r="X382" s="1045"/>
      <c r="Y382" s="1048"/>
      <c r="Z382" s="1048"/>
      <c r="AA382" s="1051"/>
      <c r="AB382" s="1045"/>
      <c r="AC382" s="1051"/>
      <c r="AD382" s="1045"/>
      <c r="AE382" s="1048"/>
      <c r="AF382" s="1048"/>
      <c r="AG382" s="1048"/>
      <c r="AH382" s="1048"/>
      <c r="AI382" s="1048"/>
      <c r="AJ382" s="1051"/>
    </row>
    <row r="383" spans="1:37" customFormat="1" ht="15">
      <c r="A383" s="1020"/>
      <c r="B383" s="1023"/>
      <c r="C383" s="1026"/>
      <c r="D383" s="474" t="s">
        <v>256</v>
      </c>
      <c r="E383" s="610" t="s">
        <v>435</v>
      </c>
      <c r="F383" s="228"/>
      <c r="G383" s="611"/>
      <c r="H383" s="611"/>
      <c r="I383" s="611"/>
      <c r="J383" s="612"/>
      <c r="K383" s="228"/>
      <c r="L383" s="611"/>
      <c r="M383" s="611"/>
      <c r="N383" s="612"/>
      <c r="O383" s="228"/>
      <c r="P383" s="612"/>
      <c r="Q383" s="228"/>
      <c r="R383" s="611"/>
      <c r="S383" s="611"/>
      <c r="T383" s="611"/>
      <c r="U383" s="611"/>
      <c r="V383" s="611"/>
      <c r="W383" s="612"/>
      <c r="X383" s="1045"/>
      <c r="Y383" s="1048"/>
      <c r="Z383" s="1048"/>
      <c r="AA383" s="1051"/>
      <c r="AB383" s="1045"/>
      <c r="AC383" s="1051"/>
      <c r="AD383" s="1045"/>
      <c r="AE383" s="1048"/>
      <c r="AF383" s="1048"/>
      <c r="AG383" s="1048"/>
      <c r="AH383" s="1048"/>
      <c r="AI383" s="1048"/>
      <c r="AJ383" s="1051"/>
    </row>
    <row r="384" spans="1:37" customFormat="1" ht="30">
      <c r="A384" s="1020"/>
      <c r="B384" s="1023"/>
      <c r="C384" s="1026"/>
      <c r="D384" s="474" t="s">
        <v>409</v>
      </c>
      <c r="E384" s="610" t="s">
        <v>1480</v>
      </c>
      <c r="F384" s="228"/>
      <c r="G384" s="611"/>
      <c r="H384" s="611"/>
      <c r="I384" s="611"/>
      <c r="J384" s="612"/>
      <c r="K384" s="228"/>
      <c r="L384" s="611"/>
      <c r="M384" s="611"/>
      <c r="N384" s="612"/>
      <c r="O384" s="228"/>
      <c r="P384" s="612"/>
      <c r="Q384" s="228"/>
      <c r="R384" s="611"/>
      <c r="S384" s="611"/>
      <c r="T384" s="611"/>
      <c r="U384" s="611"/>
      <c r="V384" s="611"/>
      <c r="W384" s="612"/>
      <c r="X384" s="1045"/>
      <c r="Y384" s="1048"/>
      <c r="Z384" s="1048"/>
      <c r="AA384" s="1051"/>
      <c r="AB384" s="1045"/>
      <c r="AC384" s="1051"/>
      <c r="AD384" s="1045"/>
      <c r="AE384" s="1048"/>
      <c r="AF384" s="1048"/>
      <c r="AG384" s="1048"/>
      <c r="AH384" s="1048"/>
      <c r="AI384" s="1048"/>
      <c r="AJ384" s="1051"/>
    </row>
    <row r="385" spans="1:37" customFormat="1" ht="15">
      <c r="A385" s="1020"/>
      <c r="B385" s="1023"/>
      <c r="C385" s="1026"/>
      <c r="D385" s="474" t="s">
        <v>258</v>
      </c>
      <c r="E385" s="610" t="s">
        <v>436</v>
      </c>
      <c r="F385" s="228"/>
      <c r="G385" s="611"/>
      <c r="H385" s="611"/>
      <c r="I385" s="611"/>
      <c r="J385" s="612"/>
      <c r="K385" s="228"/>
      <c r="L385" s="611"/>
      <c r="M385" s="611"/>
      <c r="N385" s="612"/>
      <c r="O385" s="228"/>
      <c r="P385" s="612"/>
      <c r="Q385" s="228"/>
      <c r="R385" s="611"/>
      <c r="S385" s="611"/>
      <c r="T385" s="611"/>
      <c r="U385" s="611"/>
      <c r="V385" s="611"/>
      <c r="W385" s="612"/>
      <c r="X385" s="1045"/>
      <c r="Y385" s="1048"/>
      <c r="Z385" s="1048"/>
      <c r="AA385" s="1051"/>
      <c r="AB385" s="1045"/>
      <c r="AC385" s="1051"/>
      <c r="AD385" s="1045"/>
      <c r="AE385" s="1048"/>
      <c r="AF385" s="1048"/>
      <c r="AG385" s="1048"/>
      <c r="AH385" s="1048"/>
      <c r="AI385" s="1048"/>
      <c r="AJ385" s="1051"/>
    </row>
    <row r="386" spans="1:37" customFormat="1" ht="15">
      <c r="A386" s="1020"/>
      <c r="B386" s="1023"/>
      <c r="C386" s="1026"/>
      <c r="D386" s="474" t="s">
        <v>1481</v>
      </c>
      <c r="E386" s="610" t="s">
        <v>1482</v>
      </c>
      <c r="F386" s="228"/>
      <c r="G386" s="611"/>
      <c r="H386" s="611"/>
      <c r="I386" s="611"/>
      <c r="J386" s="612"/>
      <c r="K386" s="228"/>
      <c r="L386" s="611"/>
      <c r="M386" s="611"/>
      <c r="N386" s="612"/>
      <c r="O386" s="228"/>
      <c r="P386" s="612"/>
      <c r="Q386" s="228"/>
      <c r="R386" s="611"/>
      <c r="S386" s="611"/>
      <c r="T386" s="611"/>
      <c r="U386" s="611"/>
      <c r="V386" s="611"/>
      <c r="W386" s="612"/>
      <c r="X386" s="1045"/>
      <c r="Y386" s="1048"/>
      <c r="Z386" s="1048"/>
      <c r="AA386" s="1051"/>
      <c r="AB386" s="1045"/>
      <c r="AC386" s="1051"/>
      <c r="AD386" s="1045"/>
      <c r="AE386" s="1048"/>
      <c r="AF386" s="1048"/>
      <c r="AG386" s="1048"/>
      <c r="AH386" s="1048"/>
      <c r="AI386" s="1048"/>
      <c r="AJ386" s="1051"/>
    </row>
    <row r="387" spans="1:37" customFormat="1" ht="15">
      <c r="A387" s="1020"/>
      <c r="B387" s="1023"/>
      <c r="C387" s="1026"/>
      <c r="D387" s="474" t="s">
        <v>1483</v>
      </c>
      <c r="E387" s="610" t="s">
        <v>1484</v>
      </c>
      <c r="F387" s="228"/>
      <c r="G387" s="611"/>
      <c r="H387" s="611"/>
      <c r="I387" s="611"/>
      <c r="J387" s="612"/>
      <c r="K387" s="228"/>
      <c r="L387" s="611"/>
      <c r="M387" s="611"/>
      <c r="N387" s="612"/>
      <c r="O387" s="228"/>
      <c r="P387" s="612"/>
      <c r="Q387" s="228"/>
      <c r="R387" s="611"/>
      <c r="S387" s="611"/>
      <c r="T387" s="611"/>
      <c r="U387" s="611"/>
      <c r="V387" s="611"/>
      <c r="W387" s="612"/>
      <c r="X387" s="1045"/>
      <c r="Y387" s="1048"/>
      <c r="Z387" s="1048"/>
      <c r="AA387" s="1051"/>
      <c r="AB387" s="1045"/>
      <c r="AC387" s="1051"/>
      <c r="AD387" s="1045"/>
      <c r="AE387" s="1048"/>
      <c r="AF387" s="1048"/>
      <c r="AG387" s="1048"/>
      <c r="AH387" s="1048"/>
      <c r="AI387" s="1048"/>
      <c r="AJ387" s="1051"/>
    </row>
    <row r="388" spans="1:37" customFormat="1" ht="15">
      <c r="A388" s="1020"/>
      <c r="B388" s="1023"/>
      <c r="C388" s="1026"/>
      <c r="D388" s="474" t="s">
        <v>1485</v>
      </c>
      <c r="E388" s="610" t="s">
        <v>1486</v>
      </c>
      <c r="F388" s="228"/>
      <c r="G388" s="611"/>
      <c r="H388" s="611"/>
      <c r="I388" s="611"/>
      <c r="J388" s="612"/>
      <c r="K388" s="228"/>
      <c r="L388" s="611"/>
      <c r="M388" s="611"/>
      <c r="N388" s="612"/>
      <c r="O388" s="228"/>
      <c r="P388" s="612"/>
      <c r="Q388" s="228"/>
      <c r="R388" s="611"/>
      <c r="S388" s="611"/>
      <c r="T388" s="611"/>
      <c r="U388" s="611"/>
      <c r="V388" s="611"/>
      <c r="W388" s="612"/>
      <c r="X388" s="1045"/>
      <c r="Y388" s="1048"/>
      <c r="Z388" s="1048"/>
      <c r="AA388" s="1051"/>
      <c r="AB388" s="1045"/>
      <c r="AC388" s="1051"/>
      <c r="AD388" s="1045"/>
      <c r="AE388" s="1048"/>
      <c r="AF388" s="1048"/>
      <c r="AG388" s="1048"/>
      <c r="AH388" s="1048"/>
      <c r="AI388" s="1048"/>
      <c r="AJ388" s="1051"/>
    </row>
    <row r="389" spans="1:37" customFormat="1" ht="15">
      <c r="A389" s="1020"/>
      <c r="B389" s="1023"/>
      <c r="C389" s="1026"/>
      <c r="D389" s="474" t="s">
        <v>1487</v>
      </c>
      <c r="E389" s="610" t="s">
        <v>1488</v>
      </c>
      <c r="F389" s="228"/>
      <c r="G389" s="611"/>
      <c r="H389" s="611"/>
      <c r="I389" s="611"/>
      <c r="J389" s="612"/>
      <c r="K389" s="228"/>
      <c r="L389" s="611"/>
      <c r="M389" s="611"/>
      <c r="N389" s="612"/>
      <c r="O389" s="228"/>
      <c r="P389" s="612"/>
      <c r="Q389" s="228"/>
      <c r="R389" s="611"/>
      <c r="S389" s="611"/>
      <c r="T389" s="611"/>
      <c r="U389" s="611"/>
      <c r="V389" s="611"/>
      <c r="W389" s="612"/>
      <c r="X389" s="1045"/>
      <c r="Y389" s="1048"/>
      <c r="Z389" s="1048"/>
      <c r="AA389" s="1051"/>
      <c r="AB389" s="1045"/>
      <c r="AC389" s="1051"/>
      <c r="AD389" s="1045"/>
      <c r="AE389" s="1048"/>
      <c r="AF389" s="1048"/>
      <c r="AG389" s="1048"/>
      <c r="AH389" s="1048"/>
      <c r="AI389" s="1048"/>
      <c r="AJ389" s="1051"/>
    </row>
    <row r="390" spans="1:37" customFormat="1" ht="15">
      <c r="A390" s="1020"/>
      <c r="B390" s="1023"/>
      <c r="C390" s="1026"/>
      <c r="D390" s="474" t="s">
        <v>1489</v>
      </c>
      <c r="E390" s="610" t="s">
        <v>1490</v>
      </c>
      <c r="F390" s="228"/>
      <c r="G390" s="611"/>
      <c r="H390" s="611"/>
      <c r="I390" s="611"/>
      <c r="J390" s="612"/>
      <c r="K390" s="228"/>
      <c r="L390" s="611"/>
      <c r="M390" s="611"/>
      <c r="N390" s="612"/>
      <c r="O390" s="228"/>
      <c r="P390" s="612"/>
      <c r="Q390" s="228"/>
      <c r="R390" s="611"/>
      <c r="S390" s="611"/>
      <c r="T390" s="611"/>
      <c r="U390" s="611"/>
      <c r="V390" s="611"/>
      <c r="W390" s="612"/>
      <c r="X390" s="1045"/>
      <c r="Y390" s="1048"/>
      <c r="Z390" s="1048"/>
      <c r="AA390" s="1051"/>
      <c r="AB390" s="1045"/>
      <c r="AC390" s="1051"/>
      <c r="AD390" s="1045"/>
      <c r="AE390" s="1048"/>
      <c r="AF390" s="1048"/>
      <c r="AG390" s="1048"/>
      <c r="AH390" s="1048"/>
      <c r="AI390" s="1048"/>
      <c r="AJ390" s="1051"/>
    </row>
    <row r="391" spans="1:37" customFormat="1" ht="15">
      <c r="A391" s="1020"/>
      <c r="B391" s="1023"/>
      <c r="C391" s="1026"/>
      <c r="D391" s="474" t="s">
        <v>1491</v>
      </c>
      <c r="E391" s="610" t="s">
        <v>1492</v>
      </c>
      <c r="F391" s="228"/>
      <c r="G391" s="611"/>
      <c r="H391" s="611"/>
      <c r="I391" s="611"/>
      <c r="J391" s="612"/>
      <c r="K391" s="228"/>
      <c r="L391" s="611"/>
      <c r="M391" s="611"/>
      <c r="N391" s="612"/>
      <c r="O391" s="228"/>
      <c r="P391" s="612"/>
      <c r="Q391" s="228"/>
      <c r="R391" s="611"/>
      <c r="S391" s="611"/>
      <c r="T391" s="611"/>
      <c r="U391" s="611"/>
      <c r="V391" s="611"/>
      <c r="W391" s="612"/>
      <c r="X391" s="1045"/>
      <c r="Y391" s="1048"/>
      <c r="Z391" s="1048"/>
      <c r="AA391" s="1051"/>
      <c r="AB391" s="1045"/>
      <c r="AC391" s="1051"/>
      <c r="AD391" s="1045"/>
      <c r="AE391" s="1048"/>
      <c r="AF391" s="1048"/>
      <c r="AG391" s="1048"/>
      <c r="AH391" s="1048"/>
      <c r="AI391" s="1048"/>
      <c r="AJ391" s="1051"/>
    </row>
    <row r="392" spans="1:37" customFormat="1" ht="15">
      <c r="A392" s="1020"/>
      <c r="B392" s="1023"/>
      <c r="C392" s="1026"/>
      <c r="D392" s="474" t="s">
        <v>1493</v>
      </c>
      <c r="E392" s="610" t="s">
        <v>1494</v>
      </c>
      <c r="F392" s="228"/>
      <c r="G392" s="611"/>
      <c r="H392" s="611"/>
      <c r="I392" s="611"/>
      <c r="J392" s="612"/>
      <c r="K392" s="228"/>
      <c r="L392" s="611"/>
      <c r="M392" s="611"/>
      <c r="N392" s="612"/>
      <c r="O392" s="228"/>
      <c r="P392" s="612"/>
      <c r="Q392" s="228"/>
      <c r="R392" s="611"/>
      <c r="S392" s="611"/>
      <c r="T392" s="611"/>
      <c r="U392" s="611"/>
      <c r="V392" s="611"/>
      <c r="W392" s="612"/>
      <c r="X392" s="1045"/>
      <c r="Y392" s="1048"/>
      <c r="Z392" s="1048"/>
      <c r="AA392" s="1051"/>
      <c r="AB392" s="1045"/>
      <c r="AC392" s="1051"/>
      <c r="AD392" s="1045"/>
      <c r="AE392" s="1048"/>
      <c r="AF392" s="1048"/>
      <c r="AG392" s="1048"/>
      <c r="AH392" s="1048"/>
      <c r="AI392" s="1048"/>
      <c r="AJ392" s="1051"/>
    </row>
    <row r="393" spans="1:37" customFormat="1" ht="19.5" customHeight="1">
      <c r="A393" s="1020"/>
      <c r="B393" s="1023"/>
      <c r="C393" s="1026"/>
      <c r="D393" s="474" t="s">
        <v>1495</v>
      </c>
      <c r="E393" s="610" t="s">
        <v>1496</v>
      </c>
      <c r="F393" s="228"/>
      <c r="G393" s="611"/>
      <c r="H393" s="611"/>
      <c r="I393" s="611"/>
      <c r="J393" s="612"/>
      <c r="K393" s="228"/>
      <c r="L393" s="611"/>
      <c r="M393" s="611"/>
      <c r="N393" s="612"/>
      <c r="O393" s="228"/>
      <c r="P393" s="612"/>
      <c r="Q393" s="228"/>
      <c r="R393" s="611"/>
      <c r="S393" s="611"/>
      <c r="T393" s="611"/>
      <c r="U393" s="611"/>
      <c r="V393" s="611"/>
      <c r="W393" s="612"/>
      <c r="X393" s="1045"/>
      <c r="Y393" s="1048"/>
      <c r="Z393" s="1048"/>
      <c r="AA393" s="1051"/>
      <c r="AB393" s="1045"/>
      <c r="AC393" s="1051"/>
      <c r="AD393" s="1045"/>
      <c r="AE393" s="1048"/>
      <c r="AF393" s="1048"/>
      <c r="AG393" s="1048"/>
      <c r="AH393" s="1048"/>
      <c r="AI393" s="1048"/>
      <c r="AJ393" s="1051"/>
    </row>
    <row r="394" spans="1:37" customFormat="1" ht="18.75" customHeight="1">
      <c r="A394" s="1020"/>
      <c r="B394" s="1023"/>
      <c r="C394" s="1026"/>
      <c r="D394" s="474" t="s">
        <v>259</v>
      </c>
      <c r="E394" s="610" t="s">
        <v>437</v>
      </c>
      <c r="F394" s="228"/>
      <c r="G394" s="611"/>
      <c r="H394" s="611"/>
      <c r="I394" s="611"/>
      <c r="J394" s="612"/>
      <c r="K394" s="228"/>
      <c r="L394" s="611"/>
      <c r="M394" s="611"/>
      <c r="N394" s="612"/>
      <c r="O394" s="228"/>
      <c r="P394" s="612"/>
      <c r="Q394" s="228"/>
      <c r="R394" s="611"/>
      <c r="S394" s="611"/>
      <c r="T394" s="611"/>
      <c r="U394" s="611"/>
      <c r="V394" s="611"/>
      <c r="W394" s="612"/>
      <c r="X394" s="1045"/>
      <c r="Y394" s="1048"/>
      <c r="Z394" s="1048"/>
      <c r="AA394" s="1051"/>
      <c r="AB394" s="1045"/>
      <c r="AC394" s="1051"/>
      <c r="AD394" s="1045"/>
      <c r="AE394" s="1048"/>
      <c r="AF394" s="1048"/>
      <c r="AG394" s="1048"/>
      <c r="AH394" s="1048"/>
      <c r="AI394" s="1048"/>
      <c r="AJ394" s="1051"/>
    </row>
    <row r="395" spans="1:37" customFormat="1" ht="30">
      <c r="A395" s="1020"/>
      <c r="B395" s="1023"/>
      <c r="C395" s="1026"/>
      <c r="D395" s="474" t="s">
        <v>260</v>
      </c>
      <c r="E395" s="610" t="s">
        <v>438</v>
      </c>
      <c r="F395" s="228"/>
      <c r="G395" s="611"/>
      <c r="H395" s="611"/>
      <c r="I395" s="611"/>
      <c r="J395" s="612"/>
      <c r="K395" s="228"/>
      <c r="L395" s="611"/>
      <c r="M395" s="611"/>
      <c r="N395" s="612"/>
      <c r="O395" s="228"/>
      <c r="P395" s="612"/>
      <c r="Q395" s="228"/>
      <c r="R395" s="611"/>
      <c r="S395" s="611"/>
      <c r="T395" s="611"/>
      <c r="U395" s="611"/>
      <c r="V395" s="611"/>
      <c r="W395" s="612"/>
      <c r="X395" s="1045"/>
      <c r="Y395" s="1048"/>
      <c r="Z395" s="1048"/>
      <c r="AA395" s="1051"/>
      <c r="AB395" s="1045"/>
      <c r="AC395" s="1051"/>
      <c r="AD395" s="1045"/>
      <c r="AE395" s="1048"/>
      <c r="AF395" s="1048"/>
      <c r="AG395" s="1048"/>
      <c r="AH395" s="1048"/>
      <c r="AI395" s="1048"/>
      <c r="AJ395" s="1051"/>
    </row>
    <row r="396" spans="1:37" customFormat="1" ht="30">
      <c r="A396" s="1020"/>
      <c r="B396" s="1023"/>
      <c r="C396" s="1026"/>
      <c r="D396" s="474" t="s">
        <v>261</v>
      </c>
      <c r="E396" s="610" t="s">
        <v>439</v>
      </c>
      <c r="F396" s="228"/>
      <c r="G396" s="611"/>
      <c r="H396" s="611"/>
      <c r="I396" s="611"/>
      <c r="J396" s="612"/>
      <c r="K396" s="228"/>
      <c r="L396" s="611"/>
      <c r="M396" s="611"/>
      <c r="N396" s="612"/>
      <c r="O396" s="228"/>
      <c r="P396" s="612"/>
      <c r="Q396" s="228"/>
      <c r="R396" s="611"/>
      <c r="S396" s="611"/>
      <c r="T396" s="611"/>
      <c r="U396" s="611"/>
      <c r="V396" s="611"/>
      <c r="W396" s="612"/>
      <c r="X396" s="1045"/>
      <c r="Y396" s="1048"/>
      <c r="Z396" s="1048"/>
      <c r="AA396" s="1051"/>
      <c r="AB396" s="1045"/>
      <c r="AC396" s="1051"/>
      <c r="AD396" s="1045"/>
      <c r="AE396" s="1048"/>
      <c r="AF396" s="1048"/>
      <c r="AG396" s="1048"/>
      <c r="AH396" s="1048"/>
      <c r="AI396" s="1048"/>
      <c r="AJ396" s="1051"/>
    </row>
    <row r="397" spans="1:37" customFormat="1" ht="30">
      <c r="A397" s="1020"/>
      <c r="B397" s="1023"/>
      <c r="C397" s="1026"/>
      <c r="D397" s="474" t="s">
        <v>262</v>
      </c>
      <c r="E397" s="610" t="s">
        <v>440</v>
      </c>
      <c r="F397" s="228"/>
      <c r="G397" s="611"/>
      <c r="H397" s="611"/>
      <c r="I397" s="611"/>
      <c r="J397" s="612"/>
      <c r="K397" s="228"/>
      <c r="L397" s="611"/>
      <c r="M397" s="611"/>
      <c r="N397" s="612"/>
      <c r="O397" s="228"/>
      <c r="P397" s="612"/>
      <c r="Q397" s="228"/>
      <c r="R397" s="611"/>
      <c r="S397" s="611"/>
      <c r="T397" s="611"/>
      <c r="U397" s="611"/>
      <c r="V397" s="611"/>
      <c r="W397" s="612"/>
      <c r="X397" s="1045"/>
      <c r="Y397" s="1048"/>
      <c r="Z397" s="1048"/>
      <c r="AA397" s="1051"/>
      <c r="AB397" s="1045"/>
      <c r="AC397" s="1051"/>
      <c r="AD397" s="1045"/>
      <c r="AE397" s="1048"/>
      <c r="AF397" s="1048"/>
      <c r="AG397" s="1048"/>
      <c r="AH397" s="1048"/>
      <c r="AI397" s="1048"/>
      <c r="AJ397" s="1051"/>
    </row>
    <row r="398" spans="1:37" customFormat="1" thickBot="1">
      <c r="A398" s="1021"/>
      <c r="B398" s="1024"/>
      <c r="C398" s="1027"/>
      <c r="D398" s="475" t="s">
        <v>264</v>
      </c>
      <c r="E398" s="232" t="s">
        <v>445</v>
      </c>
      <c r="F398" s="613"/>
      <c r="G398" s="614"/>
      <c r="H398" s="614"/>
      <c r="I398" s="614"/>
      <c r="J398" s="615"/>
      <c r="K398" s="613"/>
      <c r="L398" s="614"/>
      <c r="M398" s="614"/>
      <c r="N398" s="615"/>
      <c r="O398" s="613"/>
      <c r="P398" s="615"/>
      <c r="Q398" s="613"/>
      <c r="R398" s="614"/>
      <c r="S398" s="614"/>
      <c r="T398" s="614"/>
      <c r="U398" s="614"/>
      <c r="V398" s="614"/>
      <c r="W398" s="615"/>
      <c r="X398" s="1046"/>
      <c r="Y398" s="1049"/>
      <c r="Z398" s="1049"/>
      <c r="AA398" s="1052"/>
      <c r="AB398" s="1046"/>
      <c r="AC398" s="1052"/>
      <c r="AD398" s="1046"/>
      <c r="AE398" s="1049"/>
      <c r="AF398" s="1049"/>
      <c r="AG398" s="1049"/>
      <c r="AH398" s="1049"/>
      <c r="AI398" s="1049"/>
      <c r="AJ398" s="1052"/>
    </row>
    <row r="399" spans="1:37" ht="14.45" customHeight="1">
      <c r="A399" s="993"/>
      <c r="B399" s="993"/>
      <c r="C399" s="993"/>
      <c r="D399" s="994"/>
      <c r="E399" s="89"/>
      <c r="F399" s="3">
        <f t="shared" ref="F399:W399" si="38">SUM(F377:F398)</f>
        <v>0</v>
      </c>
      <c r="G399" s="3">
        <f t="shared" si="38"/>
        <v>0</v>
      </c>
      <c r="H399" s="3">
        <f t="shared" si="38"/>
        <v>0</v>
      </c>
      <c r="I399" s="3">
        <f t="shared" si="38"/>
        <v>0</v>
      </c>
      <c r="J399" s="3">
        <f t="shared" si="38"/>
        <v>0</v>
      </c>
      <c r="K399" s="3">
        <f t="shared" si="38"/>
        <v>0</v>
      </c>
      <c r="L399" s="3">
        <f t="shared" si="38"/>
        <v>0</v>
      </c>
      <c r="M399" s="3">
        <f t="shared" si="38"/>
        <v>0</v>
      </c>
      <c r="N399" s="3">
        <f t="shared" si="38"/>
        <v>0</v>
      </c>
      <c r="O399" s="3">
        <f t="shared" si="38"/>
        <v>0</v>
      </c>
      <c r="P399" s="3">
        <f t="shared" si="38"/>
        <v>0</v>
      </c>
      <c r="Q399" s="3">
        <f t="shared" si="38"/>
        <v>0</v>
      </c>
      <c r="R399" s="3">
        <f t="shared" si="38"/>
        <v>0</v>
      </c>
      <c r="S399" s="3">
        <f t="shared" si="38"/>
        <v>0</v>
      </c>
      <c r="T399" s="3">
        <f t="shared" si="38"/>
        <v>0</v>
      </c>
      <c r="U399" s="3">
        <f t="shared" si="38"/>
        <v>0</v>
      </c>
      <c r="V399" s="3">
        <f t="shared" si="38"/>
        <v>0</v>
      </c>
      <c r="W399" s="3">
        <f t="shared" si="38"/>
        <v>0</v>
      </c>
      <c r="X399" s="77">
        <f t="shared" ref="X399:AJ399" si="39">SUM(X377)</f>
        <v>0</v>
      </c>
      <c r="Y399" s="77">
        <f t="shared" si="39"/>
        <v>0</v>
      </c>
      <c r="Z399" s="77">
        <f t="shared" si="39"/>
        <v>0</v>
      </c>
      <c r="AA399" s="77">
        <f t="shared" si="39"/>
        <v>0</v>
      </c>
      <c r="AB399" s="77">
        <f t="shared" si="39"/>
        <v>0</v>
      </c>
      <c r="AC399" s="77">
        <f t="shared" si="39"/>
        <v>0</v>
      </c>
      <c r="AD399" s="77">
        <f t="shared" si="39"/>
        <v>0</v>
      </c>
      <c r="AE399" s="77">
        <f t="shared" si="39"/>
        <v>0</v>
      </c>
      <c r="AF399" s="77">
        <f t="shared" si="39"/>
        <v>0</v>
      </c>
      <c r="AG399" s="77">
        <f t="shared" si="39"/>
        <v>0</v>
      </c>
      <c r="AH399" s="77">
        <f t="shared" si="39"/>
        <v>0</v>
      </c>
      <c r="AI399" s="77">
        <f t="shared" si="39"/>
        <v>0</v>
      </c>
      <c r="AJ399" s="77">
        <f t="shared" si="39"/>
        <v>0</v>
      </c>
      <c r="AK399" s="1"/>
    </row>
    <row r="400" spans="1:37" customFormat="1" thickBot="1">
      <c r="D400" s="216"/>
      <c r="E400" s="216"/>
    </row>
    <row r="401" spans="1:36" customFormat="1" ht="30">
      <c r="A401" s="1019" t="s">
        <v>50</v>
      </c>
      <c r="B401" s="1022" t="s">
        <v>1573</v>
      </c>
      <c r="C401" s="1025" t="s">
        <v>203</v>
      </c>
      <c r="D401" s="605" t="s">
        <v>252</v>
      </c>
      <c r="E401" s="606" t="s">
        <v>433</v>
      </c>
      <c r="F401" s="607"/>
      <c r="G401" s="608"/>
      <c r="H401" s="608"/>
      <c r="I401" s="608"/>
      <c r="J401" s="609"/>
      <c r="K401" s="607"/>
      <c r="L401" s="608"/>
      <c r="M401" s="608"/>
      <c r="N401" s="609"/>
      <c r="O401" s="607"/>
      <c r="P401" s="609"/>
      <c r="Q401" s="607"/>
      <c r="R401" s="608"/>
      <c r="S401" s="608"/>
      <c r="T401" s="608"/>
      <c r="U401" s="608"/>
      <c r="V401" s="608"/>
      <c r="W401" s="609"/>
      <c r="X401" s="975"/>
      <c r="Y401" s="979"/>
      <c r="Z401" s="979"/>
      <c r="AA401" s="983"/>
      <c r="AB401" s="975"/>
      <c r="AC401" s="983"/>
      <c r="AD401" s="975"/>
      <c r="AE401" s="979"/>
      <c r="AF401" s="979"/>
      <c r="AG401" s="979"/>
      <c r="AH401" s="979"/>
      <c r="AI401" s="979"/>
      <c r="AJ401" s="983"/>
    </row>
    <row r="402" spans="1:36" customFormat="1" ht="15">
      <c r="A402" s="1020"/>
      <c r="B402" s="1023"/>
      <c r="C402" s="1026"/>
      <c r="D402" s="474" t="s">
        <v>1497</v>
      </c>
      <c r="E402" s="610" t="s">
        <v>1498</v>
      </c>
      <c r="F402" s="228"/>
      <c r="G402" s="611"/>
      <c r="H402" s="611"/>
      <c r="I402" s="611"/>
      <c r="J402" s="612"/>
      <c r="K402" s="228"/>
      <c r="L402" s="611"/>
      <c r="M402" s="611"/>
      <c r="N402" s="612"/>
      <c r="O402" s="228"/>
      <c r="P402" s="612"/>
      <c r="Q402" s="228"/>
      <c r="R402" s="611"/>
      <c r="S402" s="611"/>
      <c r="T402" s="611"/>
      <c r="U402" s="611"/>
      <c r="V402" s="611"/>
      <c r="W402" s="612"/>
      <c r="X402" s="976"/>
      <c r="Y402" s="980"/>
      <c r="Z402" s="980"/>
      <c r="AA402" s="984"/>
      <c r="AB402" s="976"/>
      <c r="AC402" s="984"/>
      <c r="AD402" s="976"/>
      <c r="AE402" s="980"/>
      <c r="AF402" s="980"/>
      <c r="AG402" s="980"/>
      <c r="AH402" s="980"/>
      <c r="AI402" s="980"/>
      <c r="AJ402" s="984"/>
    </row>
    <row r="403" spans="1:36" customFormat="1" ht="30">
      <c r="A403" s="1020"/>
      <c r="B403" s="1023"/>
      <c r="C403" s="1026"/>
      <c r="D403" s="474" t="s">
        <v>189</v>
      </c>
      <c r="E403" s="610" t="s">
        <v>1499</v>
      </c>
      <c r="F403" s="228"/>
      <c r="G403" s="611"/>
      <c r="H403" s="611"/>
      <c r="I403" s="611"/>
      <c r="J403" s="612"/>
      <c r="K403" s="228"/>
      <c r="L403" s="611"/>
      <c r="M403" s="611"/>
      <c r="N403" s="612"/>
      <c r="O403" s="228"/>
      <c r="P403" s="612"/>
      <c r="Q403" s="228"/>
      <c r="R403" s="611"/>
      <c r="S403" s="611"/>
      <c r="T403" s="611"/>
      <c r="U403" s="611"/>
      <c r="V403" s="611"/>
      <c r="W403" s="612"/>
      <c r="X403" s="976"/>
      <c r="Y403" s="980"/>
      <c r="Z403" s="980"/>
      <c r="AA403" s="984"/>
      <c r="AB403" s="976"/>
      <c r="AC403" s="984"/>
      <c r="AD403" s="976"/>
      <c r="AE403" s="980"/>
      <c r="AF403" s="980"/>
      <c r="AG403" s="980"/>
      <c r="AH403" s="980"/>
      <c r="AI403" s="980"/>
      <c r="AJ403" s="984"/>
    </row>
    <row r="404" spans="1:36" customFormat="1" ht="15">
      <c r="A404" s="1020"/>
      <c r="B404" s="1023"/>
      <c r="C404" s="1026"/>
      <c r="D404" s="474" t="s">
        <v>191</v>
      </c>
      <c r="E404" s="610" t="s">
        <v>1500</v>
      </c>
      <c r="F404" s="228"/>
      <c r="G404" s="611"/>
      <c r="H404" s="611"/>
      <c r="I404" s="611"/>
      <c r="J404" s="612"/>
      <c r="K404" s="228"/>
      <c r="L404" s="611"/>
      <c r="M404" s="611"/>
      <c r="N404" s="612"/>
      <c r="O404" s="228"/>
      <c r="P404" s="612"/>
      <c r="Q404" s="228"/>
      <c r="R404" s="611"/>
      <c r="S404" s="611"/>
      <c r="T404" s="611"/>
      <c r="U404" s="611"/>
      <c r="V404" s="611"/>
      <c r="W404" s="612"/>
      <c r="X404" s="976"/>
      <c r="Y404" s="980"/>
      <c r="Z404" s="980"/>
      <c r="AA404" s="984"/>
      <c r="AB404" s="976"/>
      <c r="AC404" s="984"/>
      <c r="AD404" s="976"/>
      <c r="AE404" s="980"/>
      <c r="AF404" s="980"/>
      <c r="AG404" s="980"/>
      <c r="AH404" s="980"/>
      <c r="AI404" s="980"/>
      <c r="AJ404" s="984"/>
    </row>
    <row r="405" spans="1:36" customFormat="1" ht="30">
      <c r="A405" s="1020"/>
      <c r="B405" s="1023"/>
      <c r="C405" s="1026"/>
      <c r="D405" s="474" t="s">
        <v>204</v>
      </c>
      <c r="E405" s="610" t="s">
        <v>1501</v>
      </c>
      <c r="F405" s="228"/>
      <c r="G405" s="611"/>
      <c r="H405" s="611"/>
      <c r="I405" s="611"/>
      <c r="J405" s="612"/>
      <c r="K405" s="228"/>
      <c r="L405" s="611"/>
      <c r="M405" s="611"/>
      <c r="N405" s="612"/>
      <c r="O405" s="228"/>
      <c r="P405" s="612"/>
      <c r="Q405" s="228"/>
      <c r="R405" s="611"/>
      <c r="S405" s="611"/>
      <c r="T405" s="611"/>
      <c r="U405" s="611"/>
      <c r="V405" s="611"/>
      <c r="W405" s="612"/>
      <c r="X405" s="976"/>
      <c r="Y405" s="980"/>
      <c r="Z405" s="980"/>
      <c r="AA405" s="984"/>
      <c r="AB405" s="976"/>
      <c r="AC405" s="984"/>
      <c r="AD405" s="976"/>
      <c r="AE405" s="980"/>
      <c r="AF405" s="980"/>
      <c r="AG405" s="980"/>
      <c r="AH405" s="980"/>
      <c r="AI405" s="980"/>
      <c r="AJ405" s="984"/>
    </row>
    <row r="406" spans="1:36" customFormat="1" ht="15">
      <c r="A406" s="1020"/>
      <c r="B406" s="1023"/>
      <c r="C406" s="1026"/>
      <c r="D406" s="474" t="s">
        <v>190</v>
      </c>
      <c r="E406" s="610" t="s">
        <v>1502</v>
      </c>
      <c r="F406" s="228"/>
      <c r="G406" s="611"/>
      <c r="H406" s="611"/>
      <c r="I406" s="611"/>
      <c r="J406" s="612"/>
      <c r="K406" s="228"/>
      <c r="L406" s="611"/>
      <c r="M406" s="611"/>
      <c r="N406" s="612"/>
      <c r="O406" s="228"/>
      <c r="P406" s="612"/>
      <c r="Q406" s="228"/>
      <c r="R406" s="611"/>
      <c r="S406" s="611"/>
      <c r="T406" s="611"/>
      <c r="U406" s="611"/>
      <c r="V406" s="611"/>
      <c r="W406" s="612"/>
      <c r="X406" s="976"/>
      <c r="Y406" s="980"/>
      <c r="Z406" s="980"/>
      <c r="AA406" s="984"/>
      <c r="AB406" s="976"/>
      <c r="AC406" s="984"/>
      <c r="AD406" s="976"/>
      <c r="AE406" s="980"/>
      <c r="AF406" s="980"/>
      <c r="AG406" s="980"/>
      <c r="AH406" s="980"/>
      <c r="AI406" s="980"/>
      <c r="AJ406" s="984"/>
    </row>
    <row r="407" spans="1:36" customFormat="1" ht="15">
      <c r="A407" s="1020"/>
      <c r="B407" s="1023"/>
      <c r="C407" s="1026"/>
      <c r="D407" s="474" t="s">
        <v>254</v>
      </c>
      <c r="E407" s="610" t="s">
        <v>434</v>
      </c>
      <c r="F407" s="228"/>
      <c r="G407" s="611"/>
      <c r="H407" s="611"/>
      <c r="I407" s="611"/>
      <c r="J407" s="612"/>
      <c r="K407" s="228"/>
      <c r="L407" s="611"/>
      <c r="M407" s="611"/>
      <c r="N407" s="612"/>
      <c r="O407" s="228"/>
      <c r="P407" s="612"/>
      <c r="Q407" s="228"/>
      <c r="R407" s="611"/>
      <c r="S407" s="611"/>
      <c r="T407" s="611"/>
      <c r="U407" s="611"/>
      <c r="V407" s="611"/>
      <c r="W407" s="612"/>
      <c r="X407" s="976"/>
      <c r="Y407" s="980"/>
      <c r="Z407" s="980"/>
      <c r="AA407" s="984"/>
      <c r="AB407" s="976"/>
      <c r="AC407" s="984"/>
      <c r="AD407" s="976"/>
      <c r="AE407" s="980"/>
      <c r="AF407" s="980"/>
      <c r="AG407" s="980"/>
      <c r="AH407" s="980"/>
      <c r="AI407" s="980"/>
      <c r="AJ407" s="984"/>
    </row>
    <row r="408" spans="1:36" customFormat="1" ht="15">
      <c r="A408" s="1020"/>
      <c r="B408" s="1023"/>
      <c r="C408" s="1026"/>
      <c r="D408" s="474" t="s">
        <v>256</v>
      </c>
      <c r="E408" s="610" t="s">
        <v>435</v>
      </c>
      <c r="F408" s="228"/>
      <c r="G408" s="611"/>
      <c r="H408" s="611"/>
      <c r="I408" s="611"/>
      <c r="J408" s="612"/>
      <c r="K408" s="228"/>
      <c r="L408" s="611"/>
      <c r="M408" s="611"/>
      <c r="N408" s="612"/>
      <c r="O408" s="228"/>
      <c r="P408" s="612"/>
      <c r="Q408" s="228"/>
      <c r="R408" s="611"/>
      <c r="S408" s="611"/>
      <c r="T408" s="611"/>
      <c r="U408" s="611"/>
      <c r="V408" s="611"/>
      <c r="W408" s="612"/>
      <c r="X408" s="976"/>
      <c r="Y408" s="980"/>
      <c r="Z408" s="980"/>
      <c r="AA408" s="984"/>
      <c r="AB408" s="976"/>
      <c r="AC408" s="984"/>
      <c r="AD408" s="976"/>
      <c r="AE408" s="980"/>
      <c r="AF408" s="980"/>
      <c r="AG408" s="980"/>
      <c r="AH408" s="980"/>
      <c r="AI408" s="980"/>
      <c r="AJ408" s="984"/>
    </row>
    <row r="409" spans="1:36" customFormat="1" ht="30">
      <c r="A409" s="1020"/>
      <c r="B409" s="1023"/>
      <c r="C409" s="1026"/>
      <c r="D409" s="474" t="s">
        <v>410</v>
      </c>
      <c r="E409" s="610" t="s">
        <v>1503</v>
      </c>
      <c r="F409" s="228"/>
      <c r="G409" s="611"/>
      <c r="H409" s="611"/>
      <c r="I409" s="611"/>
      <c r="J409" s="612"/>
      <c r="K409" s="228"/>
      <c r="L409" s="611"/>
      <c r="M409" s="611"/>
      <c r="N409" s="612"/>
      <c r="O409" s="228"/>
      <c r="P409" s="612"/>
      <c r="Q409" s="228"/>
      <c r="R409" s="611"/>
      <c r="S409" s="611"/>
      <c r="T409" s="611"/>
      <c r="U409" s="611"/>
      <c r="V409" s="611"/>
      <c r="W409" s="612"/>
      <c r="X409" s="976"/>
      <c r="Y409" s="980"/>
      <c r="Z409" s="980"/>
      <c r="AA409" s="984"/>
      <c r="AB409" s="976"/>
      <c r="AC409" s="984"/>
      <c r="AD409" s="976"/>
      <c r="AE409" s="980"/>
      <c r="AF409" s="980"/>
      <c r="AG409" s="980"/>
      <c r="AH409" s="980"/>
      <c r="AI409" s="980"/>
      <c r="AJ409" s="984"/>
    </row>
    <row r="410" spans="1:36" customFormat="1" ht="15">
      <c r="A410" s="1020"/>
      <c r="B410" s="1023"/>
      <c r="C410" s="1026"/>
      <c r="D410" s="474" t="s">
        <v>258</v>
      </c>
      <c r="E410" s="610" t="s">
        <v>436</v>
      </c>
      <c r="F410" s="228"/>
      <c r="G410" s="611"/>
      <c r="H410" s="611"/>
      <c r="I410" s="611"/>
      <c r="J410" s="612"/>
      <c r="K410" s="228"/>
      <c r="L410" s="611"/>
      <c r="M410" s="611"/>
      <c r="N410" s="612"/>
      <c r="O410" s="228"/>
      <c r="P410" s="612"/>
      <c r="Q410" s="228"/>
      <c r="R410" s="611"/>
      <c r="S410" s="611"/>
      <c r="T410" s="611"/>
      <c r="U410" s="611"/>
      <c r="V410" s="611"/>
      <c r="W410" s="612"/>
      <c r="X410" s="976"/>
      <c r="Y410" s="980"/>
      <c r="Z410" s="980"/>
      <c r="AA410" s="984"/>
      <c r="AB410" s="976"/>
      <c r="AC410" s="984"/>
      <c r="AD410" s="976"/>
      <c r="AE410" s="980"/>
      <c r="AF410" s="980"/>
      <c r="AG410" s="980"/>
      <c r="AH410" s="980"/>
      <c r="AI410" s="980"/>
      <c r="AJ410" s="984"/>
    </row>
    <row r="411" spans="1:36" customFormat="1" ht="15">
      <c r="A411" s="1020"/>
      <c r="B411" s="1023"/>
      <c r="C411" s="1026"/>
      <c r="D411" s="474" t="s">
        <v>102</v>
      </c>
      <c r="E411" s="610" t="s">
        <v>1504</v>
      </c>
      <c r="F411" s="228"/>
      <c r="G411" s="611"/>
      <c r="H411" s="611"/>
      <c r="I411" s="611"/>
      <c r="J411" s="612"/>
      <c r="K411" s="228"/>
      <c r="L411" s="611"/>
      <c r="M411" s="611"/>
      <c r="N411" s="612"/>
      <c r="O411" s="228"/>
      <c r="P411" s="612"/>
      <c r="Q411" s="228"/>
      <c r="R411" s="611"/>
      <c r="S411" s="611"/>
      <c r="T411" s="611"/>
      <c r="U411" s="611"/>
      <c r="V411" s="611"/>
      <c r="W411" s="612"/>
      <c r="X411" s="976"/>
      <c r="Y411" s="980"/>
      <c r="Z411" s="980"/>
      <c r="AA411" s="984"/>
      <c r="AB411" s="976"/>
      <c r="AC411" s="984"/>
      <c r="AD411" s="976"/>
      <c r="AE411" s="980"/>
      <c r="AF411" s="980"/>
      <c r="AG411" s="980"/>
      <c r="AH411" s="980"/>
      <c r="AI411" s="980"/>
      <c r="AJ411" s="984"/>
    </row>
    <row r="412" spans="1:36" customFormat="1" ht="15">
      <c r="A412" s="1020"/>
      <c r="B412" s="1023"/>
      <c r="C412" s="1026"/>
      <c r="D412" s="474" t="s">
        <v>103</v>
      </c>
      <c r="E412" s="610" t="s">
        <v>1505</v>
      </c>
      <c r="F412" s="228"/>
      <c r="G412" s="611"/>
      <c r="H412" s="611"/>
      <c r="I412" s="611"/>
      <c r="J412" s="612"/>
      <c r="K412" s="228"/>
      <c r="L412" s="611"/>
      <c r="M412" s="611"/>
      <c r="N412" s="612"/>
      <c r="O412" s="228"/>
      <c r="P412" s="612"/>
      <c r="Q412" s="228"/>
      <c r="R412" s="611"/>
      <c r="S412" s="611"/>
      <c r="T412" s="611"/>
      <c r="U412" s="611"/>
      <c r="V412" s="611"/>
      <c r="W412" s="612"/>
      <c r="X412" s="977"/>
      <c r="Y412" s="981"/>
      <c r="Z412" s="981"/>
      <c r="AA412" s="985"/>
      <c r="AB412" s="977"/>
      <c r="AC412" s="985"/>
      <c r="AD412" s="977"/>
      <c r="AE412" s="981"/>
      <c r="AF412" s="981"/>
      <c r="AG412" s="981"/>
      <c r="AH412" s="981"/>
      <c r="AI412" s="981"/>
      <c r="AJ412" s="985"/>
    </row>
    <row r="413" spans="1:36" customFormat="1" ht="15">
      <c r="A413" s="1020"/>
      <c r="B413" s="1023"/>
      <c r="C413" s="1026"/>
      <c r="D413" s="474" t="s">
        <v>104</v>
      </c>
      <c r="E413" s="610" t="s">
        <v>1506</v>
      </c>
      <c r="F413" s="228"/>
      <c r="G413" s="611"/>
      <c r="H413" s="611"/>
      <c r="I413" s="611"/>
      <c r="J413" s="612"/>
      <c r="K413" s="228"/>
      <c r="L413" s="611"/>
      <c r="M413" s="611"/>
      <c r="N413" s="612"/>
      <c r="O413" s="228"/>
      <c r="P413" s="612"/>
      <c r="Q413" s="228"/>
      <c r="R413" s="611"/>
      <c r="S413" s="611"/>
      <c r="T413" s="611"/>
      <c r="U413" s="611"/>
      <c r="V413" s="611"/>
      <c r="W413" s="612"/>
      <c r="X413" s="977"/>
      <c r="Y413" s="981"/>
      <c r="Z413" s="981"/>
      <c r="AA413" s="985"/>
      <c r="AB413" s="977"/>
      <c r="AC413" s="985"/>
      <c r="AD413" s="977"/>
      <c r="AE413" s="981"/>
      <c r="AF413" s="981"/>
      <c r="AG413" s="981"/>
      <c r="AH413" s="981"/>
      <c r="AI413" s="981"/>
      <c r="AJ413" s="985"/>
    </row>
    <row r="414" spans="1:36" customFormat="1" ht="15">
      <c r="A414" s="1020"/>
      <c r="B414" s="1023"/>
      <c r="C414" s="1026"/>
      <c r="D414" s="474" t="s">
        <v>105</v>
      </c>
      <c r="E414" s="610" t="s">
        <v>1507</v>
      </c>
      <c r="F414" s="228"/>
      <c r="G414" s="611"/>
      <c r="H414" s="611"/>
      <c r="I414" s="611"/>
      <c r="J414" s="612"/>
      <c r="K414" s="228"/>
      <c r="L414" s="611"/>
      <c r="M414" s="611"/>
      <c r="N414" s="612"/>
      <c r="O414" s="228"/>
      <c r="P414" s="612"/>
      <c r="Q414" s="228"/>
      <c r="R414" s="611"/>
      <c r="S414" s="611"/>
      <c r="T414" s="611"/>
      <c r="U414" s="611"/>
      <c r="V414" s="611"/>
      <c r="W414" s="612"/>
      <c r="X414" s="977"/>
      <c r="Y414" s="981"/>
      <c r="Z414" s="981"/>
      <c r="AA414" s="985"/>
      <c r="AB414" s="977"/>
      <c r="AC414" s="985"/>
      <c r="AD414" s="977"/>
      <c r="AE414" s="981"/>
      <c r="AF414" s="981"/>
      <c r="AG414" s="981"/>
      <c r="AH414" s="981"/>
      <c r="AI414" s="981"/>
      <c r="AJ414" s="985"/>
    </row>
    <row r="415" spans="1:36" customFormat="1" ht="15">
      <c r="A415" s="1020"/>
      <c r="B415" s="1023"/>
      <c r="C415" s="1026"/>
      <c r="D415" s="474" t="s">
        <v>106</v>
      </c>
      <c r="E415" s="610" t="s">
        <v>1508</v>
      </c>
      <c r="F415" s="228"/>
      <c r="G415" s="611"/>
      <c r="H415" s="611"/>
      <c r="I415" s="611"/>
      <c r="J415" s="612"/>
      <c r="K415" s="228"/>
      <c r="L415" s="611"/>
      <c r="M415" s="611"/>
      <c r="N415" s="612"/>
      <c r="O415" s="228"/>
      <c r="P415" s="612"/>
      <c r="Q415" s="228"/>
      <c r="R415" s="611"/>
      <c r="S415" s="611"/>
      <c r="T415" s="611"/>
      <c r="U415" s="611"/>
      <c r="V415" s="611"/>
      <c r="W415" s="612"/>
      <c r="X415" s="977"/>
      <c r="Y415" s="981"/>
      <c r="Z415" s="981"/>
      <c r="AA415" s="985"/>
      <c r="AB415" s="977"/>
      <c r="AC415" s="985"/>
      <c r="AD415" s="977"/>
      <c r="AE415" s="981"/>
      <c r="AF415" s="981"/>
      <c r="AG415" s="981"/>
      <c r="AH415" s="981"/>
      <c r="AI415" s="981"/>
      <c r="AJ415" s="985"/>
    </row>
    <row r="416" spans="1:36" customFormat="1" ht="15">
      <c r="A416" s="1020"/>
      <c r="B416" s="1023"/>
      <c r="C416" s="1026"/>
      <c r="D416" s="474" t="s">
        <v>107</v>
      </c>
      <c r="E416" s="610" t="s">
        <v>1509</v>
      </c>
      <c r="F416" s="228"/>
      <c r="G416" s="611"/>
      <c r="H416" s="611"/>
      <c r="I416" s="611"/>
      <c r="J416" s="612"/>
      <c r="K416" s="228"/>
      <c r="L416" s="611"/>
      <c r="M416" s="611"/>
      <c r="N416" s="612"/>
      <c r="O416" s="228"/>
      <c r="P416" s="612"/>
      <c r="Q416" s="228"/>
      <c r="R416" s="611"/>
      <c r="S416" s="611"/>
      <c r="T416" s="611"/>
      <c r="U416" s="611"/>
      <c r="V416" s="611"/>
      <c r="W416" s="612"/>
      <c r="X416" s="977"/>
      <c r="Y416" s="981"/>
      <c r="Z416" s="981"/>
      <c r="AA416" s="985"/>
      <c r="AB416" s="977"/>
      <c r="AC416" s="985"/>
      <c r="AD416" s="977"/>
      <c r="AE416" s="981"/>
      <c r="AF416" s="981"/>
      <c r="AG416" s="981"/>
      <c r="AH416" s="981"/>
      <c r="AI416" s="981"/>
      <c r="AJ416" s="985"/>
    </row>
    <row r="417" spans="1:37" customFormat="1" ht="19.5" customHeight="1">
      <c r="A417" s="1020"/>
      <c r="B417" s="1023"/>
      <c r="C417" s="1026"/>
      <c r="D417" s="474" t="s">
        <v>108</v>
      </c>
      <c r="E417" s="610" t="s">
        <v>1510</v>
      </c>
      <c r="F417" s="228"/>
      <c r="G417" s="611"/>
      <c r="H417" s="611"/>
      <c r="I417" s="611"/>
      <c r="J417" s="612"/>
      <c r="K417" s="228"/>
      <c r="L417" s="611"/>
      <c r="M417" s="611"/>
      <c r="N417" s="612"/>
      <c r="O417" s="228"/>
      <c r="P417" s="612"/>
      <c r="Q417" s="228"/>
      <c r="R417" s="611"/>
      <c r="S417" s="611"/>
      <c r="T417" s="611"/>
      <c r="U417" s="611"/>
      <c r="V417" s="611"/>
      <c r="W417" s="612"/>
      <c r="X417" s="977"/>
      <c r="Y417" s="981"/>
      <c r="Z417" s="981"/>
      <c r="AA417" s="985"/>
      <c r="AB417" s="977"/>
      <c r="AC417" s="985"/>
      <c r="AD417" s="977"/>
      <c r="AE417" s="981"/>
      <c r="AF417" s="981"/>
      <c r="AG417" s="981"/>
      <c r="AH417" s="981"/>
      <c r="AI417" s="981"/>
      <c r="AJ417" s="985"/>
    </row>
    <row r="418" spans="1:37" customFormat="1" ht="18.75" customHeight="1">
      <c r="A418" s="1020"/>
      <c r="B418" s="1023"/>
      <c r="C418" s="1026"/>
      <c r="D418" s="474" t="s">
        <v>109</v>
      </c>
      <c r="E418" s="610" t="s">
        <v>1511</v>
      </c>
      <c r="F418" s="228"/>
      <c r="G418" s="611"/>
      <c r="H418" s="611"/>
      <c r="I418" s="611"/>
      <c r="J418" s="612"/>
      <c r="K418" s="228"/>
      <c r="L418" s="611"/>
      <c r="M418" s="611"/>
      <c r="N418" s="612"/>
      <c r="O418" s="228"/>
      <c r="P418" s="612"/>
      <c r="Q418" s="228"/>
      <c r="R418" s="611"/>
      <c r="S418" s="611"/>
      <c r="T418" s="611"/>
      <c r="U418" s="611"/>
      <c r="V418" s="611"/>
      <c r="W418" s="612"/>
      <c r="X418" s="977"/>
      <c r="Y418" s="981"/>
      <c r="Z418" s="981"/>
      <c r="AA418" s="985"/>
      <c r="AB418" s="977"/>
      <c r="AC418" s="985"/>
      <c r="AD418" s="977"/>
      <c r="AE418" s="981"/>
      <c r="AF418" s="981"/>
      <c r="AG418" s="981"/>
      <c r="AH418" s="981"/>
      <c r="AI418" s="981"/>
      <c r="AJ418" s="985"/>
    </row>
    <row r="419" spans="1:37" customFormat="1" ht="30">
      <c r="A419" s="1020"/>
      <c r="B419" s="1023"/>
      <c r="C419" s="1026"/>
      <c r="D419" s="474" t="s">
        <v>110</v>
      </c>
      <c r="E419" s="610" t="s">
        <v>1512</v>
      </c>
      <c r="F419" s="228"/>
      <c r="G419" s="611"/>
      <c r="H419" s="611"/>
      <c r="I419" s="611"/>
      <c r="J419" s="612"/>
      <c r="K419" s="228"/>
      <c r="L419" s="611"/>
      <c r="M419" s="611"/>
      <c r="N419" s="612"/>
      <c r="O419" s="228"/>
      <c r="P419" s="612"/>
      <c r="Q419" s="228"/>
      <c r="R419" s="611"/>
      <c r="S419" s="611"/>
      <c r="T419" s="611"/>
      <c r="U419" s="611"/>
      <c r="V419" s="611"/>
      <c r="W419" s="612"/>
      <c r="X419" s="977"/>
      <c r="Y419" s="981"/>
      <c r="Z419" s="981"/>
      <c r="AA419" s="985"/>
      <c r="AB419" s="977"/>
      <c r="AC419" s="985"/>
      <c r="AD419" s="977"/>
      <c r="AE419" s="981"/>
      <c r="AF419" s="981"/>
      <c r="AG419" s="981"/>
      <c r="AH419" s="981"/>
      <c r="AI419" s="981"/>
      <c r="AJ419" s="985"/>
    </row>
    <row r="420" spans="1:37" customFormat="1" ht="15">
      <c r="A420" s="1020"/>
      <c r="B420" s="1023"/>
      <c r="C420" s="1026"/>
      <c r="D420" s="474" t="s">
        <v>259</v>
      </c>
      <c r="E420" s="610" t="s">
        <v>437</v>
      </c>
      <c r="F420" s="228"/>
      <c r="G420" s="611"/>
      <c r="H420" s="611"/>
      <c r="I420" s="611"/>
      <c r="J420" s="612"/>
      <c r="K420" s="228"/>
      <c r="L420" s="611"/>
      <c r="M420" s="611"/>
      <c r="N420" s="612"/>
      <c r="O420" s="228"/>
      <c r="P420" s="612"/>
      <c r="Q420" s="228"/>
      <c r="R420" s="611"/>
      <c r="S420" s="611"/>
      <c r="T420" s="611"/>
      <c r="U420" s="611"/>
      <c r="V420" s="611"/>
      <c r="W420" s="612"/>
      <c r="X420" s="977"/>
      <c r="Y420" s="981"/>
      <c r="Z420" s="981"/>
      <c r="AA420" s="985"/>
      <c r="AB420" s="977"/>
      <c r="AC420" s="985"/>
      <c r="AD420" s="977"/>
      <c r="AE420" s="981"/>
      <c r="AF420" s="981"/>
      <c r="AG420" s="981"/>
      <c r="AH420" s="981"/>
      <c r="AI420" s="981"/>
      <c r="AJ420" s="985"/>
    </row>
    <row r="421" spans="1:37" customFormat="1" ht="30">
      <c r="A421" s="1020"/>
      <c r="B421" s="1023"/>
      <c r="C421" s="1026"/>
      <c r="D421" s="474" t="s">
        <v>260</v>
      </c>
      <c r="E421" s="610" t="s">
        <v>438</v>
      </c>
      <c r="F421" s="228"/>
      <c r="G421" s="611"/>
      <c r="H421" s="611"/>
      <c r="I421" s="611"/>
      <c r="J421" s="612"/>
      <c r="K421" s="228"/>
      <c r="L421" s="611"/>
      <c r="M421" s="611"/>
      <c r="N421" s="612"/>
      <c r="O421" s="228"/>
      <c r="P421" s="612"/>
      <c r="Q421" s="228"/>
      <c r="R421" s="611"/>
      <c r="S421" s="611"/>
      <c r="T421" s="611"/>
      <c r="U421" s="611"/>
      <c r="V421" s="611"/>
      <c r="W421" s="612"/>
      <c r="X421" s="977"/>
      <c r="Y421" s="981"/>
      <c r="Z421" s="981"/>
      <c r="AA421" s="985"/>
      <c r="AB421" s="977"/>
      <c r="AC421" s="985"/>
      <c r="AD421" s="977"/>
      <c r="AE421" s="981"/>
      <c r="AF421" s="981"/>
      <c r="AG421" s="981"/>
      <c r="AH421" s="981"/>
      <c r="AI421" s="981"/>
      <c r="AJ421" s="985"/>
    </row>
    <row r="422" spans="1:37" customFormat="1" ht="30">
      <c r="A422" s="1020"/>
      <c r="B422" s="1023"/>
      <c r="C422" s="1026"/>
      <c r="D422" s="474" t="s">
        <v>261</v>
      </c>
      <c r="E422" s="610" t="s">
        <v>439</v>
      </c>
      <c r="F422" s="228"/>
      <c r="G422" s="611"/>
      <c r="H422" s="611"/>
      <c r="I422" s="611"/>
      <c r="J422" s="612"/>
      <c r="K422" s="228"/>
      <c r="L422" s="611"/>
      <c r="M422" s="611"/>
      <c r="N422" s="612"/>
      <c r="O422" s="228"/>
      <c r="P422" s="612"/>
      <c r="Q422" s="228"/>
      <c r="R422" s="611"/>
      <c r="S422" s="611"/>
      <c r="T422" s="611"/>
      <c r="U422" s="611"/>
      <c r="V422" s="611"/>
      <c r="W422" s="612"/>
      <c r="X422" s="977"/>
      <c r="Y422" s="981"/>
      <c r="Z422" s="981"/>
      <c r="AA422" s="985"/>
      <c r="AB422" s="977"/>
      <c r="AC422" s="985"/>
      <c r="AD422" s="977"/>
      <c r="AE422" s="981"/>
      <c r="AF422" s="981"/>
      <c r="AG422" s="981"/>
      <c r="AH422" s="981"/>
      <c r="AI422" s="981"/>
      <c r="AJ422" s="985"/>
    </row>
    <row r="423" spans="1:37" customFormat="1" ht="30">
      <c r="A423" s="1020"/>
      <c r="B423" s="1023"/>
      <c r="C423" s="1026"/>
      <c r="D423" s="474" t="s">
        <v>262</v>
      </c>
      <c r="E423" s="610" t="s">
        <v>440</v>
      </c>
      <c r="F423" s="228"/>
      <c r="G423" s="611"/>
      <c r="H423" s="611"/>
      <c r="I423" s="611"/>
      <c r="J423" s="612"/>
      <c r="K423" s="228"/>
      <c r="L423" s="611"/>
      <c r="M423" s="611"/>
      <c r="N423" s="612"/>
      <c r="O423" s="228"/>
      <c r="P423" s="612"/>
      <c r="Q423" s="228"/>
      <c r="R423" s="611"/>
      <c r="S423" s="611"/>
      <c r="T423" s="611"/>
      <c r="U423" s="611"/>
      <c r="V423" s="611"/>
      <c r="W423" s="612"/>
      <c r="X423" s="977"/>
      <c r="Y423" s="981"/>
      <c r="Z423" s="981"/>
      <c r="AA423" s="985"/>
      <c r="AB423" s="977"/>
      <c r="AC423" s="985"/>
      <c r="AD423" s="977"/>
      <c r="AE423" s="981"/>
      <c r="AF423" s="981"/>
      <c r="AG423" s="981"/>
      <c r="AH423" s="981"/>
      <c r="AI423" s="981"/>
      <c r="AJ423" s="985"/>
    </row>
    <row r="424" spans="1:37" customFormat="1" thickBot="1">
      <c r="A424" s="1021"/>
      <c r="B424" s="1024"/>
      <c r="C424" s="1027"/>
      <c r="D424" s="475" t="s">
        <v>264</v>
      </c>
      <c r="E424" s="232" t="s">
        <v>445</v>
      </c>
      <c r="F424" s="613"/>
      <c r="G424" s="614"/>
      <c r="H424" s="614"/>
      <c r="I424" s="614"/>
      <c r="J424" s="615"/>
      <c r="K424" s="613"/>
      <c r="L424" s="614"/>
      <c r="M424" s="614"/>
      <c r="N424" s="615"/>
      <c r="O424" s="613"/>
      <c r="P424" s="615"/>
      <c r="Q424" s="613"/>
      <c r="R424" s="614"/>
      <c r="S424" s="614"/>
      <c r="T424" s="614"/>
      <c r="U424" s="614"/>
      <c r="V424" s="614"/>
      <c r="W424" s="615"/>
      <c r="X424" s="978"/>
      <c r="Y424" s="982"/>
      <c r="Z424" s="982"/>
      <c r="AA424" s="986"/>
      <c r="AB424" s="978"/>
      <c r="AC424" s="986"/>
      <c r="AD424" s="978"/>
      <c r="AE424" s="982"/>
      <c r="AF424" s="982"/>
      <c r="AG424" s="982"/>
      <c r="AH424" s="982"/>
      <c r="AI424" s="982"/>
      <c r="AJ424" s="986"/>
    </row>
    <row r="425" spans="1:37" ht="14.45" customHeight="1">
      <c r="A425" s="993"/>
      <c r="B425" s="993"/>
      <c r="C425" s="993"/>
      <c r="D425" s="994"/>
      <c r="E425" s="89"/>
      <c r="F425" s="3">
        <f t="shared" ref="F425:W425" si="40">SUM(F401:F424)</f>
        <v>0</v>
      </c>
      <c r="G425" s="3">
        <f t="shared" si="40"/>
        <v>0</v>
      </c>
      <c r="H425" s="3">
        <f t="shared" si="40"/>
        <v>0</v>
      </c>
      <c r="I425" s="3">
        <f t="shared" si="40"/>
        <v>0</v>
      </c>
      <c r="J425" s="3">
        <f t="shared" si="40"/>
        <v>0</v>
      </c>
      <c r="K425" s="3">
        <f t="shared" si="40"/>
        <v>0</v>
      </c>
      <c r="L425" s="3">
        <f t="shared" si="40"/>
        <v>0</v>
      </c>
      <c r="M425" s="3">
        <f t="shared" si="40"/>
        <v>0</v>
      </c>
      <c r="N425" s="3">
        <f t="shared" si="40"/>
        <v>0</v>
      </c>
      <c r="O425" s="3">
        <f t="shared" si="40"/>
        <v>0</v>
      </c>
      <c r="P425" s="3">
        <f t="shared" si="40"/>
        <v>0</v>
      </c>
      <c r="Q425" s="3">
        <f t="shared" si="40"/>
        <v>0</v>
      </c>
      <c r="R425" s="3">
        <f t="shared" si="40"/>
        <v>0</v>
      </c>
      <c r="S425" s="3">
        <f t="shared" si="40"/>
        <v>0</v>
      </c>
      <c r="T425" s="3">
        <f t="shared" si="40"/>
        <v>0</v>
      </c>
      <c r="U425" s="3">
        <f t="shared" si="40"/>
        <v>0</v>
      </c>
      <c r="V425" s="3">
        <f t="shared" si="40"/>
        <v>0</v>
      </c>
      <c r="W425" s="3">
        <f t="shared" si="40"/>
        <v>0</v>
      </c>
      <c r="X425" s="77">
        <f t="shared" ref="X425:AJ425" si="41">SUM(X401)</f>
        <v>0</v>
      </c>
      <c r="Y425" s="77">
        <f t="shared" si="41"/>
        <v>0</v>
      </c>
      <c r="Z425" s="77">
        <f t="shared" si="41"/>
        <v>0</v>
      </c>
      <c r="AA425" s="77">
        <f t="shared" si="41"/>
        <v>0</v>
      </c>
      <c r="AB425" s="77">
        <f t="shared" si="41"/>
        <v>0</v>
      </c>
      <c r="AC425" s="77">
        <f t="shared" si="41"/>
        <v>0</v>
      </c>
      <c r="AD425" s="77">
        <f t="shared" si="41"/>
        <v>0</v>
      </c>
      <c r="AE425" s="77">
        <f t="shared" si="41"/>
        <v>0</v>
      </c>
      <c r="AF425" s="77">
        <f t="shared" si="41"/>
        <v>0</v>
      </c>
      <c r="AG425" s="77">
        <f t="shared" si="41"/>
        <v>0</v>
      </c>
      <c r="AH425" s="77">
        <f t="shared" si="41"/>
        <v>0</v>
      </c>
      <c r="AI425" s="77">
        <f t="shared" si="41"/>
        <v>0</v>
      </c>
      <c r="AJ425" s="77">
        <f t="shared" si="41"/>
        <v>0</v>
      </c>
      <c r="AK425" s="1"/>
    </row>
    <row r="426" spans="1:37" customFormat="1" thickBot="1">
      <c r="D426" s="216"/>
      <c r="E426" s="216"/>
    </row>
    <row r="427" spans="1:37" customFormat="1" ht="30">
      <c r="A427" s="1019" t="s">
        <v>50</v>
      </c>
      <c r="B427" s="1022" t="s">
        <v>1574</v>
      </c>
      <c r="C427" s="1025" t="s">
        <v>205</v>
      </c>
      <c r="D427" s="605" t="s">
        <v>252</v>
      </c>
      <c r="E427" s="606" t="s">
        <v>433</v>
      </c>
      <c r="F427" s="607"/>
      <c r="G427" s="608"/>
      <c r="H427" s="608"/>
      <c r="I427" s="608"/>
      <c r="J427" s="609"/>
      <c r="K427" s="607"/>
      <c r="L427" s="608"/>
      <c r="M427" s="608"/>
      <c r="N427" s="609"/>
      <c r="O427" s="607"/>
      <c r="P427" s="609"/>
      <c r="Q427" s="607"/>
      <c r="R427" s="608"/>
      <c r="S427" s="608"/>
      <c r="T427" s="608"/>
      <c r="U427" s="608"/>
      <c r="V427" s="608"/>
      <c r="W427" s="609"/>
      <c r="X427" s="975"/>
      <c r="Y427" s="979"/>
      <c r="Z427" s="979"/>
      <c r="AA427" s="983"/>
      <c r="AB427" s="975"/>
      <c r="AC427" s="983"/>
      <c r="AD427" s="975"/>
      <c r="AE427" s="979"/>
      <c r="AF427" s="979"/>
      <c r="AG427" s="979"/>
      <c r="AH427" s="979"/>
      <c r="AI427" s="979"/>
      <c r="AJ427" s="983"/>
    </row>
    <row r="428" spans="1:37" customFormat="1" ht="15">
      <c r="A428" s="1020"/>
      <c r="B428" s="1023"/>
      <c r="C428" s="1026"/>
      <c r="D428" s="474" t="s">
        <v>1497</v>
      </c>
      <c r="E428" s="610" t="s">
        <v>1498</v>
      </c>
      <c r="F428" s="228"/>
      <c r="G428" s="611"/>
      <c r="H428" s="611"/>
      <c r="I428" s="611"/>
      <c r="J428" s="612"/>
      <c r="K428" s="228"/>
      <c r="L428" s="611"/>
      <c r="M428" s="611"/>
      <c r="N428" s="612"/>
      <c r="O428" s="228"/>
      <c r="P428" s="612"/>
      <c r="Q428" s="228"/>
      <c r="R428" s="611"/>
      <c r="S428" s="611"/>
      <c r="T428" s="611"/>
      <c r="U428" s="611"/>
      <c r="V428" s="611"/>
      <c r="W428" s="612"/>
      <c r="X428" s="976"/>
      <c r="Y428" s="980"/>
      <c r="Z428" s="980"/>
      <c r="AA428" s="984"/>
      <c r="AB428" s="976"/>
      <c r="AC428" s="984"/>
      <c r="AD428" s="976"/>
      <c r="AE428" s="980"/>
      <c r="AF428" s="980"/>
      <c r="AG428" s="980"/>
      <c r="AH428" s="980"/>
      <c r="AI428" s="980"/>
      <c r="AJ428" s="984"/>
    </row>
    <row r="429" spans="1:37" customFormat="1" ht="30">
      <c r="A429" s="1020"/>
      <c r="B429" s="1023"/>
      <c r="C429" s="1026"/>
      <c r="D429" s="474" t="s">
        <v>1513</v>
      </c>
      <c r="E429" s="610" t="s">
        <v>1499</v>
      </c>
      <c r="F429" s="228"/>
      <c r="G429" s="611"/>
      <c r="H429" s="611"/>
      <c r="I429" s="611"/>
      <c r="J429" s="612"/>
      <c r="K429" s="228"/>
      <c r="L429" s="611"/>
      <c r="M429" s="611"/>
      <c r="N429" s="612"/>
      <c r="O429" s="228"/>
      <c r="P429" s="612"/>
      <c r="Q429" s="228"/>
      <c r="R429" s="611"/>
      <c r="S429" s="611"/>
      <c r="T429" s="611"/>
      <c r="U429" s="611"/>
      <c r="V429" s="611"/>
      <c r="W429" s="612"/>
      <c r="X429" s="976"/>
      <c r="Y429" s="980"/>
      <c r="Z429" s="980"/>
      <c r="AA429" s="984"/>
      <c r="AB429" s="976"/>
      <c r="AC429" s="984"/>
      <c r="AD429" s="976"/>
      <c r="AE429" s="980"/>
      <c r="AF429" s="980"/>
      <c r="AG429" s="980"/>
      <c r="AH429" s="980"/>
      <c r="AI429" s="980"/>
      <c r="AJ429" s="984"/>
    </row>
    <row r="430" spans="1:37" customFormat="1" ht="15">
      <c r="A430" s="1020"/>
      <c r="B430" s="1023"/>
      <c r="C430" s="1026"/>
      <c r="D430" s="474" t="s">
        <v>191</v>
      </c>
      <c r="E430" s="610" t="s">
        <v>1500</v>
      </c>
      <c r="F430" s="228"/>
      <c r="G430" s="611"/>
      <c r="H430" s="611"/>
      <c r="I430" s="611"/>
      <c r="J430" s="612"/>
      <c r="K430" s="228"/>
      <c r="L430" s="611"/>
      <c r="M430" s="611"/>
      <c r="N430" s="612"/>
      <c r="O430" s="228"/>
      <c r="P430" s="612"/>
      <c r="Q430" s="228"/>
      <c r="R430" s="611"/>
      <c r="S430" s="611"/>
      <c r="T430" s="611"/>
      <c r="U430" s="611"/>
      <c r="V430" s="611"/>
      <c r="W430" s="612"/>
      <c r="X430" s="976"/>
      <c r="Y430" s="980"/>
      <c r="Z430" s="980"/>
      <c r="AA430" s="984"/>
      <c r="AB430" s="976"/>
      <c r="AC430" s="984"/>
      <c r="AD430" s="976"/>
      <c r="AE430" s="980"/>
      <c r="AF430" s="980"/>
      <c r="AG430" s="980"/>
      <c r="AH430" s="980"/>
      <c r="AI430" s="980"/>
      <c r="AJ430" s="984"/>
    </row>
    <row r="431" spans="1:37" customFormat="1" ht="30">
      <c r="A431" s="1020"/>
      <c r="B431" s="1023"/>
      <c r="C431" s="1026"/>
      <c r="D431" s="474" t="s">
        <v>1514</v>
      </c>
      <c r="E431" s="610" t="s">
        <v>1501</v>
      </c>
      <c r="F431" s="228"/>
      <c r="G431" s="611"/>
      <c r="H431" s="611"/>
      <c r="I431" s="611"/>
      <c r="J431" s="612"/>
      <c r="K431" s="228"/>
      <c r="L431" s="611"/>
      <c r="M431" s="611"/>
      <c r="N431" s="612"/>
      <c r="O431" s="228"/>
      <c r="P431" s="612"/>
      <c r="Q431" s="228"/>
      <c r="R431" s="611"/>
      <c r="S431" s="611"/>
      <c r="T431" s="611"/>
      <c r="U431" s="611"/>
      <c r="V431" s="611"/>
      <c r="W431" s="612"/>
      <c r="X431" s="976"/>
      <c r="Y431" s="980"/>
      <c r="Z431" s="980"/>
      <c r="AA431" s="984"/>
      <c r="AB431" s="976"/>
      <c r="AC431" s="984"/>
      <c r="AD431" s="976"/>
      <c r="AE431" s="980"/>
      <c r="AF431" s="980"/>
      <c r="AG431" s="980"/>
      <c r="AH431" s="980"/>
      <c r="AI431" s="980"/>
      <c r="AJ431" s="984"/>
    </row>
    <row r="432" spans="1:37" customFormat="1" ht="15">
      <c r="A432" s="1020"/>
      <c r="B432" s="1023"/>
      <c r="C432" s="1026"/>
      <c r="D432" s="474" t="s">
        <v>1515</v>
      </c>
      <c r="E432" s="610" t="s">
        <v>1502</v>
      </c>
      <c r="F432" s="228"/>
      <c r="G432" s="611"/>
      <c r="H432" s="611"/>
      <c r="I432" s="611"/>
      <c r="J432" s="612"/>
      <c r="K432" s="228"/>
      <c r="L432" s="611"/>
      <c r="M432" s="611"/>
      <c r="N432" s="612"/>
      <c r="O432" s="228"/>
      <c r="P432" s="612"/>
      <c r="Q432" s="228"/>
      <c r="R432" s="611"/>
      <c r="S432" s="611"/>
      <c r="T432" s="611"/>
      <c r="U432" s="611"/>
      <c r="V432" s="611"/>
      <c r="W432" s="612"/>
      <c r="X432" s="976"/>
      <c r="Y432" s="980"/>
      <c r="Z432" s="980"/>
      <c r="AA432" s="984"/>
      <c r="AB432" s="976"/>
      <c r="AC432" s="984"/>
      <c r="AD432" s="976"/>
      <c r="AE432" s="980"/>
      <c r="AF432" s="980"/>
      <c r="AG432" s="980"/>
      <c r="AH432" s="980"/>
      <c r="AI432" s="980"/>
      <c r="AJ432" s="984"/>
    </row>
    <row r="433" spans="1:37" customFormat="1" ht="15">
      <c r="A433" s="1020"/>
      <c r="B433" s="1023"/>
      <c r="C433" s="1026"/>
      <c r="D433" s="474" t="s">
        <v>254</v>
      </c>
      <c r="E433" s="610" t="s">
        <v>434</v>
      </c>
      <c r="F433" s="228"/>
      <c r="G433" s="611"/>
      <c r="H433" s="611"/>
      <c r="I433" s="611"/>
      <c r="J433" s="612"/>
      <c r="K433" s="228"/>
      <c r="L433" s="611"/>
      <c r="M433" s="611"/>
      <c r="N433" s="612"/>
      <c r="O433" s="228"/>
      <c r="P433" s="612"/>
      <c r="Q433" s="228"/>
      <c r="R433" s="611"/>
      <c r="S433" s="611"/>
      <c r="T433" s="611"/>
      <c r="U433" s="611"/>
      <c r="V433" s="611"/>
      <c r="W433" s="612"/>
      <c r="X433" s="976"/>
      <c r="Y433" s="980"/>
      <c r="Z433" s="980"/>
      <c r="AA433" s="984"/>
      <c r="AB433" s="976"/>
      <c r="AC433" s="984"/>
      <c r="AD433" s="976"/>
      <c r="AE433" s="980"/>
      <c r="AF433" s="980"/>
      <c r="AG433" s="980"/>
      <c r="AH433" s="980"/>
      <c r="AI433" s="980"/>
      <c r="AJ433" s="984"/>
    </row>
    <row r="434" spans="1:37" customFormat="1" ht="15">
      <c r="A434" s="1020"/>
      <c r="B434" s="1023"/>
      <c r="C434" s="1026"/>
      <c r="D434" s="474" t="s">
        <v>256</v>
      </c>
      <c r="E434" s="610" t="s">
        <v>435</v>
      </c>
      <c r="F434" s="228"/>
      <c r="G434" s="611"/>
      <c r="H434" s="611"/>
      <c r="I434" s="611"/>
      <c r="J434" s="612"/>
      <c r="K434" s="228"/>
      <c r="L434" s="611"/>
      <c r="M434" s="611"/>
      <c r="N434" s="612"/>
      <c r="O434" s="228"/>
      <c r="P434" s="612"/>
      <c r="Q434" s="228"/>
      <c r="R434" s="611"/>
      <c r="S434" s="611"/>
      <c r="T434" s="611"/>
      <c r="U434" s="611"/>
      <c r="V434" s="611"/>
      <c r="W434" s="612"/>
      <c r="X434" s="976"/>
      <c r="Y434" s="980"/>
      <c r="Z434" s="980"/>
      <c r="AA434" s="984"/>
      <c r="AB434" s="976"/>
      <c r="AC434" s="984"/>
      <c r="AD434" s="976"/>
      <c r="AE434" s="980"/>
      <c r="AF434" s="980"/>
      <c r="AG434" s="980"/>
      <c r="AH434" s="980"/>
      <c r="AI434" s="980"/>
      <c r="AJ434" s="984"/>
    </row>
    <row r="435" spans="1:37" customFormat="1" ht="30">
      <c r="A435" s="1020"/>
      <c r="B435" s="1023"/>
      <c r="C435" s="1026"/>
      <c r="D435" s="474" t="s">
        <v>410</v>
      </c>
      <c r="E435" s="610" t="s">
        <v>1503</v>
      </c>
      <c r="F435" s="228"/>
      <c r="G435" s="611"/>
      <c r="H435" s="611"/>
      <c r="I435" s="611"/>
      <c r="J435" s="612"/>
      <c r="K435" s="228"/>
      <c r="L435" s="611"/>
      <c r="M435" s="611"/>
      <c r="N435" s="612"/>
      <c r="O435" s="228"/>
      <c r="P435" s="612"/>
      <c r="Q435" s="228"/>
      <c r="R435" s="611"/>
      <c r="S435" s="611"/>
      <c r="T435" s="611"/>
      <c r="U435" s="611"/>
      <c r="V435" s="611"/>
      <c r="W435" s="612"/>
      <c r="X435" s="976"/>
      <c r="Y435" s="980"/>
      <c r="Z435" s="980"/>
      <c r="AA435" s="984"/>
      <c r="AB435" s="976"/>
      <c r="AC435" s="984"/>
      <c r="AD435" s="976"/>
      <c r="AE435" s="980"/>
      <c r="AF435" s="980"/>
      <c r="AG435" s="980"/>
      <c r="AH435" s="980"/>
      <c r="AI435" s="980"/>
      <c r="AJ435" s="984"/>
    </row>
    <row r="436" spans="1:37" customFormat="1" ht="15">
      <c r="A436" s="1020"/>
      <c r="B436" s="1023"/>
      <c r="C436" s="1026"/>
      <c r="D436" s="474" t="s">
        <v>258</v>
      </c>
      <c r="E436" s="610" t="s">
        <v>436</v>
      </c>
      <c r="F436" s="228"/>
      <c r="G436" s="611"/>
      <c r="H436" s="611"/>
      <c r="I436" s="611"/>
      <c r="J436" s="612"/>
      <c r="K436" s="228"/>
      <c r="L436" s="611"/>
      <c r="M436" s="611"/>
      <c r="N436" s="612"/>
      <c r="O436" s="228"/>
      <c r="P436" s="612"/>
      <c r="Q436" s="228"/>
      <c r="R436" s="611"/>
      <c r="S436" s="611"/>
      <c r="T436" s="611"/>
      <c r="U436" s="611"/>
      <c r="V436" s="611"/>
      <c r="W436" s="612"/>
      <c r="X436" s="976"/>
      <c r="Y436" s="980"/>
      <c r="Z436" s="980"/>
      <c r="AA436" s="984"/>
      <c r="AB436" s="976"/>
      <c r="AC436" s="984"/>
      <c r="AD436" s="976"/>
      <c r="AE436" s="980"/>
      <c r="AF436" s="980"/>
      <c r="AG436" s="980"/>
      <c r="AH436" s="980"/>
      <c r="AI436" s="980"/>
      <c r="AJ436" s="984"/>
    </row>
    <row r="437" spans="1:37" customFormat="1" ht="15">
      <c r="A437" s="1020"/>
      <c r="B437" s="1023"/>
      <c r="C437" s="1026"/>
      <c r="D437" s="474" t="s">
        <v>1516</v>
      </c>
      <c r="E437" s="610" t="s">
        <v>1517</v>
      </c>
      <c r="F437" s="228"/>
      <c r="G437" s="611"/>
      <c r="H437" s="611"/>
      <c r="I437" s="611"/>
      <c r="J437" s="612"/>
      <c r="K437" s="228"/>
      <c r="L437" s="611"/>
      <c r="M437" s="611"/>
      <c r="N437" s="612"/>
      <c r="O437" s="228"/>
      <c r="P437" s="612"/>
      <c r="Q437" s="228"/>
      <c r="R437" s="611"/>
      <c r="S437" s="611"/>
      <c r="T437" s="611"/>
      <c r="U437" s="611"/>
      <c r="V437" s="611"/>
      <c r="W437" s="612"/>
      <c r="X437" s="976"/>
      <c r="Y437" s="980"/>
      <c r="Z437" s="980"/>
      <c r="AA437" s="984"/>
      <c r="AB437" s="976"/>
      <c r="AC437" s="984"/>
      <c r="AD437" s="976"/>
      <c r="AE437" s="980"/>
      <c r="AF437" s="980"/>
      <c r="AG437" s="980"/>
      <c r="AH437" s="980"/>
      <c r="AI437" s="980"/>
      <c r="AJ437" s="984"/>
    </row>
    <row r="438" spans="1:37" customFormat="1" ht="15">
      <c r="A438" s="1020"/>
      <c r="B438" s="1023"/>
      <c r="C438" s="1026"/>
      <c r="D438" s="474" t="s">
        <v>259</v>
      </c>
      <c r="E438" s="610" t="s">
        <v>437</v>
      </c>
      <c r="F438" s="228"/>
      <c r="G438" s="611"/>
      <c r="H438" s="611"/>
      <c r="I438" s="611"/>
      <c r="J438" s="612"/>
      <c r="K438" s="228"/>
      <c r="L438" s="611"/>
      <c r="M438" s="611"/>
      <c r="N438" s="612"/>
      <c r="O438" s="228"/>
      <c r="P438" s="612"/>
      <c r="Q438" s="228"/>
      <c r="R438" s="611"/>
      <c r="S438" s="611"/>
      <c r="T438" s="611"/>
      <c r="U438" s="611"/>
      <c r="V438" s="611"/>
      <c r="W438" s="612"/>
      <c r="X438" s="977"/>
      <c r="Y438" s="981"/>
      <c r="Z438" s="981"/>
      <c r="AA438" s="985"/>
      <c r="AB438" s="977"/>
      <c r="AC438" s="985"/>
      <c r="AD438" s="977"/>
      <c r="AE438" s="981"/>
      <c r="AF438" s="981"/>
      <c r="AG438" s="981"/>
      <c r="AH438" s="981"/>
      <c r="AI438" s="981"/>
      <c r="AJ438" s="985"/>
    </row>
    <row r="439" spans="1:37" customFormat="1" ht="30">
      <c r="A439" s="1020"/>
      <c r="B439" s="1023"/>
      <c r="C439" s="1026"/>
      <c r="D439" s="474" t="s">
        <v>260</v>
      </c>
      <c r="E439" s="610" t="s">
        <v>438</v>
      </c>
      <c r="F439" s="228"/>
      <c r="G439" s="611"/>
      <c r="H439" s="611"/>
      <c r="I439" s="611"/>
      <c r="J439" s="612"/>
      <c r="K439" s="228"/>
      <c r="L439" s="611"/>
      <c r="M439" s="611"/>
      <c r="N439" s="612"/>
      <c r="O439" s="228"/>
      <c r="P439" s="612"/>
      <c r="Q439" s="228"/>
      <c r="R439" s="611"/>
      <c r="S439" s="611"/>
      <c r="T439" s="611"/>
      <c r="U439" s="611"/>
      <c r="V439" s="611"/>
      <c r="W439" s="612"/>
      <c r="X439" s="977"/>
      <c r="Y439" s="981"/>
      <c r="Z439" s="981"/>
      <c r="AA439" s="985"/>
      <c r="AB439" s="977"/>
      <c r="AC439" s="985"/>
      <c r="AD439" s="977"/>
      <c r="AE439" s="981"/>
      <c r="AF439" s="981"/>
      <c r="AG439" s="981"/>
      <c r="AH439" s="981"/>
      <c r="AI439" s="981"/>
      <c r="AJ439" s="985"/>
    </row>
    <row r="440" spans="1:37" customFormat="1" ht="30">
      <c r="A440" s="1020"/>
      <c r="B440" s="1023"/>
      <c r="C440" s="1026"/>
      <c r="D440" s="474" t="s">
        <v>261</v>
      </c>
      <c r="E440" s="610" t="s">
        <v>439</v>
      </c>
      <c r="F440" s="228"/>
      <c r="G440" s="611"/>
      <c r="H440" s="611"/>
      <c r="I440" s="611"/>
      <c r="J440" s="612"/>
      <c r="K440" s="228"/>
      <c r="L440" s="611"/>
      <c r="M440" s="611"/>
      <c r="N440" s="612"/>
      <c r="O440" s="228"/>
      <c r="P440" s="612"/>
      <c r="Q440" s="228"/>
      <c r="R440" s="611"/>
      <c r="S440" s="611"/>
      <c r="T440" s="611"/>
      <c r="U440" s="611"/>
      <c r="V440" s="611"/>
      <c r="W440" s="612"/>
      <c r="X440" s="977"/>
      <c r="Y440" s="981"/>
      <c r="Z440" s="981"/>
      <c r="AA440" s="985"/>
      <c r="AB440" s="977"/>
      <c r="AC440" s="985"/>
      <c r="AD440" s="977"/>
      <c r="AE440" s="981"/>
      <c r="AF440" s="981"/>
      <c r="AG440" s="981"/>
      <c r="AH440" s="981"/>
      <c r="AI440" s="981"/>
      <c r="AJ440" s="985"/>
    </row>
    <row r="441" spans="1:37" customFormat="1" ht="30">
      <c r="A441" s="1020"/>
      <c r="B441" s="1023"/>
      <c r="C441" s="1026"/>
      <c r="D441" s="474" t="s">
        <v>262</v>
      </c>
      <c r="E441" s="610" t="s">
        <v>440</v>
      </c>
      <c r="F441" s="228"/>
      <c r="G441" s="611"/>
      <c r="H441" s="611"/>
      <c r="I441" s="611"/>
      <c r="J441" s="612"/>
      <c r="K441" s="228"/>
      <c r="L441" s="611"/>
      <c r="M441" s="611"/>
      <c r="N441" s="612"/>
      <c r="O441" s="228"/>
      <c r="P441" s="612"/>
      <c r="Q441" s="228"/>
      <c r="R441" s="611"/>
      <c r="S441" s="611"/>
      <c r="T441" s="611"/>
      <c r="U441" s="611"/>
      <c r="V441" s="611"/>
      <c r="W441" s="612"/>
      <c r="X441" s="977"/>
      <c r="Y441" s="981"/>
      <c r="Z441" s="981"/>
      <c r="AA441" s="985"/>
      <c r="AB441" s="977"/>
      <c r="AC441" s="985"/>
      <c r="AD441" s="977"/>
      <c r="AE441" s="981"/>
      <c r="AF441" s="981"/>
      <c r="AG441" s="981"/>
      <c r="AH441" s="981"/>
      <c r="AI441" s="981"/>
      <c r="AJ441" s="985"/>
    </row>
    <row r="442" spans="1:37" customFormat="1" thickBot="1">
      <c r="A442" s="1021"/>
      <c r="B442" s="1024"/>
      <c r="C442" s="1027"/>
      <c r="D442" s="475" t="s">
        <v>264</v>
      </c>
      <c r="E442" s="232" t="s">
        <v>445</v>
      </c>
      <c r="F442" s="613"/>
      <c r="G442" s="614"/>
      <c r="H442" s="614"/>
      <c r="I442" s="614"/>
      <c r="J442" s="615"/>
      <c r="K442" s="613"/>
      <c r="L442" s="614"/>
      <c r="M442" s="614"/>
      <c r="N442" s="615"/>
      <c r="O442" s="613"/>
      <c r="P442" s="615"/>
      <c r="Q442" s="613"/>
      <c r="R442" s="614"/>
      <c r="S442" s="614"/>
      <c r="T442" s="614"/>
      <c r="U442" s="614"/>
      <c r="V442" s="614"/>
      <c r="W442" s="615"/>
      <c r="X442" s="978"/>
      <c r="Y442" s="982"/>
      <c r="Z442" s="982"/>
      <c r="AA442" s="986"/>
      <c r="AB442" s="978"/>
      <c r="AC442" s="986"/>
      <c r="AD442" s="978"/>
      <c r="AE442" s="982"/>
      <c r="AF442" s="982"/>
      <c r="AG442" s="982"/>
      <c r="AH442" s="982"/>
      <c r="AI442" s="982"/>
      <c r="AJ442" s="986"/>
    </row>
    <row r="443" spans="1:37" ht="14.45" customHeight="1">
      <c r="A443" s="993"/>
      <c r="B443" s="993"/>
      <c r="C443" s="993"/>
      <c r="D443" s="994"/>
      <c r="E443" s="89"/>
      <c r="F443" s="3">
        <f t="shared" ref="F443:W443" si="42">SUM(F427:F442)</f>
        <v>0</v>
      </c>
      <c r="G443" s="3">
        <f t="shared" si="42"/>
        <v>0</v>
      </c>
      <c r="H443" s="3">
        <f t="shared" si="42"/>
        <v>0</v>
      </c>
      <c r="I443" s="3">
        <f t="shared" si="42"/>
        <v>0</v>
      </c>
      <c r="J443" s="3">
        <f t="shared" si="42"/>
        <v>0</v>
      </c>
      <c r="K443" s="3">
        <f t="shared" si="42"/>
        <v>0</v>
      </c>
      <c r="L443" s="3">
        <f t="shared" si="42"/>
        <v>0</v>
      </c>
      <c r="M443" s="3">
        <f t="shared" si="42"/>
        <v>0</v>
      </c>
      <c r="N443" s="3">
        <f t="shared" si="42"/>
        <v>0</v>
      </c>
      <c r="O443" s="3">
        <f t="shared" si="42"/>
        <v>0</v>
      </c>
      <c r="P443" s="3">
        <f t="shared" si="42"/>
        <v>0</v>
      </c>
      <c r="Q443" s="3">
        <f t="shared" si="42"/>
        <v>0</v>
      </c>
      <c r="R443" s="3">
        <f t="shared" si="42"/>
        <v>0</v>
      </c>
      <c r="S443" s="3">
        <f t="shared" si="42"/>
        <v>0</v>
      </c>
      <c r="T443" s="3">
        <f t="shared" si="42"/>
        <v>0</v>
      </c>
      <c r="U443" s="3">
        <f t="shared" si="42"/>
        <v>0</v>
      </c>
      <c r="V443" s="3">
        <f t="shared" si="42"/>
        <v>0</v>
      </c>
      <c r="W443" s="3">
        <f t="shared" si="42"/>
        <v>0</v>
      </c>
      <c r="X443" s="77">
        <f t="shared" ref="X443:AJ443" si="43">SUM(X427)</f>
        <v>0</v>
      </c>
      <c r="Y443" s="77">
        <f t="shared" si="43"/>
        <v>0</v>
      </c>
      <c r="Z443" s="77">
        <f t="shared" si="43"/>
        <v>0</v>
      </c>
      <c r="AA443" s="77">
        <f t="shared" si="43"/>
        <v>0</v>
      </c>
      <c r="AB443" s="77">
        <f t="shared" si="43"/>
        <v>0</v>
      </c>
      <c r="AC443" s="77">
        <f t="shared" si="43"/>
        <v>0</v>
      </c>
      <c r="AD443" s="77">
        <f t="shared" si="43"/>
        <v>0</v>
      </c>
      <c r="AE443" s="77">
        <f t="shared" si="43"/>
        <v>0</v>
      </c>
      <c r="AF443" s="77">
        <f t="shared" si="43"/>
        <v>0</v>
      </c>
      <c r="AG443" s="77">
        <f t="shared" si="43"/>
        <v>0</v>
      </c>
      <c r="AH443" s="77">
        <f t="shared" si="43"/>
        <v>0</v>
      </c>
      <c r="AI443" s="77">
        <f t="shared" si="43"/>
        <v>0</v>
      </c>
      <c r="AJ443" s="77">
        <f t="shared" si="43"/>
        <v>0</v>
      </c>
      <c r="AK443" s="1"/>
    </row>
    <row r="444" spans="1:37" customFormat="1" ht="15">
      <c r="D444" s="216"/>
      <c r="E444" s="216"/>
    </row>
    <row r="445" spans="1:37">
      <c r="A445" s="233"/>
      <c r="B445" s="1" t="s">
        <v>216</v>
      </c>
      <c r="D445" s="1"/>
      <c r="E445" s="143" t="s">
        <v>66</v>
      </c>
      <c r="F445" s="145">
        <f>SUM(F443,F425,F399,F375,F359,F337,F323,F307,F293,F277,F255,F234,F214,F197,F182,F157,F144,F123,F97,F73,F44,F23)</f>
        <v>0</v>
      </c>
      <c r="G445" s="145">
        <f t="shared" ref="G445:AJ445" si="44">SUM(G443,G425,G399,G375,G359,G337,G323,G307,G293,G277,G255,G234,G214,G197,G182,G157,G144,G123,G97,G73,G44,G23)</f>
        <v>0</v>
      </c>
      <c r="H445" s="145">
        <f t="shared" si="44"/>
        <v>0</v>
      </c>
      <c r="I445" s="145">
        <f t="shared" si="44"/>
        <v>0</v>
      </c>
      <c r="J445" s="145">
        <f t="shared" si="44"/>
        <v>0</v>
      </c>
      <c r="K445" s="145">
        <f t="shared" si="44"/>
        <v>0</v>
      </c>
      <c r="L445" s="145">
        <f t="shared" si="44"/>
        <v>0</v>
      </c>
      <c r="M445" s="145">
        <f t="shared" si="44"/>
        <v>0</v>
      </c>
      <c r="N445" s="145">
        <f t="shared" si="44"/>
        <v>0</v>
      </c>
      <c r="O445" s="145">
        <f t="shared" si="44"/>
        <v>0</v>
      </c>
      <c r="P445" s="145">
        <f t="shared" si="44"/>
        <v>0</v>
      </c>
      <c r="Q445" s="145">
        <f t="shared" si="44"/>
        <v>0</v>
      </c>
      <c r="R445" s="145">
        <f t="shared" si="44"/>
        <v>0</v>
      </c>
      <c r="S445" s="145">
        <f t="shared" si="44"/>
        <v>0</v>
      </c>
      <c r="T445" s="145">
        <f t="shared" si="44"/>
        <v>0</v>
      </c>
      <c r="U445" s="145">
        <f t="shared" si="44"/>
        <v>0</v>
      </c>
      <c r="V445" s="145">
        <f t="shared" si="44"/>
        <v>0</v>
      </c>
      <c r="W445" s="145">
        <f>SUM(W443,W425,W399,W375,W359,W337,W323,W307,W293,W277,W255,W234,W214,W197,W182,W157,W144,W123,W97,W73,W44,W23)</f>
        <v>0</v>
      </c>
      <c r="X445" s="148">
        <f t="shared" si="44"/>
        <v>0</v>
      </c>
      <c r="Y445" s="148">
        <f t="shared" si="44"/>
        <v>0</v>
      </c>
      <c r="Z445" s="148">
        <f t="shared" si="44"/>
        <v>0</v>
      </c>
      <c r="AA445" s="148">
        <f t="shared" si="44"/>
        <v>0</v>
      </c>
      <c r="AB445" s="148">
        <f t="shared" si="44"/>
        <v>0</v>
      </c>
      <c r="AC445" s="148">
        <f t="shared" si="44"/>
        <v>0</v>
      </c>
      <c r="AD445" s="148">
        <f t="shared" si="44"/>
        <v>0</v>
      </c>
      <c r="AE445" s="148">
        <f t="shared" si="44"/>
        <v>0</v>
      </c>
      <c r="AF445" s="148">
        <f t="shared" si="44"/>
        <v>0</v>
      </c>
      <c r="AG445" s="148">
        <f t="shared" si="44"/>
        <v>0</v>
      </c>
      <c r="AH445" s="148">
        <f t="shared" si="44"/>
        <v>0</v>
      </c>
      <c r="AI445" s="148">
        <f t="shared" si="44"/>
        <v>0</v>
      </c>
      <c r="AJ445" s="148">
        <f t="shared" si="44"/>
        <v>0</v>
      </c>
    </row>
    <row r="446" spans="1:37" ht="14.45" customHeight="1" thickBot="1">
      <c r="AA446" s="144"/>
    </row>
    <row r="447" spans="1:37" ht="21.75" customHeight="1" thickBot="1">
      <c r="A447" s="965"/>
      <c r="B447" s="552"/>
      <c r="C447" s="973" t="s">
        <v>44</v>
      </c>
      <c r="D447" s="966" t="s">
        <v>59</v>
      </c>
      <c r="E447" s="966" t="s">
        <v>60</v>
      </c>
      <c r="F447" s="923" t="s">
        <v>79</v>
      </c>
      <c r="G447" s="924"/>
      <c r="H447" s="924"/>
      <c r="I447" s="924"/>
      <c r="J447" s="924"/>
      <c r="K447" s="924"/>
      <c r="L447" s="924"/>
      <c r="M447" s="924"/>
      <c r="N447" s="924"/>
      <c r="O447" s="924"/>
      <c r="P447" s="924"/>
      <c r="Q447" s="924"/>
      <c r="R447" s="925"/>
      <c r="S447" s="925"/>
      <c r="T447" s="925"/>
      <c r="U447" s="925"/>
      <c r="V447" s="926"/>
      <c r="W447" s="926"/>
      <c r="X447" s="927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4"/>
    </row>
    <row r="448" spans="1:37" ht="21.75" customHeight="1" thickBot="1">
      <c r="A448" s="965"/>
      <c r="B448" s="552"/>
      <c r="C448" s="974"/>
      <c r="D448" s="967"/>
      <c r="E448" s="967"/>
      <c r="F448" s="969" t="s">
        <v>0</v>
      </c>
      <c r="G448" s="969"/>
      <c r="H448" s="969"/>
      <c r="I448" s="969"/>
      <c r="J448" s="969"/>
      <c r="K448" s="970" t="s">
        <v>1</v>
      </c>
      <c r="L448" s="971"/>
      <c r="M448" s="971"/>
      <c r="N448" s="971"/>
      <c r="O448" s="972"/>
      <c r="P448" s="960" t="s">
        <v>42</v>
      </c>
      <c r="Q448" s="961"/>
      <c r="R448" s="962" t="s">
        <v>149</v>
      </c>
      <c r="S448" s="925"/>
      <c r="T448" s="925"/>
      <c r="U448" s="925"/>
      <c r="V448" s="926"/>
      <c r="W448" s="926"/>
      <c r="X448" s="927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4"/>
    </row>
    <row r="449" spans="1:47" ht="30" customHeight="1" thickBot="1">
      <c r="A449" s="965"/>
      <c r="B449" s="552"/>
      <c r="C449" s="974"/>
      <c r="D449" s="968"/>
      <c r="E449" s="968"/>
      <c r="F449" s="197" t="s">
        <v>81</v>
      </c>
      <c r="G449" s="197" t="s">
        <v>65</v>
      </c>
      <c r="H449" s="198" t="s">
        <v>82</v>
      </c>
      <c r="I449" s="198" t="s">
        <v>63</v>
      </c>
      <c r="J449" s="198" t="s">
        <v>64</v>
      </c>
      <c r="K449" s="198" t="s">
        <v>81</v>
      </c>
      <c r="L449" s="197" t="s">
        <v>65</v>
      </c>
      <c r="M449" s="198" t="s">
        <v>82</v>
      </c>
      <c r="N449" s="198" t="s">
        <v>63</v>
      </c>
      <c r="O449" s="198" t="s">
        <v>64</v>
      </c>
      <c r="P449" s="198" t="s">
        <v>83</v>
      </c>
      <c r="Q449" s="198" t="s">
        <v>84</v>
      </c>
      <c r="R449" s="199" t="s">
        <v>152</v>
      </c>
      <c r="S449" s="199" t="s">
        <v>153</v>
      </c>
      <c r="T449" s="199" t="s">
        <v>154</v>
      </c>
      <c r="U449" s="199" t="s">
        <v>155</v>
      </c>
      <c r="V449" s="199" t="s">
        <v>156</v>
      </c>
      <c r="W449" s="200" t="s">
        <v>157</v>
      </c>
      <c r="X449" s="199" t="s">
        <v>158</v>
      </c>
      <c r="Y449" s="4"/>
      <c r="Z449" s="4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O449" s="4"/>
    </row>
    <row r="450" spans="1:47" ht="15" customHeight="1">
      <c r="A450" s="553"/>
      <c r="B450" s="554"/>
      <c r="C450" s="555" t="s">
        <v>1588</v>
      </c>
      <c r="D450" s="642" t="s">
        <v>1590</v>
      </c>
      <c r="E450" s="557">
        <v>177</v>
      </c>
      <c r="F450" s="558"/>
      <c r="G450" s="559"/>
      <c r="H450" s="559"/>
      <c r="I450" s="559"/>
      <c r="J450" s="560"/>
      <c r="K450" s="558">
        <v>1</v>
      </c>
      <c r="L450" s="559"/>
      <c r="M450" s="559">
        <v>9</v>
      </c>
      <c r="N450" s="559">
        <v>0</v>
      </c>
      <c r="O450" s="560">
        <v>1</v>
      </c>
      <c r="P450" s="558"/>
      <c r="Q450" s="560"/>
      <c r="R450" s="561"/>
      <c r="S450" s="562"/>
      <c r="T450" s="563"/>
      <c r="U450" s="562"/>
      <c r="V450" s="562"/>
      <c r="W450" s="564"/>
      <c r="X450" s="565"/>
      <c r="Y450" s="4"/>
      <c r="Z450" s="4"/>
      <c r="AA450" s="4"/>
      <c r="AB450" s="4"/>
      <c r="AC450" s="1"/>
      <c r="AD450" s="1"/>
      <c r="AE450" s="1"/>
      <c r="AF450" s="1"/>
      <c r="AG450" s="1"/>
      <c r="AH450" s="1"/>
      <c r="AI450" s="1"/>
      <c r="AJ450" s="1"/>
      <c r="AK450" s="1"/>
      <c r="AU450" s="4"/>
    </row>
    <row r="451" spans="1:47" ht="15" customHeight="1">
      <c r="A451" s="553"/>
      <c r="B451" s="566"/>
      <c r="C451" s="567" t="s">
        <v>1588</v>
      </c>
      <c r="D451" s="642" t="s">
        <v>1658</v>
      </c>
      <c r="E451" s="569">
        <v>108</v>
      </c>
      <c r="F451" s="570"/>
      <c r="G451" s="571"/>
      <c r="H451" s="571"/>
      <c r="I451" s="571"/>
      <c r="J451" s="572"/>
      <c r="K451" s="570">
        <v>1</v>
      </c>
      <c r="L451" s="571"/>
      <c r="M451" s="571">
        <v>9</v>
      </c>
      <c r="N451" s="571">
        <v>0</v>
      </c>
      <c r="O451" s="572">
        <v>1</v>
      </c>
      <c r="P451" s="570"/>
      <c r="Q451" s="572"/>
      <c r="R451" s="573"/>
      <c r="S451" s="574"/>
      <c r="T451" s="575"/>
      <c r="U451" s="574"/>
      <c r="V451" s="574"/>
      <c r="W451" s="576"/>
      <c r="X451" s="577"/>
      <c r="Y451" s="4"/>
      <c r="Z451" s="4"/>
      <c r="AA451" s="4"/>
      <c r="AB451" s="4"/>
      <c r="AC451" s="1"/>
      <c r="AD451" s="1"/>
      <c r="AE451" s="1"/>
      <c r="AF451" s="1"/>
      <c r="AG451" s="1"/>
      <c r="AH451" s="1"/>
      <c r="AI451" s="1"/>
      <c r="AJ451" s="1"/>
      <c r="AK451" s="1"/>
      <c r="AU451" s="4"/>
    </row>
    <row r="452" spans="1:47" ht="15" customHeight="1">
      <c r="A452" s="553"/>
      <c r="B452" s="566"/>
      <c r="C452" s="567" t="s">
        <v>1588</v>
      </c>
      <c r="D452" s="642" t="s">
        <v>1735</v>
      </c>
      <c r="E452" s="569">
        <v>105</v>
      </c>
      <c r="F452" s="570"/>
      <c r="G452" s="571"/>
      <c r="H452" s="571"/>
      <c r="I452" s="571"/>
      <c r="J452" s="572"/>
      <c r="K452" s="570">
        <v>1</v>
      </c>
      <c r="L452" s="571"/>
      <c r="M452" s="571">
        <v>4</v>
      </c>
      <c r="N452" s="571">
        <v>0</v>
      </c>
      <c r="O452" s="572">
        <v>0</v>
      </c>
      <c r="P452" s="570"/>
      <c r="Q452" s="572"/>
      <c r="R452" s="573"/>
      <c r="S452" s="574"/>
      <c r="T452" s="575"/>
      <c r="U452" s="574"/>
      <c r="V452" s="574"/>
      <c r="W452" s="576"/>
      <c r="X452" s="577"/>
      <c r="Y452" s="4"/>
      <c r="Z452" s="4"/>
      <c r="AA452" s="4"/>
      <c r="AB452" s="4"/>
      <c r="AC452" s="1"/>
      <c r="AD452" s="1"/>
      <c r="AE452" s="1"/>
      <c r="AF452" s="1"/>
      <c r="AG452" s="1"/>
      <c r="AH452" s="1"/>
      <c r="AI452" s="1"/>
      <c r="AJ452" s="1"/>
      <c r="AK452" s="1"/>
      <c r="AU452" s="4"/>
    </row>
    <row r="453" spans="1:47" ht="15" customHeight="1">
      <c r="A453" s="553"/>
      <c r="B453" s="566"/>
      <c r="C453" s="567" t="s">
        <v>1635</v>
      </c>
      <c r="D453" s="642" t="s">
        <v>1736</v>
      </c>
      <c r="E453" s="569">
        <v>186</v>
      </c>
      <c r="F453" s="570"/>
      <c r="G453" s="571"/>
      <c r="H453" s="571"/>
      <c r="I453" s="571"/>
      <c r="J453" s="572"/>
      <c r="K453" s="570">
        <v>2</v>
      </c>
      <c r="L453" s="571"/>
      <c r="M453" s="571">
        <v>26</v>
      </c>
      <c r="N453" s="571">
        <v>0</v>
      </c>
      <c r="O453" s="572">
        <v>0</v>
      </c>
      <c r="P453" s="570"/>
      <c r="Q453" s="572"/>
      <c r="R453" s="573"/>
      <c r="S453" s="574"/>
      <c r="T453" s="575"/>
      <c r="U453" s="574"/>
      <c r="V453" s="574"/>
      <c r="W453" s="576"/>
      <c r="X453" s="577"/>
      <c r="Y453" s="4"/>
      <c r="Z453" s="4"/>
      <c r="AA453" s="4"/>
      <c r="AB453" s="4"/>
      <c r="AC453" s="1"/>
      <c r="AD453" s="1"/>
      <c r="AE453" s="1"/>
      <c r="AF453" s="1"/>
      <c r="AG453" s="1"/>
      <c r="AH453" s="1"/>
      <c r="AI453" s="1"/>
      <c r="AJ453" s="1"/>
      <c r="AK453" s="1"/>
      <c r="AU453" s="4"/>
    </row>
    <row r="454" spans="1:47" ht="15" customHeight="1">
      <c r="A454" s="553"/>
      <c r="B454" s="566"/>
      <c r="C454" s="567" t="s">
        <v>1591</v>
      </c>
      <c r="D454" s="642" t="s">
        <v>1737</v>
      </c>
      <c r="E454" s="569">
        <v>124</v>
      </c>
      <c r="F454" s="570"/>
      <c r="G454" s="571"/>
      <c r="H454" s="571"/>
      <c r="I454" s="571"/>
      <c r="J454" s="572"/>
      <c r="K454" s="570">
        <v>1</v>
      </c>
      <c r="L454" s="571"/>
      <c r="M454" s="571">
        <v>11</v>
      </c>
      <c r="N454" s="571">
        <v>0</v>
      </c>
      <c r="O454" s="572">
        <v>0</v>
      </c>
      <c r="P454" s="570"/>
      <c r="Q454" s="572"/>
      <c r="R454" s="573"/>
      <c r="S454" s="574"/>
      <c r="T454" s="575"/>
      <c r="U454" s="574"/>
      <c r="V454" s="574"/>
      <c r="W454" s="576"/>
      <c r="X454" s="577"/>
      <c r="Y454" s="4"/>
      <c r="Z454" s="4"/>
      <c r="AA454" s="4"/>
      <c r="AB454" s="4"/>
      <c r="AC454" s="1"/>
      <c r="AD454" s="1"/>
      <c r="AE454" s="1"/>
      <c r="AF454" s="1"/>
      <c r="AG454" s="1"/>
      <c r="AH454" s="1"/>
      <c r="AI454" s="1"/>
      <c r="AJ454" s="1"/>
      <c r="AK454" s="1"/>
      <c r="AU454" s="4"/>
    </row>
    <row r="455" spans="1:47" ht="15" customHeight="1">
      <c r="A455" s="553"/>
      <c r="B455" s="566"/>
      <c r="C455" s="567" t="s">
        <v>1591</v>
      </c>
      <c r="D455" s="642" t="s">
        <v>1738</v>
      </c>
      <c r="E455" s="569">
        <v>102</v>
      </c>
      <c r="F455" s="570"/>
      <c r="G455" s="571"/>
      <c r="H455" s="571"/>
      <c r="I455" s="571"/>
      <c r="J455" s="572"/>
      <c r="K455" s="570">
        <v>1</v>
      </c>
      <c r="L455" s="571"/>
      <c r="M455" s="571">
        <v>11</v>
      </c>
      <c r="N455" s="571">
        <v>0</v>
      </c>
      <c r="O455" s="572">
        <v>0</v>
      </c>
      <c r="P455" s="570"/>
      <c r="Q455" s="572"/>
      <c r="R455" s="573"/>
      <c r="S455" s="574"/>
      <c r="T455" s="575"/>
      <c r="U455" s="574"/>
      <c r="V455" s="574"/>
      <c r="W455" s="576"/>
      <c r="X455" s="577"/>
      <c r="Y455" s="4"/>
      <c r="Z455" s="4"/>
      <c r="AA455" s="4"/>
      <c r="AB455" s="4"/>
      <c r="AC455" s="1"/>
      <c r="AD455" s="1"/>
      <c r="AE455" s="1"/>
      <c r="AF455" s="1"/>
      <c r="AG455" s="1"/>
      <c r="AH455" s="1"/>
      <c r="AI455" s="1"/>
      <c r="AJ455" s="1"/>
      <c r="AK455" s="1"/>
      <c r="AU455" s="4"/>
    </row>
    <row r="456" spans="1:47" ht="15" customHeight="1">
      <c r="A456" s="553"/>
      <c r="B456" s="554"/>
      <c r="C456" s="593" t="s">
        <v>1595</v>
      </c>
      <c r="D456" s="642" t="s">
        <v>1739</v>
      </c>
      <c r="E456" s="595">
        <v>96</v>
      </c>
      <c r="F456" s="596"/>
      <c r="G456" s="597"/>
      <c r="H456" s="597"/>
      <c r="I456" s="597"/>
      <c r="J456" s="598"/>
      <c r="K456" s="596">
        <v>4</v>
      </c>
      <c r="L456" s="597">
        <v>68</v>
      </c>
      <c r="M456" s="597">
        <v>66</v>
      </c>
      <c r="N456" s="597">
        <v>2</v>
      </c>
      <c r="O456" s="598">
        <v>0</v>
      </c>
      <c r="P456" s="596">
        <v>27</v>
      </c>
      <c r="Q456" s="598">
        <v>41</v>
      </c>
      <c r="R456" s="599">
        <v>1</v>
      </c>
      <c r="S456" s="600">
        <v>2</v>
      </c>
      <c r="T456" s="601">
        <v>23</v>
      </c>
      <c r="U456" s="600">
        <v>25</v>
      </c>
      <c r="V456" s="600">
        <v>8</v>
      </c>
      <c r="W456" s="602">
        <v>8</v>
      </c>
      <c r="X456" s="603">
        <v>1</v>
      </c>
      <c r="Y456" s="4"/>
      <c r="Z456" s="4"/>
      <c r="AA456" s="4"/>
      <c r="AB456" s="4"/>
      <c r="AC456" s="1"/>
      <c r="AD456" s="1"/>
      <c r="AE456" s="1"/>
      <c r="AF456" s="1"/>
      <c r="AG456" s="1"/>
      <c r="AH456" s="1"/>
      <c r="AI456" s="1"/>
      <c r="AJ456" s="1"/>
      <c r="AK456" s="1"/>
      <c r="AU456" s="4"/>
    </row>
    <row r="457" spans="1:47" ht="15" customHeight="1">
      <c r="A457" s="553"/>
      <c r="B457" s="554"/>
      <c r="C457" s="593" t="s">
        <v>1595</v>
      </c>
      <c r="D457" s="642" t="s">
        <v>1680</v>
      </c>
      <c r="E457" s="595">
        <v>36</v>
      </c>
      <c r="F457" s="596"/>
      <c r="G457" s="597"/>
      <c r="H457" s="597"/>
      <c r="I457" s="597"/>
      <c r="J457" s="598"/>
      <c r="K457" s="596">
        <v>2</v>
      </c>
      <c r="L457" s="597">
        <v>35</v>
      </c>
      <c r="M457" s="597">
        <v>35</v>
      </c>
      <c r="N457" s="597">
        <v>0</v>
      </c>
      <c r="O457" s="598">
        <v>0</v>
      </c>
      <c r="P457" s="596">
        <v>12</v>
      </c>
      <c r="Q457" s="598">
        <v>23</v>
      </c>
      <c r="R457" s="599">
        <v>0</v>
      </c>
      <c r="S457" s="600">
        <v>1</v>
      </c>
      <c r="T457" s="601">
        <v>13</v>
      </c>
      <c r="U457" s="600">
        <v>13</v>
      </c>
      <c r="V457" s="600">
        <v>4</v>
      </c>
      <c r="W457" s="602">
        <v>4</v>
      </c>
      <c r="X457" s="603">
        <v>0</v>
      </c>
      <c r="Y457" s="4"/>
      <c r="Z457" s="4"/>
      <c r="AA457" s="4"/>
      <c r="AB457" s="4"/>
      <c r="AC457" s="1"/>
      <c r="AD457" s="1"/>
      <c r="AE457" s="1"/>
      <c r="AF457" s="1"/>
      <c r="AG457" s="1"/>
      <c r="AH457" s="1"/>
      <c r="AI457" s="1"/>
      <c r="AJ457" s="1"/>
      <c r="AK457" s="1"/>
      <c r="AU457" s="4"/>
    </row>
    <row r="458" spans="1:47" ht="15" customHeight="1">
      <c r="A458" s="553"/>
      <c r="B458" s="554"/>
      <c r="C458" s="593" t="s">
        <v>1599</v>
      </c>
      <c r="D458" s="642" t="s">
        <v>1702</v>
      </c>
      <c r="E458" s="595">
        <v>120</v>
      </c>
      <c r="F458" s="596"/>
      <c r="G458" s="597"/>
      <c r="H458" s="597"/>
      <c r="I458" s="597"/>
      <c r="J458" s="598"/>
      <c r="K458" s="596">
        <v>5</v>
      </c>
      <c r="L458" s="597">
        <v>50</v>
      </c>
      <c r="M458" s="597">
        <v>50</v>
      </c>
      <c r="N458" s="597">
        <v>0</v>
      </c>
      <c r="O458" s="598">
        <v>0</v>
      </c>
      <c r="P458" s="596">
        <v>1</v>
      </c>
      <c r="Q458" s="598">
        <v>49</v>
      </c>
      <c r="R458" s="599">
        <v>1</v>
      </c>
      <c r="S458" s="600">
        <v>2</v>
      </c>
      <c r="T458" s="601">
        <v>14</v>
      </c>
      <c r="U458" s="600">
        <v>16</v>
      </c>
      <c r="V458" s="600">
        <v>10</v>
      </c>
      <c r="W458" s="602">
        <v>5</v>
      </c>
      <c r="X458" s="603">
        <v>2</v>
      </c>
      <c r="Y458" s="4"/>
      <c r="Z458" s="4"/>
      <c r="AA458" s="4"/>
      <c r="AB458" s="4"/>
      <c r="AC458" s="1"/>
      <c r="AD458" s="1"/>
      <c r="AE458" s="1"/>
      <c r="AF458" s="1"/>
      <c r="AG458" s="1"/>
      <c r="AH458" s="1"/>
      <c r="AI458" s="1"/>
      <c r="AJ458" s="1"/>
      <c r="AK458" s="1"/>
      <c r="AU458" s="4"/>
    </row>
    <row r="459" spans="1:47" ht="15" customHeight="1">
      <c r="A459" s="553"/>
      <c r="B459" s="554"/>
      <c r="C459" s="593" t="s">
        <v>1599</v>
      </c>
      <c r="D459" s="642" t="s">
        <v>1740</v>
      </c>
      <c r="E459" s="595">
        <v>282</v>
      </c>
      <c r="F459" s="596"/>
      <c r="G459" s="597"/>
      <c r="H459" s="597"/>
      <c r="I459" s="597"/>
      <c r="J459" s="598"/>
      <c r="K459" s="596">
        <v>12</v>
      </c>
      <c r="L459" s="597">
        <v>134</v>
      </c>
      <c r="M459" s="597">
        <v>122</v>
      </c>
      <c r="N459" s="597">
        <v>12</v>
      </c>
      <c r="O459" s="598">
        <v>0</v>
      </c>
      <c r="P459" s="596">
        <v>7</v>
      </c>
      <c r="Q459" s="598">
        <v>127</v>
      </c>
      <c r="R459" s="599">
        <v>4</v>
      </c>
      <c r="S459" s="600">
        <v>13</v>
      </c>
      <c r="T459" s="601">
        <v>53</v>
      </c>
      <c r="U459" s="600">
        <v>39</v>
      </c>
      <c r="V459" s="600">
        <v>18</v>
      </c>
      <c r="W459" s="602">
        <v>3</v>
      </c>
      <c r="X459" s="603">
        <v>4</v>
      </c>
      <c r="Y459" s="4"/>
      <c r="Z459" s="4"/>
      <c r="AA459" s="4"/>
      <c r="AB459" s="4"/>
      <c r="AC459" s="1"/>
      <c r="AD459" s="1"/>
      <c r="AE459" s="1"/>
      <c r="AF459" s="1"/>
      <c r="AG459" s="1"/>
      <c r="AH459" s="1"/>
      <c r="AI459" s="1"/>
      <c r="AJ459" s="1"/>
      <c r="AK459" s="1"/>
      <c r="AU459" s="4"/>
    </row>
    <row r="460" spans="1:47" ht="15" customHeight="1">
      <c r="A460" s="553"/>
      <c r="B460" s="554"/>
      <c r="C460" s="593" t="s">
        <v>1599</v>
      </c>
      <c r="D460" s="642" t="s">
        <v>1741</v>
      </c>
      <c r="E460" s="595">
        <v>228</v>
      </c>
      <c r="F460" s="596"/>
      <c r="G460" s="597"/>
      <c r="H460" s="597"/>
      <c r="I460" s="597"/>
      <c r="J460" s="598"/>
      <c r="K460" s="596">
        <v>10</v>
      </c>
      <c r="L460" s="597">
        <v>100</v>
      </c>
      <c r="M460" s="597">
        <v>100</v>
      </c>
      <c r="N460" s="597">
        <v>0</v>
      </c>
      <c r="O460" s="598">
        <v>0</v>
      </c>
      <c r="P460" s="596">
        <v>2</v>
      </c>
      <c r="Q460" s="598">
        <v>98</v>
      </c>
      <c r="R460" s="599">
        <v>2</v>
      </c>
      <c r="S460" s="600">
        <v>4</v>
      </c>
      <c r="T460" s="601">
        <v>24</v>
      </c>
      <c r="U460" s="600">
        <v>32</v>
      </c>
      <c r="V460" s="600">
        <v>22</v>
      </c>
      <c r="W460" s="602">
        <v>12</v>
      </c>
      <c r="X460" s="603">
        <v>4</v>
      </c>
      <c r="Y460" s="4"/>
      <c r="Z460" s="4"/>
      <c r="AA460" s="4"/>
      <c r="AB460" s="4"/>
      <c r="AC460" s="1"/>
      <c r="AD460" s="1"/>
      <c r="AE460" s="1"/>
      <c r="AF460" s="1"/>
      <c r="AG460" s="1"/>
      <c r="AH460" s="1"/>
      <c r="AI460" s="1"/>
      <c r="AJ460" s="1"/>
      <c r="AK460" s="1"/>
      <c r="AU460" s="4"/>
    </row>
    <row r="461" spans="1:47" ht="15" customHeight="1">
      <c r="A461" s="553"/>
      <c r="B461" s="554"/>
      <c r="C461" s="593" t="s">
        <v>1599</v>
      </c>
      <c r="D461" s="642" t="s">
        <v>1742</v>
      </c>
      <c r="E461" s="595">
        <v>66</v>
      </c>
      <c r="F461" s="596"/>
      <c r="G461" s="597"/>
      <c r="H461" s="597"/>
      <c r="I461" s="597"/>
      <c r="J461" s="598"/>
      <c r="K461" s="596">
        <v>3</v>
      </c>
      <c r="L461" s="597">
        <v>30</v>
      </c>
      <c r="M461" s="597">
        <v>30</v>
      </c>
      <c r="N461" s="597">
        <v>0</v>
      </c>
      <c r="O461" s="598">
        <v>0</v>
      </c>
      <c r="P461" s="596">
        <v>3</v>
      </c>
      <c r="Q461" s="598">
        <v>27</v>
      </c>
      <c r="R461" s="599">
        <v>0</v>
      </c>
      <c r="S461" s="600">
        <v>3</v>
      </c>
      <c r="T461" s="601">
        <v>5</v>
      </c>
      <c r="U461" s="600">
        <v>16</v>
      </c>
      <c r="V461" s="600">
        <v>0</v>
      </c>
      <c r="W461" s="602">
        <v>3</v>
      </c>
      <c r="X461" s="603">
        <v>3</v>
      </c>
      <c r="Y461" s="4"/>
      <c r="Z461" s="4"/>
      <c r="AA461" s="4"/>
      <c r="AB461" s="4"/>
      <c r="AC461" s="1"/>
      <c r="AD461" s="1"/>
      <c r="AE461" s="1"/>
      <c r="AF461" s="1"/>
      <c r="AG461" s="1"/>
      <c r="AH461" s="1"/>
      <c r="AI461" s="1"/>
      <c r="AJ461" s="1"/>
      <c r="AK461" s="1"/>
      <c r="AU461" s="4"/>
    </row>
    <row r="462" spans="1:47" ht="15" customHeight="1">
      <c r="A462" s="553"/>
      <c r="B462" s="554"/>
      <c r="C462" s="593" t="s">
        <v>1619</v>
      </c>
      <c r="D462" s="642" t="s">
        <v>1743</v>
      </c>
      <c r="E462" s="595">
        <v>24</v>
      </c>
      <c r="F462" s="596"/>
      <c r="G462" s="597"/>
      <c r="H462" s="597"/>
      <c r="I462" s="597"/>
      <c r="J462" s="598"/>
      <c r="K462" s="596">
        <v>1</v>
      </c>
      <c r="L462" s="597">
        <v>11</v>
      </c>
      <c r="M462" s="597">
        <v>11</v>
      </c>
      <c r="N462" s="597">
        <v>0</v>
      </c>
      <c r="O462" s="598">
        <v>0</v>
      </c>
      <c r="P462" s="596">
        <v>9</v>
      </c>
      <c r="Q462" s="598">
        <v>2</v>
      </c>
      <c r="R462" s="599">
        <v>2</v>
      </c>
      <c r="S462" s="600">
        <v>1</v>
      </c>
      <c r="T462" s="601">
        <v>1</v>
      </c>
      <c r="U462" s="600">
        <v>0</v>
      </c>
      <c r="V462" s="600">
        <v>5</v>
      </c>
      <c r="W462" s="602">
        <v>2</v>
      </c>
      <c r="X462" s="603">
        <v>0</v>
      </c>
      <c r="Y462" s="4"/>
      <c r="Z462" s="4"/>
      <c r="AA462" s="4"/>
      <c r="AB462" s="4"/>
      <c r="AC462" s="1"/>
      <c r="AD462" s="1"/>
      <c r="AE462" s="1"/>
      <c r="AF462" s="1"/>
      <c r="AG462" s="1"/>
      <c r="AH462" s="1"/>
      <c r="AI462" s="1"/>
      <c r="AJ462" s="1"/>
      <c r="AK462" s="1"/>
      <c r="AU462" s="4"/>
    </row>
    <row r="463" spans="1:47" ht="15" customHeight="1">
      <c r="A463" s="553"/>
      <c r="B463" s="554"/>
      <c r="C463" s="593" t="s">
        <v>1619</v>
      </c>
      <c r="D463" s="642" t="s">
        <v>1616</v>
      </c>
      <c r="E463" s="595">
        <v>22</v>
      </c>
      <c r="F463" s="596"/>
      <c r="G463" s="597"/>
      <c r="H463" s="597"/>
      <c r="I463" s="597"/>
      <c r="J463" s="598"/>
      <c r="K463" s="596">
        <v>1</v>
      </c>
      <c r="L463" s="597">
        <v>10</v>
      </c>
      <c r="M463" s="597">
        <v>10</v>
      </c>
      <c r="N463" s="597">
        <v>0</v>
      </c>
      <c r="O463" s="598">
        <v>0</v>
      </c>
      <c r="P463" s="596">
        <v>9</v>
      </c>
      <c r="Q463" s="598">
        <v>1</v>
      </c>
      <c r="R463" s="599">
        <v>1</v>
      </c>
      <c r="S463" s="600">
        <v>2</v>
      </c>
      <c r="T463" s="601">
        <v>1</v>
      </c>
      <c r="U463" s="600">
        <v>2</v>
      </c>
      <c r="V463" s="600">
        <v>4</v>
      </c>
      <c r="W463" s="602">
        <v>0</v>
      </c>
      <c r="X463" s="603">
        <v>0</v>
      </c>
      <c r="Y463" s="4"/>
      <c r="Z463" s="4"/>
      <c r="AA463" s="4"/>
      <c r="AB463" s="4"/>
      <c r="AC463" s="1"/>
      <c r="AD463" s="1"/>
      <c r="AE463" s="1"/>
      <c r="AF463" s="1"/>
      <c r="AG463" s="1"/>
      <c r="AH463" s="1"/>
      <c r="AI463" s="1"/>
      <c r="AJ463" s="1"/>
      <c r="AK463" s="1"/>
      <c r="AU463" s="4"/>
    </row>
    <row r="464" spans="1:47" ht="15" customHeight="1">
      <c r="A464" s="553"/>
      <c r="B464" s="554"/>
      <c r="C464" s="593" t="s">
        <v>1619</v>
      </c>
      <c r="D464" s="642" t="s">
        <v>1708</v>
      </c>
      <c r="E464" s="595">
        <v>22</v>
      </c>
      <c r="F464" s="596"/>
      <c r="G464" s="597"/>
      <c r="H464" s="597"/>
      <c r="I464" s="597"/>
      <c r="J464" s="598"/>
      <c r="K464" s="596">
        <v>1</v>
      </c>
      <c r="L464" s="597">
        <v>12</v>
      </c>
      <c r="M464" s="597">
        <v>12</v>
      </c>
      <c r="N464" s="597">
        <v>0</v>
      </c>
      <c r="O464" s="598">
        <v>0</v>
      </c>
      <c r="P464" s="596">
        <v>11</v>
      </c>
      <c r="Q464" s="598">
        <v>1</v>
      </c>
      <c r="R464" s="599">
        <v>0</v>
      </c>
      <c r="S464" s="600">
        <v>4</v>
      </c>
      <c r="T464" s="601">
        <v>4</v>
      </c>
      <c r="U464" s="600">
        <v>2</v>
      </c>
      <c r="V464" s="600">
        <v>2</v>
      </c>
      <c r="W464" s="602">
        <v>0</v>
      </c>
      <c r="X464" s="603">
        <v>0</v>
      </c>
      <c r="Y464" s="4"/>
      <c r="Z464" s="4"/>
      <c r="AA464" s="4"/>
      <c r="AB464" s="4"/>
      <c r="AC464" s="1"/>
      <c r="AD464" s="1"/>
      <c r="AE464" s="1"/>
      <c r="AF464" s="1"/>
      <c r="AG464" s="1"/>
      <c r="AH464" s="1"/>
      <c r="AI464" s="1"/>
      <c r="AJ464" s="1"/>
      <c r="AK464" s="1"/>
      <c r="AU464" s="4"/>
    </row>
    <row r="465" spans="1:47" ht="15" customHeight="1">
      <c r="A465" s="553"/>
      <c r="B465" s="554"/>
      <c r="C465" s="593" t="s">
        <v>1588</v>
      </c>
      <c r="D465" s="642" t="s">
        <v>1622</v>
      </c>
      <c r="E465" s="595">
        <v>60</v>
      </c>
      <c r="F465" s="596"/>
      <c r="G465" s="597"/>
      <c r="H465" s="597"/>
      <c r="I465" s="597"/>
      <c r="J465" s="598"/>
      <c r="K465" s="596">
        <v>2</v>
      </c>
      <c r="L465" s="597">
        <v>21</v>
      </c>
      <c r="M465" s="597">
        <v>21</v>
      </c>
      <c r="N465" s="597">
        <v>0</v>
      </c>
      <c r="O465" s="598">
        <v>0</v>
      </c>
      <c r="P465" s="596">
        <v>1</v>
      </c>
      <c r="Q465" s="598">
        <v>20</v>
      </c>
      <c r="R465" s="599">
        <v>5</v>
      </c>
      <c r="S465" s="600">
        <v>6</v>
      </c>
      <c r="T465" s="601">
        <v>4</v>
      </c>
      <c r="U465" s="600">
        <v>4</v>
      </c>
      <c r="V465" s="600">
        <v>1</v>
      </c>
      <c r="W465" s="602">
        <v>0</v>
      </c>
      <c r="X465" s="603">
        <v>1</v>
      </c>
      <c r="Y465" s="4"/>
      <c r="Z465" s="4"/>
      <c r="AA465" s="4"/>
      <c r="AB465" s="4"/>
      <c r="AC465" s="1"/>
      <c r="AD465" s="1"/>
      <c r="AE465" s="1"/>
      <c r="AF465" s="1"/>
      <c r="AG465" s="1"/>
      <c r="AH465" s="1"/>
      <c r="AI465" s="1"/>
      <c r="AJ465" s="1"/>
      <c r="AK465" s="1"/>
      <c r="AU465" s="4"/>
    </row>
    <row r="466" spans="1:47" ht="15" customHeight="1">
      <c r="A466" s="553"/>
      <c r="B466" s="554"/>
      <c r="C466" s="593" t="s">
        <v>1588</v>
      </c>
      <c r="D466" s="642" t="s">
        <v>1710</v>
      </c>
      <c r="E466" s="595">
        <v>177</v>
      </c>
      <c r="F466" s="596"/>
      <c r="G466" s="597"/>
      <c r="H466" s="597"/>
      <c r="I466" s="597"/>
      <c r="J466" s="598"/>
      <c r="K466" s="596">
        <v>6</v>
      </c>
      <c r="L466" s="597">
        <v>65</v>
      </c>
      <c r="M466" s="597">
        <v>65</v>
      </c>
      <c r="N466" s="597">
        <v>0</v>
      </c>
      <c r="O466" s="598">
        <v>0</v>
      </c>
      <c r="P466" s="596">
        <v>3</v>
      </c>
      <c r="Q466" s="598">
        <v>62</v>
      </c>
      <c r="R466" s="599">
        <v>9</v>
      </c>
      <c r="S466" s="600">
        <v>18</v>
      </c>
      <c r="T466" s="601">
        <v>21</v>
      </c>
      <c r="U466" s="600">
        <v>8</v>
      </c>
      <c r="V466" s="600">
        <v>6</v>
      </c>
      <c r="W466" s="602">
        <v>2</v>
      </c>
      <c r="X466" s="603">
        <v>1</v>
      </c>
      <c r="Y466" s="4"/>
      <c r="Z466" s="4"/>
      <c r="AA466" s="4"/>
      <c r="AB466" s="4"/>
      <c r="AC466" s="1"/>
      <c r="AD466" s="1"/>
      <c r="AE466" s="1"/>
      <c r="AF466" s="1"/>
      <c r="AG466" s="1"/>
      <c r="AH466" s="1"/>
      <c r="AI466" s="1"/>
      <c r="AJ466" s="1"/>
      <c r="AK466" s="1"/>
      <c r="AU466" s="4"/>
    </row>
    <row r="467" spans="1:47" ht="15" customHeight="1">
      <c r="A467" s="553"/>
      <c r="B467" s="554"/>
      <c r="C467" s="593" t="s">
        <v>1588</v>
      </c>
      <c r="D467" s="642" t="s">
        <v>1744</v>
      </c>
      <c r="E467" s="595">
        <v>60</v>
      </c>
      <c r="F467" s="596"/>
      <c r="G467" s="597"/>
      <c r="H467" s="597"/>
      <c r="I467" s="597"/>
      <c r="J467" s="598"/>
      <c r="K467" s="596">
        <v>2</v>
      </c>
      <c r="L467" s="597">
        <v>20</v>
      </c>
      <c r="M467" s="597">
        <v>20</v>
      </c>
      <c r="N467" s="597">
        <v>0</v>
      </c>
      <c r="O467" s="598">
        <v>0</v>
      </c>
      <c r="P467" s="596">
        <v>1</v>
      </c>
      <c r="Q467" s="598">
        <v>19</v>
      </c>
      <c r="R467" s="599">
        <v>3</v>
      </c>
      <c r="S467" s="600">
        <v>3</v>
      </c>
      <c r="T467" s="601">
        <v>5</v>
      </c>
      <c r="U467" s="600">
        <v>4</v>
      </c>
      <c r="V467" s="600">
        <v>3</v>
      </c>
      <c r="W467" s="602">
        <v>1</v>
      </c>
      <c r="X467" s="603">
        <v>1</v>
      </c>
      <c r="Y467" s="4"/>
      <c r="Z467" s="4"/>
      <c r="AA467" s="4"/>
      <c r="AB467" s="4"/>
      <c r="AC467" s="1"/>
      <c r="AD467" s="1"/>
      <c r="AE467" s="1"/>
      <c r="AF467" s="1"/>
      <c r="AG467" s="1"/>
      <c r="AH467" s="1"/>
      <c r="AI467" s="1"/>
      <c r="AJ467" s="1"/>
      <c r="AK467" s="1"/>
      <c r="AU467" s="4"/>
    </row>
    <row r="468" spans="1:47" ht="15" customHeight="1">
      <c r="A468" s="553"/>
      <c r="B468" s="554"/>
      <c r="C468" s="593" t="s">
        <v>1588</v>
      </c>
      <c r="D468" s="642" t="s">
        <v>1745</v>
      </c>
      <c r="E468" s="595">
        <v>162</v>
      </c>
      <c r="F468" s="596"/>
      <c r="G468" s="597"/>
      <c r="H468" s="597"/>
      <c r="I468" s="597"/>
      <c r="J468" s="598"/>
      <c r="K468" s="596">
        <v>6</v>
      </c>
      <c r="L468" s="597">
        <v>62</v>
      </c>
      <c r="M468" s="597">
        <v>62</v>
      </c>
      <c r="N468" s="597">
        <v>0</v>
      </c>
      <c r="O468" s="598">
        <v>0</v>
      </c>
      <c r="P468" s="596">
        <v>6</v>
      </c>
      <c r="Q468" s="598">
        <v>56</v>
      </c>
      <c r="R468" s="599">
        <v>9</v>
      </c>
      <c r="S468" s="600">
        <v>17</v>
      </c>
      <c r="T468" s="601">
        <v>14</v>
      </c>
      <c r="U468" s="600">
        <v>10</v>
      </c>
      <c r="V468" s="600">
        <v>10</v>
      </c>
      <c r="W468" s="602">
        <v>1</v>
      </c>
      <c r="X468" s="603">
        <v>1</v>
      </c>
      <c r="Y468" s="4"/>
      <c r="Z468" s="4"/>
      <c r="AA468" s="4"/>
      <c r="AB468" s="4"/>
      <c r="AC468" s="1"/>
      <c r="AD468" s="1"/>
      <c r="AE468" s="1"/>
      <c r="AF468" s="1"/>
      <c r="AG468" s="1"/>
      <c r="AH468" s="1"/>
      <c r="AI468" s="1"/>
      <c r="AJ468" s="1"/>
      <c r="AK468" s="1"/>
      <c r="AU468" s="4"/>
    </row>
    <row r="469" spans="1:47" ht="15" customHeight="1">
      <c r="A469" s="553"/>
      <c r="B469" s="554"/>
      <c r="C469" s="593" t="s">
        <v>1588</v>
      </c>
      <c r="D469" s="642" t="s">
        <v>1627</v>
      </c>
      <c r="E469" s="595">
        <v>60</v>
      </c>
      <c r="F469" s="596"/>
      <c r="G469" s="597"/>
      <c r="H469" s="597"/>
      <c r="I469" s="597"/>
      <c r="J469" s="598"/>
      <c r="K469" s="596">
        <v>2</v>
      </c>
      <c r="L469" s="597">
        <v>20</v>
      </c>
      <c r="M469" s="597">
        <v>20</v>
      </c>
      <c r="N469" s="597">
        <v>0</v>
      </c>
      <c r="O469" s="598">
        <v>0</v>
      </c>
      <c r="P469" s="596">
        <v>0</v>
      </c>
      <c r="Q469" s="598">
        <v>20</v>
      </c>
      <c r="R469" s="599">
        <v>6</v>
      </c>
      <c r="S469" s="600">
        <v>4</v>
      </c>
      <c r="T469" s="601">
        <v>5</v>
      </c>
      <c r="U469" s="600">
        <v>4</v>
      </c>
      <c r="V469" s="600">
        <v>0</v>
      </c>
      <c r="W469" s="602">
        <v>0</v>
      </c>
      <c r="X469" s="603">
        <v>1</v>
      </c>
      <c r="Y469" s="4"/>
      <c r="Z469" s="4"/>
      <c r="AA469" s="4"/>
      <c r="AB469" s="4"/>
      <c r="AC469" s="1"/>
      <c r="AD469" s="1"/>
      <c r="AE469" s="1"/>
      <c r="AF469" s="1"/>
      <c r="AG469" s="1"/>
      <c r="AH469" s="1"/>
      <c r="AI469" s="1"/>
      <c r="AJ469" s="1"/>
      <c r="AK469" s="1"/>
      <c r="AU469" s="4"/>
    </row>
    <row r="470" spans="1:47" ht="15" customHeight="1">
      <c r="A470" s="553"/>
      <c r="B470" s="554"/>
      <c r="C470" s="593" t="s">
        <v>1588</v>
      </c>
      <c r="D470" s="642" t="s">
        <v>1746</v>
      </c>
      <c r="E470" s="595">
        <v>57</v>
      </c>
      <c r="F470" s="596"/>
      <c r="G470" s="597"/>
      <c r="H470" s="597"/>
      <c r="I470" s="597"/>
      <c r="J470" s="598"/>
      <c r="K470" s="596">
        <v>1</v>
      </c>
      <c r="L470" s="597">
        <v>13</v>
      </c>
      <c r="M470" s="597">
        <v>13</v>
      </c>
      <c r="N470" s="597">
        <v>0</v>
      </c>
      <c r="O470" s="598">
        <v>0</v>
      </c>
      <c r="P470" s="596">
        <v>0</v>
      </c>
      <c r="Q470" s="598">
        <v>13</v>
      </c>
      <c r="R470" s="599">
        <v>1</v>
      </c>
      <c r="S470" s="600">
        <v>2</v>
      </c>
      <c r="T470" s="601">
        <v>6</v>
      </c>
      <c r="U470" s="600">
        <v>2</v>
      </c>
      <c r="V470" s="600">
        <v>2</v>
      </c>
      <c r="W470" s="602">
        <v>0</v>
      </c>
      <c r="X470" s="603">
        <v>0</v>
      </c>
      <c r="Y470" s="4"/>
      <c r="Z470" s="4"/>
      <c r="AA470" s="4"/>
      <c r="AB470" s="4"/>
      <c r="AC470" s="1"/>
      <c r="AD470" s="1"/>
      <c r="AE470" s="1"/>
      <c r="AF470" s="1"/>
      <c r="AG470" s="1"/>
      <c r="AH470" s="1"/>
      <c r="AI470" s="1"/>
      <c r="AJ470" s="1"/>
      <c r="AK470" s="1"/>
      <c r="AU470" s="4"/>
    </row>
    <row r="471" spans="1:47" ht="15" customHeight="1">
      <c r="A471" s="553"/>
      <c r="B471" s="554"/>
      <c r="C471" s="593" t="s">
        <v>1588</v>
      </c>
      <c r="D471" s="642" t="s">
        <v>1658</v>
      </c>
      <c r="E471" s="595">
        <v>69</v>
      </c>
      <c r="F471" s="596"/>
      <c r="G471" s="597"/>
      <c r="H471" s="597"/>
      <c r="I471" s="597"/>
      <c r="J471" s="598"/>
      <c r="K471" s="596">
        <v>1</v>
      </c>
      <c r="L471" s="597">
        <v>9</v>
      </c>
      <c r="M471" s="597">
        <v>9</v>
      </c>
      <c r="N471" s="597">
        <v>0</v>
      </c>
      <c r="O471" s="598">
        <v>0</v>
      </c>
      <c r="P471" s="596">
        <v>0</v>
      </c>
      <c r="Q471" s="598">
        <v>9</v>
      </c>
      <c r="R471" s="599">
        <v>3</v>
      </c>
      <c r="S471" s="600">
        <v>3</v>
      </c>
      <c r="T471" s="601">
        <v>2</v>
      </c>
      <c r="U471" s="600">
        <v>1</v>
      </c>
      <c r="V471" s="600">
        <v>0</v>
      </c>
      <c r="W471" s="602">
        <v>0</v>
      </c>
      <c r="X471" s="603">
        <v>0</v>
      </c>
      <c r="Y471" s="4"/>
      <c r="Z471" s="4"/>
      <c r="AA471" s="4"/>
      <c r="AB471" s="4"/>
      <c r="AC471" s="1"/>
      <c r="AD471" s="1"/>
      <c r="AE471" s="1"/>
      <c r="AF471" s="1"/>
      <c r="AG471" s="1"/>
      <c r="AH471" s="1"/>
      <c r="AI471" s="1"/>
      <c r="AJ471" s="1"/>
      <c r="AK471" s="1"/>
      <c r="AU471" s="4"/>
    </row>
    <row r="472" spans="1:47" ht="15" customHeight="1">
      <c r="A472" s="553"/>
      <c r="B472" s="554"/>
      <c r="C472" s="593" t="s">
        <v>1588</v>
      </c>
      <c r="D472" s="642" t="s">
        <v>1701</v>
      </c>
      <c r="E472" s="595">
        <v>108</v>
      </c>
      <c r="F472" s="596"/>
      <c r="G472" s="597"/>
      <c r="H472" s="597"/>
      <c r="I472" s="597"/>
      <c r="J472" s="598"/>
      <c r="K472" s="596">
        <v>1</v>
      </c>
      <c r="L472" s="597">
        <v>10</v>
      </c>
      <c r="M472" s="597">
        <v>10</v>
      </c>
      <c r="N472" s="597">
        <v>0</v>
      </c>
      <c r="O472" s="598">
        <v>0</v>
      </c>
      <c r="P472" s="596">
        <v>1</v>
      </c>
      <c r="Q472" s="598">
        <v>9</v>
      </c>
      <c r="R472" s="599">
        <v>3</v>
      </c>
      <c r="S472" s="600">
        <v>2</v>
      </c>
      <c r="T472" s="601">
        <v>2</v>
      </c>
      <c r="U472" s="600">
        <v>1</v>
      </c>
      <c r="V472" s="600">
        <v>2</v>
      </c>
      <c r="W472" s="602">
        <v>0</v>
      </c>
      <c r="X472" s="603">
        <v>0</v>
      </c>
      <c r="Y472" s="4"/>
      <c r="Z472" s="4"/>
      <c r="AA472" s="4"/>
      <c r="AB472" s="4"/>
      <c r="AC472" s="1"/>
      <c r="AD472" s="1"/>
      <c r="AE472" s="1"/>
      <c r="AF472" s="1"/>
      <c r="AG472" s="1"/>
      <c r="AH472" s="1"/>
      <c r="AI472" s="1"/>
      <c r="AJ472" s="1"/>
      <c r="AK472" s="1"/>
      <c r="AU472" s="4"/>
    </row>
    <row r="473" spans="1:47" ht="15" customHeight="1">
      <c r="A473" s="553"/>
      <c r="B473" s="554"/>
      <c r="C473" s="593" t="s">
        <v>1588</v>
      </c>
      <c r="D473" s="642" t="s">
        <v>1652</v>
      </c>
      <c r="E473" s="595">
        <v>75</v>
      </c>
      <c r="F473" s="596"/>
      <c r="G473" s="597"/>
      <c r="H473" s="597"/>
      <c r="I473" s="597"/>
      <c r="J473" s="598"/>
      <c r="K473" s="596">
        <v>1</v>
      </c>
      <c r="L473" s="597">
        <v>4</v>
      </c>
      <c r="M473" s="597">
        <v>2</v>
      </c>
      <c r="N473" s="597">
        <v>1</v>
      </c>
      <c r="O473" s="598">
        <v>1</v>
      </c>
      <c r="P473" s="596">
        <v>0</v>
      </c>
      <c r="Q473" s="598">
        <v>4</v>
      </c>
      <c r="R473" s="599">
        <v>2</v>
      </c>
      <c r="S473" s="600">
        <v>1</v>
      </c>
      <c r="T473" s="601">
        <v>0</v>
      </c>
      <c r="U473" s="600">
        <v>1</v>
      </c>
      <c r="V473" s="600">
        <v>0</v>
      </c>
      <c r="W473" s="602">
        <v>0</v>
      </c>
      <c r="X473" s="603">
        <v>0</v>
      </c>
      <c r="Y473" s="4"/>
      <c r="Z473" s="4"/>
      <c r="AA473" s="4"/>
      <c r="AB473" s="4"/>
      <c r="AC473" s="1"/>
      <c r="AD473" s="1"/>
      <c r="AE473" s="1"/>
      <c r="AF473" s="1"/>
      <c r="AG473" s="1"/>
      <c r="AH473" s="1"/>
      <c r="AI473" s="1"/>
      <c r="AJ473" s="1"/>
      <c r="AK473" s="1"/>
      <c r="AU473" s="4"/>
    </row>
    <row r="474" spans="1:47" ht="15" customHeight="1">
      <c r="A474" s="553"/>
      <c r="B474" s="554"/>
      <c r="C474" s="593" t="s">
        <v>1588</v>
      </c>
      <c r="D474" s="642" t="s">
        <v>1747</v>
      </c>
      <c r="E474" s="595">
        <v>66</v>
      </c>
      <c r="F474" s="596"/>
      <c r="G474" s="597"/>
      <c r="H474" s="597"/>
      <c r="I474" s="597"/>
      <c r="J474" s="598"/>
      <c r="K474" s="596">
        <v>1</v>
      </c>
      <c r="L474" s="597">
        <v>2</v>
      </c>
      <c r="M474" s="597">
        <v>2</v>
      </c>
      <c r="N474" s="597">
        <v>0</v>
      </c>
      <c r="O474" s="598">
        <v>0</v>
      </c>
      <c r="P474" s="596">
        <v>0</v>
      </c>
      <c r="Q474" s="598">
        <v>2</v>
      </c>
      <c r="R474" s="599">
        <v>1</v>
      </c>
      <c r="S474" s="600">
        <v>0</v>
      </c>
      <c r="T474" s="601">
        <v>0</v>
      </c>
      <c r="U474" s="600">
        <v>1</v>
      </c>
      <c r="V474" s="600">
        <v>0</v>
      </c>
      <c r="W474" s="602">
        <v>0</v>
      </c>
      <c r="X474" s="603">
        <v>0</v>
      </c>
      <c r="Y474" s="4"/>
      <c r="Z474" s="4"/>
      <c r="AA474" s="4"/>
      <c r="AB474" s="4"/>
      <c r="AC474" s="1"/>
      <c r="AD474" s="1"/>
      <c r="AE474" s="1"/>
      <c r="AF474" s="1"/>
      <c r="AG474" s="1"/>
      <c r="AH474" s="1"/>
      <c r="AI474" s="1"/>
      <c r="AJ474" s="1"/>
      <c r="AK474" s="1"/>
      <c r="AU474" s="4"/>
    </row>
    <row r="475" spans="1:47" ht="15" customHeight="1">
      <c r="A475" s="553"/>
      <c r="B475" s="554"/>
      <c r="C475" s="593" t="s">
        <v>1588</v>
      </c>
      <c r="D475" s="642" t="s">
        <v>1629</v>
      </c>
      <c r="E475" s="595">
        <v>230</v>
      </c>
      <c r="F475" s="596"/>
      <c r="G475" s="597"/>
      <c r="H475" s="597"/>
      <c r="I475" s="597"/>
      <c r="J475" s="598"/>
      <c r="K475" s="596">
        <v>8</v>
      </c>
      <c r="L475" s="597">
        <v>80</v>
      </c>
      <c r="M475" s="597">
        <v>80</v>
      </c>
      <c r="N475" s="597">
        <v>0</v>
      </c>
      <c r="O475" s="598">
        <v>0</v>
      </c>
      <c r="P475" s="596">
        <v>4</v>
      </c>
      <c r="Q475" s="598">
        <v>76</v>
      </c>
      <c r="R475" s="599">
        <v>13</v>
      </c>
      <c r="S475" s="600">
        <v>11</v>
      </c>
      <c r="T475" s="601">
        <v>22</v>
      </c>
      <c r="U475" s="600">
        <v>17</v>
      </c>
      <c r="V475" s="600">
        <v>8</v>
      </c>
      <c r="W475" s="602">
        <v>6</v>
      </c>
      <c r="X475" s="603">
        <v>3</v>
      </c>
      <c r="Y475" s="4"/>
      <c r="Z475" s="4"/>
      <c r="AA475" s="4"/>
      <c r="AB475" s="4"/>
      <c r="AC475" s="1"/>
      <c r="AD475" s="1"/>
      <c r="AE475" s="1"/>
      <c r="AF475" s="1"/>
      <c r="AG475" s="1"/>
      <c r="AH475" s="1"/>
      <c r="AI475" s="1"/>
      <c r="AJ475" s="1"/>
      <c r="AK475" s="1"/>
      <c r="AU475" s="4"/>
    </row>
    <row r="476" spans="1:47" ht="15" customHeight="1">
      <c r="A476" s="553"/>
      <c r="B476" s="554"/>
      <c r="C476" s="593" t="s">
        <v>1588</v>
      </c>
      <c r="D476" s="642" t="s">
        <v>1631</v>
      </c>
      <c r="E476" s="595">
        <v>281</v>
      </c>
      <c r="F476" s="596"/>
      <c r="G476" s="597"/>
      <c r="H476" s="597"/>
      <c r="I476" s="597"/>
      <c r="J476" s="598"/>
      <c r="K476" s="596">
        <v>10</v>
      </c>
      <c r="L476" s="597">
        <v>101</v>
      </c>
      <c r="M476" s="597">
        <v>101</v>
      </c>
      <c r="N476" s="597">
        <v>0</v>
      </c>
      <c r="O476" s="598">
        <v>0</v>
      </c>
      <c r="P476" s="596">
        <v>6</v>
      </c>
      <c r="Q476" s="598">
        <v>95</v>
      </c>
      <c r="R476" s="599">
        <v>14</v>
      </c>
      <c r="S476" s="600">
        <v>16</v>
      </c>
      <c r="T476" s="601">
        <v>26</v>
      </c>
      <c r="U476" s="600">
        <v>21</v>
      </c>
      <c r="V476" s="600">
        <v>13</v>
      </c>
      <c r="W476" s="602">
        <v>7</v>
      </c>
      <c r="X476" s="603">
        <v>4</v>
      </c>
      <c r="Y476" s="4"/>
      <c r="Z476" s="4"/>
      <c r="AA476" s="4"/>
      <c r="AB476" s="4"/>
      <c r="AC476" s="1"/>
      <c r="AD476" s="1"/>
      <c r="AE476" s="1"/>
      <c r="AF476" s="1"/>
      <c r="AG476" s="1"/>
      <c r="AH476" s="1"/>
      <c r="AI476" s="1"/>
      <c r="AJ476" s="1"/>
      <c r="AK476" s="1"/>
      <c r="AU476" s="4"/>
    </row>
    <row r="477" spans="1:47" ht="15" customHeight="1">
      <c r="A477" s="553"/>
      <c r="B477" s="554"/>
      <c r="C477" s="593" t="s">
        <v>1588</v>
      </c>
      <c r="D477" s="642" t="s">
        <v>1748</v>
      </c>
      <c r="E477" s="595">
        <v>58</v>
      </c>
      <c r="F477" s="596"/>
      <c r="G477" s="597"/>
      <c r="H477" s="597"/>
      <c r="I477" s="597"/>
      <c r="J477" s="598"/>
      <c r="K477" s="596">
        <v>2</v>
      </c>
      <c r="L477" s="597">
        <v>23</v>
      </c>
      <c r="M477" s="597">
        <v>23</v>
      </c>
      <c r="N477" s="597">
        <v>0</v>
      </c>
      <c r="O477" s="598">
        <v>0</v>
      </c>
      <c r="P477" s="596">
        <v>21</v>
      </c>
      <c r="Q477" s="598">
        <v>2</v>
      </c>
      <c r="R477" s="599">
        <v>3</v>
      </c>
      <c r="S477" s="600">
        <v>3</v>
      </c>
      <c r="T477" s="601">
        <v>6</v>
      </c>
      <c r="U477" s="600">
        <v>7</v>
      </c>
      <c r="V477" s="600">
        <v>3</v>
      </c>
      <c r="W477" s="602">
        <v>0</v>
      </c>
      <c r="X477" s="603">
        <v>1</v>
      </c>
      <c r="Y477" s="4"/>
      <c r="Z477" s="4"/>
      <c r="AA477" s="4"/>
      <c r="AB477" s="4"/>
      <c r="AC477" s="1"/>
      <c r="AD477" s="1"/>
      <c r="AE477" s="1"/>
      <c r="AF477" s="1"/>
      <c r="AG477" s="1"/>
      <c r="AH477" s="1"/>
      <c r="AI477" s="1"/>
      <c r="AJ477" s="1"/>
      <c r="AK477" s="1"/>
      <c r="AU477" s="4"/>
    </row>
    <row r="478" spans="1:47" ht="15" customHeight="1">
      <c r="A478" s="553"/>
      <c r="B478" s="554"/>
      <c r="C478" s="593" t="s">
        <v>1632</v>
      </c>
      <c r="D478" s="642" t="s">
        <v>1749</v>
      </c>
      <c r="E478" s="595">
        <v>22</v>
      </c>
      <c r="F478" s="596"/>
      <c r="G478" s="597"/>
      <c r="H478" s="597"/>
      <c r="I478" s="597"/>
      <c r="J478" s="598"/>
      <c r="K478" s="596">
        <v>1</v>
      </c>
      <c r="L478" s="597">
        <v>10</v>
      </c>
      <c r="M478" s="597">
        <v>10</v>
      </c>
      <c r="N478" s="597">
        <v>0</v>
      </c>
      <c r="O478" s="598">
        <v>0</v>
      </c>
      <c r="P478" s="596">
        <v>9</v>
      </c>
      <c r="Q478" s="598">
        <v>1</v>
      </c>
      <c r="R478" s="599">
        <v>3</v>
      </c>
      <c r="S478" s="600">
        <v>1</v>
      </c>
      <c r="T478" s="601">
        <v>2</v>
      </c>
      <c r="U478" s="600">
        <v>1</v>
      </c>
      <c r="V478" s="600">
        <v>2</v>
      </c>
      <c r="W478" s="602">
        <v>1</v>
      </c>
      <c r="X478" s="603">
        <v>0</v>
      </c>
      <c r="Y478" s="4"/>
      <c r="Z478" s="4"/>
      <c r="AA478" s="4"/>
      <c r="AB478" s="4"/>
      <c r="AC478" s="1"/>
      <c r="AD478" s="1"/>
      <c r="AE478" s="1"/>
      <c r="AF478" s="1"/>
      <c r="AG478" s="1"/>
      <c r="AH478" s="1"/>
      <c r="AI478" s="1"/>
      <c r="AJ478" s="1"/>
      <c r="AK478" s="1"/>
      <c r="AU478" s="4"/>
    </row>
    <row r="479" spans="1:47" ht="15" customHeight="1">
      <c r="A479" s="553"/>
      <c r="B479" s="554"/>
      <c r="C479" s="593" t="s">
        <v>1632</v>
      </c>
      <c r="D479" s="642" t="s">
        <v>1750</v>
      </c>
      <c r="E479" s="595">
        <v>46</v>
      </c>
      <c r="F479" s="596"/>
      <c r="G479" s="597"/>
      <c r="H479" s="597"/>
      <c r="I479" s="597"/>
      <c r="J479" s="598"/>
      <c r="K479" s="596">
        <v>2</v>
      </c>
      <c r="L479" s="597">
        <v>22</v>
      </c>
      <c r="M479" s="597">
        <v>22</v>
      </c>
      <c r="N479" s="597">
        <v>0</v>
      </c>
      <c r="O479" s="598">
        <v>0</v>
      </c>
      <c r="P479" s="596">
        <v>21</v>
      </c>
      <c r="Q479" s="598">
        <v>1</v>
      </c>
      <c r="R479" s="599">
        <v>3</v>
      </c>
      <c r="S479" s="600">
        <v>4</v>
      </c>
      <c r="T479" s="601">
        <v>6</v>
      </c>
      <c r="U479" s="600">
        <v>3</v>
      </c>
      <c r="V479" s="600">
        <v>3</v>
      </c>
      <c r="W479" s="602">
        <v>3</v>
      </c>
      <c r="X479" s="603">
        <v>0</v>
      </c>
      <c r="Y479" s="4"/>
      <c r="Z479" s="4"/>
      <c r="AA479" s="4"/>
      <c r="AB479" s="4"/>
      <c r="AC479" s="1"/>
      <c r="AD479" s="1"/>
      <c r="AE479" s="1"/>
      <c r="AF479" s="1"/>
      <c r="AG479" s="1"/>
      <c r="AH479" s="1"/>
      <c r="AI479" s="1"/>
      <c r="AJ479" s="1"/>
      <c r="AK479" s="1"/>
      <c r="AU479" s="4"/>
    </row>
    <row r="480" spans="1:47" ht="15" customHeight="1">
      <c r="A480" s="553"/>
      <c r="B480" s="554"/>
      <c r="C480" s="593" t="s">
        <v>1632</v>
      </c>
      <c r="D480" s="642" t="s">
        <v>1633</v>
      </c>
      <c r="E480" s="595">
        <v>68</v>
      </c>
      <c r="F480" s="596"/>
      <c r="G480" s="597"/>
      <c r="H480" s="597"/>
      <c r="I480" s="597"/>
      <c r="J480" s="598"/>
      <c r="K480" s="596">
        <v>3</v>
      </c>
      <c r="L480" s="597">
        <v>34</v>
      </c>
      <c r="M480" s="597">
        <v>34</v>
      </c>
      <c r="N480" s="597">
        <v>0</v>
      </c>
      <c r="O480" s="598">
        <v>0</v>
      </c>
      <c r="P480" s="596">
        <v>33</v>
      </c>
      <c r="Q480" s="598">
        <v>1</v>
      </c>
      <c r="R480" s="599">
        <v>6</v>
      </c>
      <c r="S480" s="600">
        <v>9</v>
      </c>
      <c r="T480" s="601">
        <v>3</v>
      </c>
      <c r="U480" s="600">
        <v>0</v>
      </c>
      <c r="V480" s="600">
        <v>11</v>
      </c>
      <c r="W480" s="602">
        <v>5</v>
      </c>
      <c r="X480" s="603">
        <v>0</v>
      </c>
      <c r="Y480" s="4"/>
      <c r="Z480" s="4"/>
      <c r="AA480" s="4"/>
      <c r="AB480" s="4"/>
      <c r="AC480" s="1"/>
      <c r="AD480" s="1"/>
      <c r="AE480" s="1"/>
      <c r="AF480" s="1"/>
      <c r="AG480" s="1"/>
      <c r="AH480" s="1"/>
      <c r="AI480" s="1"/>
      <c r="AJ480" s="1"/>
      <c r="AK480" s="1"/>
      <c r="AU480" s="4"/>
    </row>
    <row r="481" spans="1:47" ht="15" customHeight="1">
      <c r="A481" s="553"/>
      <c r="B481" s="554"/>
      <c r="C481" s="593" t="s">
        <v>1720</v>
      </c>
      <c r="D481" s="642" t="s">
        <v>1751</v>
      </c>
      <c r="E481" s="595">
        <v>39</v>
      </c>
      <c r="F481" s="596"/>
      <c r="G481" s="597"/>
      <c r="H481" s="597"/>
      <c r="I481" s="597"/>
      <c r="J481" s="598"/>
      <c r="K481" s="596">
        <v>2</v>
      </c>
      <c r="L481" s="597">
        <v>28</v>
      </c>
      <c r="M481" s="597">
        <v>28</v>
      </c>
      <c r="N481" s="597">
        <v>0</v>
      </c>
      <c r="O481" s="598">
        <v>0</v>
      </c>
      <c r="P481" s="596">
        <v>24</v>
      </c>
      <c r="Q481" s="598">
        <v>4</v>
      </c>
      <c r="R481" s="599">
        <v>4</v>
      </c>
      <c r="S481" s="600">
        <v>3</v>
      </c>
      <c r="T481" s="601">
        <v>4</v>
      </c>
      <c r="U481" s="600">
        <v>12</v>
      </c>
      <c r="V481" s="600">
        <v>4</v>
      </c>
      <c r="W481" s="602">
        <v>0</v>
      </c>
      <c r="X481" s="603">
        <v>1</v>
      </c>
      <c r="Y481" s="4"/>
      <c r="Z481" s="4"/>
      <c r="AA481" s="4"/>
      <c r="AB481" s="4"/>
      <c r="AC481" s="1"/>
      <c r="AD481" s="1"/>
      <c r="AE481" s="1"/>
      <c r="AF481" s="1"/>
      <c r="AG481" s="1"/>
      <c r="AH481" s="1"/>
      <c r="AI481" s="1"/>
      <c r="AJ481" s="1"/>
      <c r="AK481" s="1"/>
      <c r="AU481" s="4"/>
    </row>
    <row r="482" spans="1:47" ht="15" customHeight="1">
      <c r="A482" s="553"/>
      <c r="B482" s="554"/>
      <c r="C482" s="593" t="s">
        <v>1720</v>
      </c>
      <c r="D482" s="642" t="s">
        <v>1719</v>
      </c>
      <c r="E482" s="595">
        <v>53</v>
      </c>
      <c r="F482" s="596"/>
      <c r="G482" s="597"/>
      <c r="H482" s="597"/>
      <c r="I482" s="597"/>
      <c r="J482" s="598"/>
      <c r="K482" s="596">
        <v>2</v>
      </c>
      <c r="L482" s="597">
        <v>29</v>
      </c>
      <c r="M482" s="597">
        <v>29</v>
      </c>
      <c r="N482" s="597">
        <v>0</v>
      </c>
      <c r="O482" s="598">
        <v>0</v>
      </c>
      <c r="P482" s="596">
        <v>25</v>
      </c>
      <c r="Q482" s="598">
        <v>4</v>
      </c>
      <c r="R482" s="599">
        <v>5</v>
      </c>
      <c r="S482" s="600">
        <v>2</v>
      </c>
      <c r="T482" s="601">
        <v>5</v>
      </c>
      <c r="U482" s="600">
        <v>12</v>
      </c>
      <c r="V482" s="600">
        <v>4</v>
      </c>
      <c r="W482" s="602">
        <v>0</v>
      </c>
      <c r="X482" s="603">
        <v>1</v>
      </c>
      <c r="Y482" s="4"/>
      <c r="Z482" s="4"/>
      <c r="AA482" s="4"/>
      <c r="AB482" s="4"/>
      <c r="AC482" s="1"/>
      <c r="AD482" s="1"/>
      <c r="AE482" s="1"/>
      <c r="AF482" s="1"/>
      <c r="AG482" s="1"/>
      <c r="AH482" s="1"/>
      <c r="AI482" s="1"/>
      <c r="AJ482" s="1"/>
      <c r="AK482" s="1"/>
      <c r="AU482" s="4"/>
    </row>
    <row r="483" spans="1:47" ht="15" customHeight="1">
      <c r="A483" s="553"/>
      <c r="B483" s="554"/>
      <c r="C483" s="593" t="s">
        <v>1753</v>
      </c>
      <c r="D483" s="642" t="s">
        <v>1752</v>
      </c>
      <c r="E483" s="595">
        <v>24</v>
      </c>
      <c r="F483" s="596"/>
      <c r="G483" s="597"/>
      <c r="H483" s="597"/>
      <c r="I483" s="597"/>
      <c r="J483" s="598"/>
      <c r="K483" s="596">
        <v>1</v>
      </c>
      <c r="L483" s="597">
        <v>15</v>
      </c>
      <c r="M483" s="597">
        <v>15</v>
      </c>
      <c r="N483" s="597">
        <v>0</v>
      </c>
      <c r="O483" s="598">
        <v>0</v>
      </c>
      <c r="P483" s="596">
        <v>8</v>
      </c>
      <c r="Q483" s="598">
        <v>7</v>
      </c>
      <c r="R483" s="599">
        <v>2</v>
      </c>
      <c r="S483" s="600">
        <v>5</v>
      </c>
      <c r="T483" s="601">
        <v>2</v>
      </c>
      <c r="U483" s="600">
        <v>1</v>
      </c>
      <c r="V483" s="600">
        <v>4</v>
      </c>
      <c r="W483" s="602">
        <v>1</v>
      </c>
      <c r="X483" s="603">
        <v>0</v>
      </c>
      <c r="Y483" s="4"/>
      <c r="Z483" s="4"/>
      <c r="AA483" s="4"/>
      <c r="AB483" s="4"/>
      <c r="AC483" s="1"/>
      <c r="AD483" s="1"/>
      <c r="AE483" s="1"/>
      <c r="AF483" s="1"/>
      <c r="AG483" s="1"/>
      <c r="AH483" s="1"/>
      <c r="AI483" s="1"/>
      <c r="AJ483" s="1"/>
      <c r="AK483" s="1"/>
      <c r="AU483" s="4"/>
    </row>
    <row r="484" spans="1:47" ht="15" customHeight="1">
      <c r="A484" s="553"/>
      <c r="B484" s="554"/>
      <c r="C484" s="593" t="s">
        <v>1635</v>
      </c>
      <c r="D484" s="642" t="s">
        <v>1754</v>
      </c>
      <c r="E484" s="595">
        <v>54</v>
      </c>
      <c r="F484" s="596"/>
      <c r="G484" s="597"/>
      <c r="H484" s="597"/>
      <c r="I484" s="597"/>
      <c r="J484" s="598"/>
      <c r="K484" s="596">
        <v>2</v>
      </c>
      <c r="L484" s="597">
        <v>20</v>
      </c>
      <c r="M484" s="597">
        <v>20</v>
      </c>
      <c r="N484" s="597">
        <v>0</v>
      </c>
      <c r="O484" s="598">
        <v>0</v>
      </c>
      <c r="P484" s="596">
        <v>7</v>
      </c>
      <c r="Q484" s="598">
        <v>13</v>
      </c>
      <c r="R484" s="599">
        <v>12</v>
      </c>
      <c r="S484" s="600">
        <v>0</v>
      </c>
      <c r="T484" s="601">
        <v>2</v>
      </c>
      <c r="U484" s="600">
        <v>5</v>
      </c>
      <c r="V484" s="600">
        <v>1</v>
      </c>
      <c r="W484" s="602">
        <v>0</v>
      </c>
      <c r="X484" s="603">
        <v>0</v>
      </c>
      <c r="Y484" s="4"/>
      <c r="Z484" s="4"/>
      <c r="AA484" s="4"/>
      <c r="AB484" s="4"/>
      <c r="AC484" s="1"/>
      <c r="AD484" s="1"/>
      <c r="AE484" s="1"/>
      <c r="AF484" s="1"/>
      <c r="AG484" s="1"/>
      <c r="AH484" s="1"/>
      <c r="AI484" s="1"/>
      <c r="AJ484" s="1"/>
      <c r="AK484" s="1"/>
      <c r="AU484" s="4"/>
    </row>
    <row r="485" spans="1:47" ht="15" customHeight="1">
      <c r="A485" s="553"/>
      <c r="B485" s="554"/>
      <c r="C485" s="593" t="s">
        <v>1635</v>
      </c>
      <c r="D485" s="642" t="s">
        <v>1721</v>
      </c>
      <c r="E485" s="595">
        <v>57</v>
      </c>
      <c r="F485" s="596"/>
      <c r="G485" s="597"/>
      <c r="H485" s="597"/>
      <c r="I485" s="597"/>
      <c r="J485" s="598"/>
      <c r="K485" s="596">
        <v>2</v>
      </c>
      <c r="L485" s="597">
        <v>20</v>
      </c>
      <c r="M485" s="597">
        <v>20</v>
      </c>
      <c r="N485" s="597">
        <v>0</v>
      </c>
      <c r="O485" s="598">
        <v>0</v>
      </c>
      <c r="P485" s="596">
        <v>7</v>
      </c>
      <c r="Q485" s="598">
        <v>13</v>
      </c>
      <c r="R485" s="599">
        <v>14</v>
      </c>
      <c r="S485" s="600">
        <v>0</v>
      </c>
      <c r="T485" s="601">
        <v>3</v>
      </c>
      <c r="U485" s="600">
        <v>2</v>
      </c>
      <c r="V485" s="600">
        <v>1</v>
      </c>
      <c r="W485" s="602">
        <v>0</v>
      </c>
      <c r="X485" s="603">
        <v>0</v>
      </c>
      <c r="Y485" s="4"/>
      <c r="Z485" s="4"/>
      <c r="AA485" s="4"/>
      <c r="AB485" s="4"/>
      <c r="AC485" s="1"/>
      <c r="AD485" s="1"/>
      <c r="AE485" s="1"/>
      <c r="AF485" s="1"/>
      <c r="AG485" s="1"/>
      <c r="AH485" s="1"/>
      <c r="AI485" s="1"/>
      <c r="AJ485" s="1"/>
      <c r="AK485" s="1"/>
      <c r="AU485" s="4"/>
    </row>
    <row r="486" spans="1:47" ht="15" customHeight="1">
      <c r="A486" s="553"/>
      <c r="B486" s="554"/>
      <c r="C486" s="593" t="s">
        <v>1635</v>
      </c>
      <c r="D486" s="642" t="s">
        <v>1755</v>
      </c>
      <c r="E486" s="595">
        <v>57</v>
      </c>
      <c r="F486" s="596"/>
      <c r="G486" s="597"/>
      <c r="H486" s="597"/>
      <c r="I486" s="597"/>
      <c r="J486" s="598"/>
      <c r="K486" s="596">
        <v>2</v>
      </c>
      <c r="L486" s="597">
        <v>20</v>
      </c>
      <c r="M486" s="597">
        <v>20</v>
      </c>
      <c r="N486" s="597">
        <v>0</v>
      </c>
      <c r="O486" s="598">
        <v>0</v>
      </c>
      <c r="P486" s="596">
        <v>7</v>
      </c>
      <c r="Q486" s="598">
        <v>13</v>
      </c>
      <c r="R486" s="599">
        <v>14</v>
      </c>
      <c r="S486" s="600">
        <v>0</v>
      </c>
      <c r="T486" s="601">
        <v>3</v>
      </c>
      <c r="U486" s="600">
        <v>2</v>
      </c>
      <c r="V486" s="600">
        <v>1</v>
      </c>
      <c r="W486" s="602">
        <v>0</v>
      </c>
      <c r="X486" s="603">
        <v>0</v>
      </c>
      <c r="Y486" s="4"/>
      <c r="Z486" s="4"/>
      <c r="AA486" s="4"/>
      <c r="AB486" s="4"/>
      <c r="AC486" s="1"/>
      <c r="AD486" s="1"/>
      <c r="AE486" s="1"/>
      <c r="AF486" s="1"/>
      <c r="AG486" s="1"/>
      <c r="AH486" s="1"/>
      <c r="AI486" s="1"/>
      <c r="AJ486" s="1"/>
      <c r="AK486" s="1"/>
      <c r="AU486" s="4"/>
    </row>
    <row r="487" spans="1:47" ht="15" customHeight="1">
      <c r="A487" s="553"/>
      <c r="B487" s="554"/>
      <c r="C487" s="593" t="s">
        <v>1635</v>
      </c>
      <c r="D487" s="642" t="s">
        <v>1756</v>
      </c>
      <c r="E487" s="595">
        <v>15</v>
      </c>
      <c r="F487" s="596"/>
      <c r="G487" s="597"/>
      <c r="H487" s="597"/>
      <c r="I487" s="597"/>
      <c r="J487" s="598"/>
      <c r="K487" s="596">
        <v>1</v>
      </c>
      <c r="L487" s="597">
        <v>10</v>
      </c>
      <c r="M487" s="597">
        <v>10</v>
      </c>
      <c r="N487" s="597">
        <v>0</v>
      </c>
      <c r="O487" s="598">
        <v>0</v>
      </c>
      <c r="P487" s="596">
        <v>6</v>
      </c>
      <c r="Q487" s="598">
        <v>4</v>
      </c>
      <c r="R487" s="599">
        <v>5</v>
      </c>
      <c r="S487" s="600">
        <v>0</v>
      </c>
      <c r="T487" s="601">
        <v>1</v>
      </c>
      <c r="U487" s="600">
        <v>3</v>
      </c>
      <c r="V487" s="600">
        <v>0</v>
      </c>
      <c r="W487" s="602">
        <v>1</v>
      </c>
      <c r="X487" s="603">
        <v>0</v>
      </c>
      <c r="Y487" s="4"/>
      <c r="Z487" s="4"/>
      <c r="AA487" s="4"/>
      <c r="AB487" s="4"/>
      <c r="AC487" s="1"/>
      <c r="AD487" s="1"/>
      <c r="AE487" s="1"/>
      <c r="AF487" s="1"/>
      <c r="AG487" s="1"/>
      <c r="AH487" s="1"/>
      <c r="AI487" s="1"/>
      <c r="AJ487" s="1"/>
      <c r="AK487" s="1"/>
      <c r="AU487" s="4"/>
    </row>
    <row r="488" spans="1:47" ht="15" customHeight="1">
      <c r="A488" s="553"/>
      <c r="B488" s="554"/>
      <c r="C488" s="593" t="s">
        <v>1635</v>
      </c>
      <c r="D488" s="642" t="s">
        <v>1722</v>
      </c>
      <c r="E488" s="595">
        <v>84</v>
      </c>
      <c r="F488" s="596"/>
      <c r="G488" s="597"/>
      <c r="H488" s="597"/>
      <c r="I488" s="597"/>
      <c r="J488" s="598"/>
      <c r="K488" s="596">
        <v>3</v>
      </c>
      <c r="L488" s="597">
        <v>30</v>
      </c>
      <c r="M488" s="597">
        <v>30</v>
      </c>
      <c r="N488" s="597">
        <v>0</v>
      </c>
      <c r="O488" s="598">
        <v>0</v>
      </c>
      <c r="P488" s="596">
        <v>10</v>
      </c>
      <c r="Q488" s="598">
        <v>20</v>
      </c>
      <c r="R488" s="599">
        <v>20</v>
      </c>
      <c r="S488" s="600">
        <v>0</v>
      </c>
      <c r="T488" s="601">
        <v>6</v>
      </c>
      <c r="U488" s="600">
        <v>2</v>
      </c>
      <c r="V488" s="600">
        <v>1</v>
      </c>
      <c r="W488" s="602">
        <v>1</v>
      </c>
      <c r="X488" s="603">
        <v>0</v>
      </c>
      <c r="Y488" s="4"/>
      <c r="Z488" s="4"/>
      <c r="AA488" s="4"/>
      <c r="AB488" s="4"/>
      <c r="AC488" s="1"/>
      <c r="AD488" s="1"/>
      <c r="AE488" s="1"/>
      <c r="AF488" s="1"/>
      <c r="AG488" s="1"/>
      <c r="AH488" s="1"/>
      <c r="AI488" s="1"/>
      <c r="AJ488" s="1"/>
      <c r="AK488" s="1"/>
      <c r="AU488" s="4"/>
    </row>
    <row r="489" spans="1:47" ht="15" customHeight="1">
      <c r="A489" s="553"/>
      <c r="B489" s="554"/>
      <c r="C489" s="593" t="s">
        <v>1635</v>
      </c>
      <c r="D489" s="642" t="s">
        <v>1757</v>
      </c>
      <c r="E489" s="595">
        <v>80</v>
      </c>
      <c r="F489" s="596"/>
      <c r="G489" s="597"/>
      <c r="H489" s="597"/>
      <c r="I489" s="597"/>
      <c r="J489" s="598"/>
      <c r="K489" s="596">
        <v>3</v>
      </c>
      <c r="L489" s="597">
        <v>30</v>
      </c>
      <c r="M489" s="597">
        <v>30</v>
      </c>
      <c r="N489" s="597">
        <v>0</v>
      </c>
      <c r="O489" s="598">
        <v>0</v>
      </c>
      <c r="P489" s="596">
        <v>10</v>
      </c>
      <c r="Q489" s="598">
        <v>20</v>
      </c>
      <c r="R489" s="599">
        <v>15</v>
      </c>
      <c r="S489" s="600">
        <v>2</v>
      </c>
      <c r="T489" s="601">
        <v>5</v>
      </c>
      <c r="U489" s="600">
        <v>5</v>
      </c>
      <c r="V489" s="600">
        <v>1</v>
      </c>
      <c r="W489" s="602">
        <v>2</v>
      </c>
      <c r="X489" s="603">
        <v>0</v>
      </c>
      <c r="Y489" s="4"/>
      <c r="Z489" s="4"/>
      <c r="AA489" s="4"/>
      <c r="AB489" s="4"/>
      <c r="AC489" s="1"/>
      <c r="AD489" s="1"/>
      <c r="AE489" s="1"/>
      <c r="AF489" s="1"/>
      <c r="AG489" s="1"/>
      <c r="AH489" s="1"/>
      <c r="AI489" s="1"/>
      <c r="AJ489" s="1"/>
      <c r="AK489" s="1"/>
      <c r="AU489" s="4"/>
    </row>
    <row r="490" spans="1:47" ht="15" customHeight="1">
      <c r="A490" s="553"/>
      <c r="B490" s="554"/>
      <c r="C490" s="593" t="s">
        <v>1635</v>
      </c>
      <c r="D490" s="642" t="s">
        <v>1724</v>
      </c>
      <c r="E490" s="595">
        <v>80</v>
      </c>
      <c r="F490" s="596"/>
      <c r="G490" s="597"/>
      <c r="H490" s="597"/>
      <c r="I490" s="597"/>
      <c r="J490" s="598"/>
      <c r="K490" s="596">
        <v>3</v>
      </c>
      <c r="L490" s="597">
        <v>33</v>
      </c>
      <c r="M490" s="597">
        <v>33</v>
      </c>
      <c r="N490" s="597">
        <v>0</v>
      </c>
      <c r="O490" s="598">
        <v>0</v>
      </c>
      <c r="P490" s="596">
        <v>13</v>
      </c>
      <c r="Q490" s="598">
        <v>20</v>
      </c>
      <c r="R490" s="599">
        <v>20</v>
      </c>
      <c r="S490" s="600">
        <v>1</v>
      </c>
      <c r="T490" s="601">
        <v>6</v>
      </c>
      <c r="U490" s="600">
        <v>5</v>
      </c>
      <c r="V490" s="600">
        <v>1</v>
      </c>
      <c r="W490" s="602">
        <v>0</v>
      </c>
      <c r="X490" s="603">
        <v>0</v>
      </c>
      <c r="Y490" s="4"/>
      <c r="Z490" s="4"/>
      <c r="AA490" s="4"/>
      <c r="AB490" s="4"/>
      <c r="AC490" s="1"/>
      <c r="AD490" s="1"/>
      <c r="AE490" s="1"/>
      <c r="AF490" s="1"/>
      <c r="AG490" s="1"/>
      <c r="AH490" s="1"/>
      <c r="AI490" s="1"/>
      <c r="AJ490" s="1"/>
      <c r="AK490" s="1"/>
      <c r="AU490" s="4"/>
    </row>
    <row r="491" spans="1:47" ht="15" customHeight="1">
      <c r="A491" s="553"/>
      <c r="B491" s="554"/>
      <c r="C491" s="593" t="s">
        <v>1635</v>
      </c>
      <c r="D491" s="642" t="s">
        <v>1758</v>
      </c>
      <c r="E491" s="595">
        <v>132</v>
      </c>
      <c r="F491" s="596"/>
      <c r="G491" s="597"/>
      <c r="H491" s="597"/>
      <c r="I491" s="597"/>
      <c r="J491" s="598"/>
      <c r="K491" s="596">
        <v>2</v>
      </c>
      <c r="L491" s="597">
        <v>31</v>
      </c>
      <c r="M491" s="597">
        <v>31</v>
      </c>
      <c r="N491" s="597">
        <v>0</v>
      </c>
      <c r="O491" s="598">
        <v>0</v>
      </c>
      <c r="P491" s="596">
        <v>11</v>
      </c>
      <c r="Q491" s="598">
        <v>20</v>
      </c>
      <c r="R491" s="599">
        <v>17</v>
      </c>
      <c r="S491" s="600">
        <v>6</v>
      </c>
      <c r="T491" s="601">
        <v>0</v>
      </c>
      <c r="U491" s="600">
        <v>2</v>
      </c>
      <c r="V491" s="600">
        <v>4</v>
      </c>
      <c r="W491" s="602">
        <v>1</v>
      </c>
      <c r="X491" s="603">
        <v>1</v>
      </c>
      <c r="Y491" s="4"/>
      <c r="Z491" s="4"/>
      <c r="AA491" s="4"/>
      <c r="AB491" s="4"/>
      <c r="AC491" s="1"/>
      <c r="AD491" s="1"/>
      <c r="AE491" s="1"/>
      <c r="AF491" s="1"/>
      <c r="AG491" s="1"/>
      <c r="AH491" s="1"/>
      <c r="AI491" s="1"/>
      <c r="AJ491" s="1"/>
      <c r="AK491" s="1"/>
      <c r="AU491" s="4"/>
    </row>
    <row r="492" spans="1:47" ht="15" customHeight="1">
      <c r="A492" s="553"/>
      <c r="B492" s="554"/>
      <c r="C492" s="593" t="s">
        <v>1635</v>
      </c>
      <c r="D492" s="642" t="s">
        <v>1759</v>
      </c>
      <c r="E492" s="595">
        <v>120</v>
      </c>
      <c r="F492" s="596"/>
      <c r="G492" s="597"/>
      <c r="H492" s="597"/>
      <c r="I492" s="597"/>
      <c r="J492" s="598"/>
      <c r="K492" s="596">
        <v>2</v>
      </c>
      <c r="L492" s="597">
        <v>36</v>
      </c>
      <c r="M492" s="597">
        <v>36</v>
      </c>
      <c r="N492" s="597">
        <v>0</v>
      </c>
      <c r="O492" s="598">
        <v>0</v>
      </c>
      <c r="P492" s="596">
        <v>14</v>
      </c>
      <c r="Q492" s="598">
        <v>22</v>
      </c>
      <c r="R492" s="599">
        <v>20</v>
      </c>
      <c r="S492" s="600">
        <v>7</v>
      </c>
      <c r="T492" s="601">
        <v>1</v>
      </c>
      <c r="U492" s="600">
        <v>3</v>
      </c>
      <c r="V492" s="600">
        <v>3</v>
      </c>
      <c r="W492" s="602">
        <v>1</v>
      </c>
      <c r="X492" s="603">
        <v>1</v>
      </c>
      <c r="Y492" s="4"/>
      <c r="Z492" s="4"/>
      <c r="AA492" s="4"/>
      <c r="AB492" s="4"/>
      <c r="AC492" s="1"/>
      <c r="AD492" s="1"/>
      <c r="AE492" s="1"/>
      <c r="AF492" s="1"/>
      <c r="AG492" s="1"/>
      <c r="AH492" s="1"/>
      <c r="AI492" s="1"/>
      <c r="AJ492" s="1"/>
      <c r="AK492" s="1"/>
      <c r="AU492" s="4"/>
    </row>
    <row r="493" spans="1:47" ht="15" customHeight="1">
      <c r="A493" s="553"/>
      <c r="B493" s="554"/>
      <c r="C493" s="593" t="s">
        <v>1635</v>
      </c>
      <c r="D493" s="642" t="s">
        <v>1760</v>
      </c>
      <c r="E493" s="595">
        <v>27</v>
      </c>
      <c r="F493" s="596"/>
      <c r="G493" s="597"/>
      <c r="H493" s="597"/>
      <c r="I493" s="597"/>
      <c r="J493" s="598"/>
      <c r="K493" s="596">
        <v>1</v>
      </c>
      <c r="L493" s="597">
        <v>10</v>
      </c>
      <c r="M493" s="597">
        <v>10</v>
      </c>
      <c r="N493" s="597">
        <v>0</v>
      </c>
      <c r="O493" s="598">
        <v>0</v>
      </c>
      <c r="P493" s="596">
        <v>2</v>
      </c>
      <c r="Q493" s="598">
        <v>8</v>
      </c>
      <c r="R493" s="599">
        <v>6</v>
      </c>
      <c r="S493" s="600">
        <v>1</v>
      </c>
      <c r="T493" s="601">
        <v>1</v>
      </c>
      <c r="U493" s="600">
        <v>1</v>
      </c>
      <c r="V493" s="600">
        <v>0</v>
      </c>
      <c r="W493" s="602">
        <v>1</v>
      </c>
      <c r="X493" s="603">
        <v>0</v>
      </c>
      <c r="Y493" s="4"/>
      <c r="Z493" s="4"/>
      <c r="AA493" s="4"/>
      <c r="AB493" s="4"/>
      <c r="AC493" s="1"/>
      <c r="AD493" s="1"/>
      <c r="AE493" s="1"/>
      <c r="AF493" s="1"/>
      <c r="AG493" s="1"/>
      <c r="AH493" s="1"/>
      <c r="AI493" s="1"/>
      <c r="AJ493" s="1"/>
      <c r="AK493" s="1"/>
      <c r="AU493" s="4"/>
    </row>
    <row r="494" spans="1:47" ht="15" customHeight="1">
      <c r="A494" s="553"/>
      <c r="B494" s="554"/>
      <c r="C494" s="593" t="s">
        <v>1635</v>
      </c>
      <c r="D494" s="642" t="s">
        <v>1688</v>
      </c>
      <c r="E494" s="595">
        <v>21</v>
      </c>
      <c r="F494" s="596"/>
      <c r="G494" s="597"/>
      <c r="H494" s="597"/>
      <c r="I494" s="597"/>
      <c r="J494" s="598"/>
      <c r="K494" s="596">
        <v>1</v>
      </c>
      <c r="L494" s="597">
        <v>10</v>
      </c>
      <c r="M494" s="597">
        <v>10</v>
      </c>
      <c r="N494" s="597">
        <v>0</v>
      </c>
      <c r="O494" s="598">
        <v>0</v>
      </c>
      <c r="P494" s="596">
        <v>2</v>
      </c>
      <c r="Q494" s="598">
        <v>8</v>
      </c>
      <c r="R494" s="599">
        <v>7</v>
      </c>
      <c r="S494" s="600">
        <v>0</v>
      </c>
      <c r="T494" s="601">
        <v>1</v>
      </c>
      <c r="U494" s="600">
        <v>1</v>
      </c>
      <c r="V494" s="600">
        <v>0</v>
      </c>
      <c r="W494" s="602">
        <v>1</v>
      </c>
      <c r="X494" s="603">
        <v>0</v>
      </c>
      <c r="Y494" s="4"/>
      <c r="Z494" s="4"/>
      <c r="AA494" s="4"/>
      <c r="AB494" s="4"/>
      <c r="AC494" s="1"/>
      <c r="AD494" s="1"/>
      <c r="AE494" s="1"/>
      <c r="AF494" s="1"/>
      <c r="AG494" s="1"/>
      <c r="AH494" s="1"/>
      <c r="AI494" s="1"/>
      <c r="AJ494" s="1"/>
      <c r="AK494" s="1"/>
      <c r="AU494" s="4"/>
    </row>
    <row r="495" spans="1:47" ht="15" customHeight="1">
      <c r="A495" s="553"/>
      <c r="B495" s="554"/>
      <c r="C495" s="593" t="s">
        <v>1591</v>
      </c>
      <c r="D495" s="642" t="s">
        <v>1761</v>
      </c>
      <c r="E495" s="595">
        <v>54</v>
      </c>
      <c r="F495" s="596"/>
      <c r="G495" s="597"/>
      <c r="H495" s="597"/>
      <c r="I495" s="597"/>
      <c r="J495" s="598"/>
      <c r="K495" s="596">
        <v>2</v>
      </c>
      <c r="L495" s="597">
        <v>22</v>
      </c>
      <c r="M495" s="597">
        <v>22</v>
      </c>
      <c r="N495" s="597">
        <v>0</v>
      </c>
      <c r="O495" s="598">
        <v>0</v>
      </c>
      <c r="P495" s="596">
        <v>1</v>
      </c>
      <c r="Q495" s="598">
        <v>21</v>
      </c>
      <c r="R495" s="599">
        <v>1</v>
      </c>
      <c r="S495" s="600">
        <v>4</v>
      </c>
      <c r="T495" s="601">
        <v>5</v>
      </c>
      <c r="U495" s="600">
        <v>7</v>
      </c>
      <c r="V495" s="600">
        <v>5</v>
      </c>
      <c r="W495" s="602">
        <v>0</v>
      </c>
      <c r="X495" s="603">
        <v>0</v>
      </c>
      <c r="Y495" s="4"/>
      <c r="Z495" s="4"/>
      <c r="AA495" s="4"/>
      <c r="AB495" s="4"/>
      <c r="AC495" s="1"/>
      <c r="AD495" s="1"/>
      <c r="AE495" s="1"/>
      <c r="AF495" s="1"/>
      <c r="AG495" s="1"/>
      <c r="AH495" s="1"/>
      <c r="AI495" s="1"/>
      <c r="AJ495" s="1"/>
      <c r="AK495" s="1"/>
      <c r="AU495" s="4"/>
    </row>
    <row r="496" spans="1:47" ht="15" customHeight="1">
      <c r="A496" s="553"/>
      <c r="B496" s="554"/>
      <c r="C496" s="593" t="s">
        <v>1591</v>
      </c>
      <c r="D496" s="642" t="s">
        <v>1762</v>
      </c>
      <c r="E496" s="595">
        <v>84</v>
      </c>
      <c r="F496" s="596"/>
      <c r="G496" s="597"/>
      <c r="H496" s="597"/>
      <c r="I496" s="597"/>
      <c r="J496" s="598"/>
      <c r="K496" s="596">
        <v>3</v>
      </c>
      <c r="L496" s="597">
        <v>35</v>
      </c>
      <c r="M496" s="597">
        <v>35</v>
      </c>
      <c r="N496" s="597">
        <v>0</v>
      </c>
      <c r="O496" s="598">
        <v>0</v>
      </c>
      <c r="P496" s="596">
        <v>1</v>
      </c>
      <c r="Q496" s="598">
        <v>34</v>
      </c>
      <c r="R496" s="599">
        <v>2</v>
      </c>
      <c r="S496" s="600">
        <v>2</v>
      </c>
      <c r="T496" s="601">
        <v>14</v>
      </c>
      <c r="U496" s="600">
        <v>10</v>
      </c>
      <c r="V496" s="600">
        <v>7</v>
      </c>
      <c r="W496" s="602">
        <v>0</v>
      </c>
      <c r="X496" s="603">
        <v>0</v>
      </c>
      <c r="Y496" s="4"/>
      <c r="Z496" s="4"/>
      <c r="AA496" s="4"/>
      <c r="AB496" s="4"/>
      <c r="AC496" s="1"/>
      <c r="AD496" s="1"/>
      <c r="AE496" s="1"/>
      <c r="AF496" s="1"/>
      <c r="AG496" s="1"/>
      <c r="AH496" s="1"/>
      <c r="AI496" s="1"/>
      <c r="AJ496" s="1"/>
      <c r="AK496" s="1"/>
      <c r="AU496" s="4"/>
    </row>
    <row r="497" spans="1:47" ht="15" customHeight="1">
      <c r="A497" s="553"/>
      <c r="B497" s="554"/>
      <c r="C497" s="593" t="s">
        <v>1591</v>
      </c>
      <c r="D497" s="642" t="s">
        <v>1691</v>
      </c>
      <c r="E497" s="595">
        <v>108</v>
      </c>
      <c r="F497" s="596"/>
      <c r="G497" s="597"/>
      <c r="H497" s="597"/>
      <c r="I497" s="597"/>
      <c r="J497" s="598"/>
      <c r="K497" s="596">
        <v>4</v>
      </c>
      <c r="L497" s="597">
        <v>44</v>
      </c>
      <c r="M497" s="597">
        <v>44</v>
      </c>
      <c r="N497" s="597">
        <v>0</v>
      </c>
      <c r="O497" s="598">
        <v>0</v>
      </c>
      <c r="P497" s="596">
        <v>1</v>
      </c>
      <c r="Q497" s="598">
        <v>43</v>
      </c>
      <c r="R497" s="599">
        <v>8</v>
      </c>
      <c r="S497" s="600">
        <v>6</v>
      </c>
      <c r="T497" s="601">
        <v>13</v>
      </c>
      <c r="U497" s="600">
        <v>10</v>
      </c>
      <c r="V497" s="600">
        <v>7</v>
      </c>
      <c r="W497" s="602">
        <v>0</v>
      </c>
      <c r="X497" s="603">
        <v>0</v>
      </c>
      <c r="Y497" s="4"/>
      <c r="Z497" s="4"/>
      <c r="AA497" s="4"/>
      <c r="AB497" s="4"/>
      <c r="AC497" s="1"/>
      <c r="AD497" s="1"/>
      <c r="AE497" s="1"/>
      <c r="AF497" s="1"/>
      <c r="AG497" s="1"/>
      <c r="AH497" s="1"/>
      <c r="AI497" s="1"/>
      <c r="AJ497" s="1"/>
      <c r="AK497" s="1"/>
      <c r="AU497" s="4"/>
    </row>
    <row r="498" spans="1:47" ht="15" customHeight="1">
      <c r="A498" s="553"/>
      <c r="B498" s="554"/>
      <c r="C498" s="593" t="s">
        <v>1591</v>
      </c>
      <c r="D498" s="642" t="s">
        <v>1763</v>
      </c>
      <c r="E498" s="595">
        <v>96</v>
      </c>
      <c r="F498" s="596"/>
      <c r="G498" s="597"/>
      <c r="H498" s="597"/>
      <c r="I498" s="597"/>
      <c r="J498" s="598"/>
      <c r="K498" s="596">
        <v>3</v>
      </c>
      <c r="L498" s="597">
        <v>33</v>
      </c>
      <c r="M498" s="597">
        <v>33</v>
      </c>
      <c r="N498" s="597">
        <v>0</v>
      </c>
      <c r="O498" s="598">
        <v>0</v>
      </c>
      <c r="P498" s="596">
        <v>0</v>
      </c>
      <c r="Q498" s="598">
        <v>33</v>
      </c>
      <c r="R498" s="599">
        <v>4</v>
      </c>
      <c r="S498" s="600">
        <v>3</v>
      </c>
      <c r="T498" s="601">
        <v>10</v>
      </c>
      <c r="U498" s="600">
        <v>10</v>
      </c>
      <c r="V498" s="600">
        <v>6</v>
      </c>
      <c r="W498" s="602">
        <v>0</v>
      </c>
      <c r="X498" s="603">
        <v>0</v>
      </c>
      <c r="Y498" s="4"/>
      <c r="Z498" s="4"/>
      <c r="AA498" s="4"/>
      <c r="AB498" s="4"/>
      <c r="AC498" s="1"/>
      <c r="AD498" s="1"/>
      <c r="AE498" s="1"/>
      <c r="AF498" s="1"/>
      <c r="AG498" s="1"/>
      <c r="AH498" s="1"/>
      <c r="AI498" s="1"/>
      <c r="AJ498" s="1"/>
      <c r="AK498" s="1"/>
      <c r="AU498" s="4"/>
    </row>
    <row r="499" spans="1:47" ht="15" customHeight="1">
      <c r="A499" s="553"/>
      <c r="B499" s="554"/>
      <c r="C499" s="593" t="s">
        <v>1591</v>
      </c>
      <c r="D499" s="642" t="s">
        <v>1692</v>
      </c>
      <c r="E499" s="595">
        <v>144</v>
      </c>
      <c r="F499" s="596"/>
      <c r="G499" s="597"/>
      <c r="H499" s="597"/>
      <c r="I499" s="597"/>
      <c r="J499" s="598"/>
      <c r="K499" s="596">
        <v>5</v>
      </c>
      <c r="L499" s="597">
        <v>56</v>
      </c>
      <c r="M499" s="597">
        <v>56</v>
      </c>
      <c r="N499" s="597">
        <v>0</v>
      </c>
      <c r="O499" s="598">
        <v>0</v>
      </c>
      <c r="P499" s="596">
        <v>3</v>
      </c>
      <c r="Q499" s="598">
        <v>53</v>
      </c>
      <c r="R499" s="599">
        <v>2</v>
      </c>
      <c r="S499" s="600">
        <v>7</v>
      </c>
      <c r="T499" s="601">
        <v>18</v>
      </c>
      <c r="U499" s="600">
        <v>14</v>
      </c>
      <c r="V499" s="600">
        <v>13</v>
      </c>
      <c r="W499" s="602">
        <v>2</v>
      </c>
      <c r="X499" s="603">
        <v>0</v>
      </c>
      <c r="Y499" s="4"/>
      <c r="Z499" s="4"/>
      <c r="AA499" s="4"/>
      <c r="AB499" s="4"/>
      <c r="AC499" s="1"/>
      <c r="AD499" s="1"/>
      <c r="AE499" s="1"/>
      <c r="AF499" s="1"/>
      <c r="AG499" s="1"/>
      <c r="AH499" s="1"/>
      <c r="AI499" s="1"/>
      <c r="AJ499" s="1"/>
      <c r="AK499" s="1"/>
      <c r="AU499" s="4"/>
    </row>
    <row r="500" spans="1:47" ht="15" customHeight="1">
      <c r="A500" s="553"/>
      <c r="B500" s="554"/>
      <c r="C500" s="593" t="s">
        <v>1591</v>
      </c>
      <c r="D500" s="642" t="s">
        <v>1693</v>
      </c>
      <c r="E500" s="595">
        <v>84</v>
      </c>
      <c r="F500" s="596"/>
      <c r="G500" s="597"/>
      <c r="H500" s="597"/>
      <c r="I500" s="597"/>
      <c r="J500" s="598"/>
      <c r="K500" s="596">
        <v>4</v>
      </c>
      <c r="L500" s="597">
        <v>40</v>
      </c>
      <c r="M500" s="597">
        <v>40</v>
      </c>
      <c r="N500" s="597">
        <v>0</v>
      </c>
      <c r="O500" s="598">
        <v>0</v>
      </c>
      <c r="P500" s="596">
        <v>2</v>
      </c>
      <c r="Q500" s="598">
        <v>38</v>
      </c>
      <c r="R500" s="599">
        <v>0</v>
      </c>
      <c r="S500" s="600">
        <v>6</v>
      </c>
      <c r="T500" s="601">
        <v>12</v>
      </c>
      <c r="U500" s="600">
        <v>6</v>
      </c>
      <c r="V500" s="600">
        <v>8</v>
      </c>
      <c r="W500" s="602">
        <v>6</v>
      </c>
      <c r="X500" s="603">
        <v>2</v>
      </c>
      <c r="Y500" s="4"/>
      <c r="Z500" s="4"/>
      <c r="AA500" s="4"/>
      <c r="AB500" s="4"/>
      <c r="AC500" s="1"/>
      <c r="AD500" s="1"/>
      <c r="AE500" s="1"/>
      <c r="AF500" s="1"/>
      <c r="AG500" s="1"/>
      <c r="AH500" s="1"/>
      <c r="AI500" s="1"/>
      <c r="AJ500" s="1"/>
      <c r="AK500" s="1"/>
      <c r="AU500" s="4"/>
    </row>
    <row r="501" spans="1:47" ht="15" customHeight="1">
      <c r="A501" s="553"/>
      <c r="B501" s="554"/>
      <c r="C501" s="593" t="s">
        <v>1591</v>
      </c>
      <c r="D501" s="642" t="s">
        <v>1764</v>
      </c>
      <c r="E501" s="595">
        <v>63</v>
      </c>
      <c r="F501" s="596"/>
      <c r="G501" s="597"/>
      <c r="H501" s="597"/>
      <c r="I501" s="597"/>
      <c r="J501" s="598"/>
      <c r="K501" s="596">
        <v>1</v>
      </c>
      <c r="L501" s="597">
        <v>17</v>
      </c>
      <c r="M501" s="597">
        <v>17</v>
      </c>
      <c r="N501" s="597">
        <v>0</v>
      </c>
      <c r="O501" s="598">
        <v>0</v>
      </c>
      <c r="P501" s="596">
        <v>5</v>
      </c>
      <c r="Q501" s="598">
        <v>12</v>
      </c>
      <c r="R501" s="599">
        <v>5</v>
      </c>
      <c r="S501" s="600">
        <v>7</v>
      </c>
      <c r="T501" s="601">
        <v>0</v>
      </c>
      <c r="U501" s="600">
        <v>3</v>
      </c>
      <c r="V501" s="600">
        <v>0</v>
      </c>
      <c r="W501" s="602">
        <v>2</v>
      </c>
      <c r="X501" s="603">
        <v>0</v>
      </c>
      <c r="Y501" s="4"/>
      <c r="Z501" s="4"/>
      <c r="AA501" s="4"/>
      <c r="AB501" s="4"/>
      <c r="AC501" s="1"/>
      <c r="AD501" s="1"/>
      <c r="AE501" s="1"/>
      <c r="AF501" s="1"/>
      <c r="AG501" s="1"/>
      <c r="AH501" s="1"/>
      <c r="AI501" s="1"/>
      <c r="AJ501" s="1"/>
      <c r="AK501" s="1"/>
      <c r="AU501" s="4"/>
    </row>
    <row r="502" spans="1:47" ht="15" customHeight="1">
      <c r="A502" s="553"/>
      <c r="B502" s="554"/>
      <c r="C502" s="593" t="s">
        <v>1591</v>
      </c>
      <c r="D502" s="642" t="s">
        <v>1765</v>
      </c>
      <c r="E502" s="595">
        <v>60</v>
      </c>
      <c r="F502" s="596"/>
      <c r="G502" s="597"/>
      <c r="H502" s="597"/>
      <c r="I502" s="597"/>
      <c r="J502" s="598"/>
      <c r="K502" s="596">
        <v>1</v>
      </c>
      <c r="L502" s="597">
        <v>16</v>
      </c>
      <c r="M502" s="597">
        <v>16</v>
      </c>
      <c r="N502" s="597">
        <v>0</v>
      </c>
      <c r="O502" s="598">
        <v>0</v>
      </c>
      <c r="P502" s="596">
        <v>5</v>
      </c>
      <c r="Q502" s="598">
        <v>11</v>
      </c>
      <c r="R502" s="599">
        <v>4</v>
      </c>
      <c r="S502" s="600">
        <v>7</v>
      </c>
      <c r="T502" s="601">
        <v>1</v>
      </c>
      <c r="U502" s="600">
        <v>2</v>
      </c>
      <c r="V502" s="600">
        <v>0</v>
      </c>
      <c r="W502" s="602">
        <v>2</v>
      </c>
      <c r="X502" s="603">
        <v>0</v>
      </c>
      <c r="Y502" s="4"/>
      <c r="Z502" s="4"/>
      <c r="AA502" s="4"/>
      <c r="AB502" s="4"/>
      <c r="AC502" s="1"/>
      <c r="AD502" s="1"/>
      <c r="AE502" s="1"/>
      <c r="AF502" s="1"/>
      <c r="AG502" s="1"/>
      <c r="AH502" s="1"/>
      <c r="AI502" s="1"/>
      <c r="AJ502" s="1"/>
      <c r="AK502" s="1"/>
      <c r="AU502" s="4"/>
    </row>
    <row r="503" spans="1:47" ht="15" customHeight="1">
      <c r="A503" s="553"/>
      <c r="B503" s="554"/>
      <c r="C503" s="593" t="s">
        <v>1591</v>
      </c>
      <c r="D503" s="642" t="s">
        <v>1766</v>
      </c>
      <c r="E503" s="595">
        <v>88</v>
      </c>
      <c r="F503" s="596"/>
      <c r="G503" s="597"/>
      <c r="H503" s="597"/>
      <c r="I503" s="597"/>
      <c r="J503" s="598"/>
      <c r="K503" s="596">
        <v>1</v>
      </c>
      <c r="L503" s="597">
        <v>10</v>
      </c>
      <c r="M503" s="597">
        <v>10</v>
      </c>
      <c r="N503" s="597">
        <v>0</v>
      </c>
      <c r="O503" s="598">
        <v>0</v>
      </c>
      <c r="P503" s="596">
        <v>1</v>
      </c>
      <c r="Q503" s="598">
        <v>9</v>
      </c>
      <c r="R503" s="599">
        <v>1</v>
      </c>
      <c r="S503" s="600">
        <v>1</v>
      </c>
      <c r="T503" s="601">
        <v>1</v>
      </c>
      <c r="U503" s="600">
        <v>3</v>
      </c>
      <c r="V503" s="600">
        <v>1</v>
      </c>
      <c r="W503" s="602">
        <v>2</v>
      </c>
      <c r="X503" s="603">
        <v>1</v>
      </c>
      <c r="Y503" s="4"/>
      <c r="Z503" s="4"/>
      <c r="AA503" s="4"/>
      <c r="AB503" s="4"/>
      <c r="AC503" s="1"/>
      <c r="AD503" s="1"/>
      <c r="AE503" s="1"/>
      <c r="AF503" s="1"/>
      <c r="AG503" s="1"/>
      <c r="AH503" s="1"/>
      <c r="AI503" s="1"/>
      <c r="AJ503" s="1"/>
      <c r="AK503" s="1"/>
      <c r="AU503" s="4"/>
    </row>
    <row r="504" spans="1:47" ht="15" customHeight="1">
      <c r="A504" s="553"/>
      <c r="B504" s="554"/>
      <c r="C504" s="593" t="s">
        <v>1591</v>
      </c>
      <c r="D504" s="642" t="s">
        <v>1767</v>
      </c>
      <c r="E504" s="595">
        <v>8</v>
      </c>
      <c r="F504" s="596"/>
      <c r="G504" s="597"/>
      <c r="H504" s="597"/>
      <c r="I504" s="597"/>
      <c r="J504" s="598"/>
      <c r="K504" s="596">
        <v>1</v>
      </c>
      <c r="L504" s="597">
        <v>9</v>
      </c>
      <c r="M504" s="597">
        <v>9</v>
      </c>
      <c r="N504" s="597">
        <v>0</v>
      </c>
      <c r="O504" s="598">
        <v>0</v>
      </c>
      <c r="P504" s="596">
        <v>2</v>
      </c>
      <c r="Q504" s="598">
        <v>7</v>
      </c>
      <c r="R504" s="599">
        <v>2</v>
      </c>
      <c r="S504" s="600">
        <v>0</v>
      </c>
      <c r="T504" s="601">
        <v>1</v>
      </c>
      <c r="U504" s="600">
        <v>2</v>
      </c>
      <c r="V504" s="600">
        <v>1</v>
      </c>
      <c r="W504" s="602">
        <v>2</v>
      </c>
      <c r="X504" s="603">
        <v>1</v>
      </c>
      <c r="Y504" s="4"/>
      <c r="Z504" s="4"/>
      <c r="AA504" s="4"/>
      <c r="AB504" s="4"/>
      <c r="AC504" s="1"/>
      <c r="AD504" s="1"/>
      <c r="AE504" s="1"/>
      <c r="AF504" s="1"/>
      <c r="AG504" s="1"/>
      <c r="AH504" s="1"/>
      <c r="AI504" s="1"/>
      <c r="AJ504" s="1"/>
      <c r="AK504" s="1"/>
      <c r="AU504" s="4"/>
    </row>
    <row r="505" spans="1:47" ht="15" customHeight="1">
      <c r="A505" s="553"/>
      <c r="B505" s="554"/>
      <c r="C505" s="593" t="s">
        <v>1591</v>
      </c>
      <c r="D505" s="642" t="s">
        <v>1694</v>
      </c>
      <c r="E505" s="595">
        <v>108</v>
      </c>
      <c r="F505" s="596"/>
      <c r="G505" s="597"/>
      <c r="H505" s="597"/>
      <c r="I505" s="597"/>
      <c r="J505" s="598"/>
      <c r="K505" s="596">
        <v>5</v>
      </c>
      <c r="L505" s="597">
        <v>50</v>
      </c>
      <c r="M505" s="597">
        <v>50</v>
      </c>
      <c r="N505" s="597">
        <v>0</v>
      </c>
      <c r="O505" s="598">
        <v>0</v>
      </c>
      <c r="P505" s="596">
        <v>2</v>
      </c>
      <c r="Q505" s="598">
        <v>48</v>
      </c>
      <c r="R505" s="599">
        <v>0</v>
      </c>
      <c r="S505" s="600">
        <v>7</v>
      </c>
      <c r="T505" s="601">
        <v>14</v>
      </c>
      <c r="U505" s="600">
        <v>10</v>
      </c>
      <c r="V505" s="600">
        <v>11</v>
      </c>
      <c r="W505" s="602">
        <v>6</v>
      </c>
      <c r="X505" s="603">
        <v>2</v>
      </c>
      <c r="Y505" s="4"/>
      <c r="Z505" s="4"/>
      <c r="AA505" s="4"/>
      <c r="AB505" s="4"/>
      <c r="AC505" s="1"/>
      <c r="AD505" s="1"/>
      <c r="AE505" s="1"/>
      <c r="AF505" s="1"/>
      <c r="AG505" s="1"/>
      <c r="AH505" s="1"/>
      <c r="AI505" s="1"/>
      <c r="AJ505" s="1"/>
      <c r="AK505" s="1"/>
      <c r="AU505" s="4"/>
    </row>
    <row r="506" spans="1:47" ht="15" customHeight="1">
      <c r="A506" s="553"/>
      <c r="B506" s="554"/>
      <c r="C506" s="593" t="s">
        <v>1591</v>
      </c>
      <c r="D506" s="642" t="s">
        <v>1768</v>
      </c>
      <c r="E506" s="595">
        <v>114</v>
      </c>
      <c r="F506" s="596"/>
      <c r="G506" s="597"/>
      <c r="H506" s="597"/>
      <c r="I506" s="597"/>
      <c r="J506" s="598"/>
      <c r="K506" s="596">
        <v>4</v>
      </c>
      <c r="L506" s="597">
        <v>45</v>
      </c>
      <c r="M506" s="597">
        <v>45</v>
      </c>
      <c r="N506" s="597">
        <v>0</v>
      </c>
      <c r="O506" s="598">
        <v>0</v>
      </c>
      <c r="P506" s="596">
        <v>0</v>
      </c>
      <c r="Q506" s="598">
        <v>45</v>
      </c>
      <c r="R506" s="599">
        <v>0</v>
      </c>
      <c r="S506" s="600">
        <v>4</v>
      </c>
      <c r="T506" s="601">
        <v>17</v>
      </c>
      <c r="U506" s="600">
        <v>16</v>
      </c>
      <c r="V506" s="600">
        <v>8</v>
      </c>
      <c r="W506" s="602">
        <v>0</v>
      </c>
      <c r="X506" s="603">
        <v>0</v>
      </c>
      <c r="Y506" s="4"/>
      <c r="Z506" s="4"/>
      <c r="AA506" s="4"/>
      <c r="AB506" s="4"/>
      <c r="AC506" s="1"/>
      <c r="AD506" s="1"/>
      <c r="AE506" s="1"/>
      <c r="AF506" s="1"/>
      <c r="AG506" s="1"/>
      <c r="AH506" s="1"/>
      <c r="AI506" s="1"/>
      <c r="AJ506" s="1"/>
      <c r="AK506" s="1"/>
      <c r="AU506" s="4"/>
    </row>
    <row r="507" spans="1:47" ht="15" customHeight="1">
      <c r="A507" s="553"/>
      <c r="B507" s="554"/>
      <c r="C507" s="593" t="s">
        <v>1591</v>
      </c>
      <c r="D507" s="642" t="s">
        <v>1731</v>
      </c>
      <c r="E507" s="595">
        <v>225</v>
      </c>
      <c r="F507" s="596"/>
      <c r="G507" s="597"/>
      <c r="H507" s="597"/>
      <c r="I507" s="597"/>
      <c r="J507" s="598"/>
      <c r="K507" s="596">
        <v>9</v>
      </c>
      <c r="L507" s="597">
        <v>99</v>
      </c>
      <c r="M507" s="597">
        <v>99</v>
      </c>
      <c r="N507" s="597">
        <v>0</v>
      </c>
      <c r="O507" s="598">
        <v>0</v>
      </c>
      <c r="P507" s="596">
        <v>6</v>
      </c>
      <c r="Q507" s="598">
        <v>93</v>
      </c>
      <c r="R507" s="599">
        <v>6</v>
      </c>
      <c r="S507" s="600">
        <v>18</v>
      </c>
      <c r="T507" s="601">
        <v>29</v>
      </c>
      <c r="U507" s="600">
        <v>15</v>
      </c>
      <c r="V507" s="600">
        <v>20</v>
      </c>
      <c r="W507" s="602">
        <v>9</v>
      </c>
      <c r="X507" s="603">
        <v>2</v>
      </c>
      <c r="Y507" s="4"/>
      <c r="Z507" s="4"/>
      <c r="AA507" s="4"/>
      <c r="AB507" s="4"/>
      <c r="AC507" s="1"/>
      <c r="AD507" s="1"/>
      <c r="AE507" s="1"/>
      <c r="AF507" s="1"/>
      <c r="AG507" s="1"/>
      <c r="AH507" s="1"/>
      <c r="AI507" s="1"/>
      <c r="AJ507" s="1"/>
      <c r="AK507" s="1"/>
      <c r="AU507" s="4"/>
    </row>
    <row r="508" spans="1:47" ht="15" customHeight="1">
      <c r="A508" s="553"/>
      <c r="B508" s="554"/>
      <c r="C508" s="593" t="s">
        <v>1651</v>
      </c>
      <c r="D508" s="642" t="s">
        <v>1646</v>
      </c>
      <c r="E508" s="595">
        <v>21</v>
      </c>
      <c r="F508" s="596"/>
      <c r="G508" s="597"/>
      <c r="H508" s="597"/>
      <c r="I508" s="597"/>
      <c r="J508" s="598"/>
      <c r="K508" s="596">
        <v>1</v>
      </c>
      <c r="L508" s="597">
        <v>10</v>
      </c>
      <c r="M508" s="597">
        <v>10</v>
      </c>
      <c r="N508" s="597">
        <v>0</v>
      </c>
      <c r="O508" s="598">
        <v>0</v>
      </c>
      <c r="P508" s="596">
        <v>0</v>
      </c>
      <c r="Q508" s="598">
        <v>10</v>
      </c>
      <c r="R508" s="599">
        <v>0</v>
      </c>
      <c r="S508" s="600">
        <v>1</v>
      </c>
      <c r="T508" s="601">
        <v>3</v>
      </c>
      <c r="U508" s="600">
        <v>3</v>
      </c>
      <c r="V508" s="600">
        <v>3</v>
      </c>
      <c r="W508" s="602">
        <v>0</v>
      </c>
      <c r="X508" s="603">
        <v>0</v>
      </c>
      <c r="Y508" s="4"/>
      <c r="Z508" s="4"/>
      <c r="AA508" s="4"/>
      <c r="AB508" s="4"/>
      <c r="AC508" s="1"/>
      <c r="AD508" s="1"/>
      <c r="AE508" s="1"/>
      <c r="AF508" s="1"/>
      <c r="AG508" s="1"/>
      <c r="AH508" s="1"/>
      <c r="AI508" s="1"/>
      <c r="AJ508" s="1"/>
      <c r="AK508" s="1"/>
      <c r="AU508" s="4"/>
    </row>
    <row r="509" spans="1:47" ht="15" customHeight="1">
      <c r="A509" s="553"/>
      <c r="B509" s="554"/>
      <c r="C509" s="593" t="s">
        <v>1651</v>
      </c>
      <c r="D509" s="642" t="s">
        <v>1647</v>
      </c>
      <c r="E509" s="595">
        <v>378</v>
      </c>
      <c r="F509" s="596"/>
      <c r="G509" s="597"/>
      <c r="H509" s="597"/>
      <c r="I509" s="597"/>
      <c r="J509" s="598"/>
      <c r="K509" s="596">
        <v>15</v>
      </c>
      <c r="L509" s="597">
        <v>153</v>
      </c>
      <c r="M509" s="597">
        <v>153</v>
      </c>
      <c r="N509" s="597">
        <v>0</v>
      </c>
      <c r="O509" s="598">
        <v>0</v>
      </c>
      <c r="P509" s="596">
        <v>1</v>
      </c>
      <c r="Q509" s="598">
        <v>152</v>
      </c>
      <c r="R509" s="599">
        <v>3</v>
      </c>
      <c r="S509" s="600">
        <v>5</v>
      </c>
      <c r="T509" s="601">
        <v>45</v>
      </c>
      <c r="U509" s="600">
        <v>43</v>
      </c>
      <c r="V509" s="600">
        <v>37</v>
      </c>
      <c r="W509" s="602">
        <v>14</v>
      </c>
      <c r="X509" s="603">
        <v>6</v>
      </c>
      <c r="Y509" s="4"/>
      <c r="Z509" s="4"/>
      <c r="AA509" s="4"/>
      <c r="AB509" s="4"/>
      <c r="AC509" s="1"/>
      <c r="AD509" s="1"/>
      <c r="AE509" s="1"/>
      <c r="AF509" s="1"/>
      <c r="AG509" s="1"/>
      <c r="AH509" s="1"/>
      <c r="AI509" s="1"/>
      <c r="AJ509" s="1"/>
      <c r="AK509" s="1"/>
      <c r="AU509" s="4"/>
    </row>
    <row r="510" spans="1:47" ht="15" customHeight="1">
      <c r="A510" s="553"/>
      <c r="B510" s="554"/>
      <c r="C510" s="593" t="s">
        <v>1651</v>
      </c>
      <c r="D510" s="642" t="s">
        <v>1769</v>
      </c>
      <c r="E510" s="595">
        <v>24</v>
      </c>
      <c r="F510" s="596"/>
      <c r="G510" s="597"/>
      <c r="H510" s="597"/>
      <c r="I510" s="597"/>
      <c r="J510" s="598"/>
      <c r="K510" s="596">
        <v>1</v>
      </c>
      <c r="L510" s="597">
        <v>10</v>
      </c>
      <c r="M510" s="597">
        <v>10</v>
      </c>
      <c r="N510" s="597">
        <v>0</v>
      </c>
      <c r="O510" s="598">
        <v>0</v>
      </c>
      <c r="P510" s="596">
        <v>1</v>
      </c>
      <c r="Q510" s="598">
        <v>9</v>
      </c>
      <c r="R510" s="599">
        <v>0</v>
      </c>
      <c r="S510" s="600">
        <v>1</v>
      </c>
      <c r="T510" s="601">
        <v>1</v>
      </c>
      <c r="U510" s="600">
        <v>3</v>
      </c>
      <c r="V510" s="600">
        <v>5</v>
      </c>
      <c r="W510" s="602">
        <v>0</v>
      </c>
      <c r="X510" s="603">
        <v>0</v>
      </c>
      <c r="Y510" s="4"/>
      <c r="Z510" s="4"/>
      <c r="AA510" s="4"/>
      <c r="AB510" s="4"/>
      <c r="AC510" s="1"/>
      <c r="AD510" s="1"/>
      <c r="AE510" s="1"/>
      <c r="AF510" s="1"/>
      <c r="AG510" s="1"/>
      <c r="AH510" s="1"/>
      <c r="AI510" s="1"/>
      <c r="AJ510" s="1"/>
      <c r="AK510" s="1"/>
      <c r="AU510" s="4"/>
    </row>
    <row r="511" spans="1:47" ht="15" customHeight="1">
      <c r="A511" s="553"/>
      <c r="B511" s="554"/>
      <c r="C511" s="593" t="s">
        <v>1651</v>
      </c>
      <c r="D511" s="642" t="s">
        <v>1648</v>
      </c>
      <c r="E511" s="595">
        <v>57</v>
      </c>
      <c r="F511" s="596"/>
      <c r="G511" s="597"/>
      <c r="H511" s="597"/>
      <c r="I511" s="597"/>
      <c r="J511" s="598"/>
      <c r="K511" s="596">
        <v>2</v>
      </c>
      <c r="L511" s="597">
        <v>20</v>
      </c>
      <c r="M511" s="597">
        <v>20</v>
      </c>
      <c r="N511" s="597">
        <v>0</v>
      </c>
      <c r="O511" s="598">
        <v>0</v>
      </c>
      <c r="P511" s="596">
        <v>1</v>
      </c>
      <c r="Q511" s="598">
        <v>19</v>
      </c>
      <c r="R511" s="599">
        <v>0</v>
      </c>
      <c r="S511" s="600">
        <v>1</v>
      </c>
      <c r="T511" s="601">
        <v>3</v>
      </c>
      <c r="U511" s="600">
        <v>7</v>
      </c>
      <c r="V511" s="600">
        <v>7</v>
      </c>
      <c r="W511" s="602">
        <v>1</v>
      </c>
      <c r="X511" s="603">
        <v>1</v>
      </c>
      <c r="Y511" s="4"/>
      <c r="Z511" s="4"/>
      <c r="AA511" s="4"/>
      <c r="AB511" s="4"/>
      <c r="AC511" s="1"/>
      <c r="AD511" s="1"/>
      <c r="AE511" s="1"/>
      <c r="AF511" s="1"/>
      <c r="AG511" s="1"/>
      <c r="AH511" s="1"/>
      <c r="AI511" s="1"/>
      <c r="AJ511" s="1"/>
      <c r="AK511" s="1"/>
      <c r="AU511" s="4"/>
    </row>
    <row r="512" spans="1:47" ht="15" customHeight="1">
      <c r="A512" s="553"/>
      <c r="B512" s="554"/>
      <c r="C512" s="593" t="s">
        <v>1651</v>
      </c>
      <c r="D512" s="642" t="s">
        <v>1770</v>
      </c>
      <c r="E512" s="595">
        <v>117</v>
      </c>
      <c r="F512" s="596"/>
      <c r="G512" s="597"/>
      <c r="H512" s="597"/>
      <c r="I512" s="597"/>
      <c r="J512" s="598"/>
      <c r="K512" s="596">
        <v>5</v>
      </c>
      <c r="L512" s="597">
        <v>50</v>
      </c>
      <c r="M512" s="597">
        <v>50</v>
      </c>
      <c r="N512" s="597">
        <v>0</v>
      </c>
      <c r="O512" s="598">
        <v>0</v>
      </c>
      <c r="P512" s="596">
        <v>2</v>
      </c>
      <c r="Q512" s="598">
        <v>48</v>
      </c>
      <c r="R512" s="599">
        <v>0</v>
      </c>
      <c r="S512" s="600">
        <v>2</v>
      </c>
      <c r="T512" s="601">
        <v>9</v>
      </c>
      <c r="U512" s="600">
        <v>15</v>
      </c>
      <c r="V512" s="600">
        <v>16</v>
      </c>
      <c r="W512" s="602">
        <v>6</v>
      </c>
      <c r="X512" s="603">
        <v>2</v>
      </c>
      <c r="Y512" s="4"/>
      <c r="Z512" s="4"/>
      <c r="AA512" s="4"/>
      <c r="AB512" s="4"/>
      <c r="AC512" s="1"/>
      <c r="AD512" s="1"/>
      <c r="AE512" s="1"/>
      <c r="AF512" s="1"/>
      <c r="AG512" s="1"/>
      <c r="AH512" s="1"/>
      <c r="AI512" s="1"/>
      <c r="AJ512" s="1"/>
      <c r="AK512" s="1"/>
      <c r="AU512" s="4"/>
    </row>
    <row r="513" spans="1:47" ht="15" customHeight="1">
      <c r="A513" s="553"/>
      <c r="B513" s="554"/>
      <c r="C513" s="593" t="s">
        <v>1651</v>
      </c>
      <c r="D513" s="642" t="s">
        <v>1771</v>
      </c>
      <c r="E513" s="595">
        <v>24</v>
      </c>
      <c r="F513" s="596"/>
      <c r="G513" s="597"/>
      <c r="H513" s="597"/>
      <c r="I513" s="597"/>
      <c r="J513" s="598"/>
      <c r="K513" s="596">
        <v>1</v>
      </c>
      <c r="L513" s="597">
        <v>10</v>
      </c>
      <c r="M513" s="597">
        <v>10</v>
      </c>
      <c r="N513" s="597">
        <v>0</v>
      </c>
      <c r="O513" s="598">
        <v>0</v>
      </c>
      <c r="P513" s="596">
        <v>1</v>
      </c>
      <c r="Q513" s="598">
        <v>9</v>
      </c>
      <c r="R513" s="599">
        <v>0</v>
      </c>
      <c r="S513" s="600">
        <v>1</v>
      </c>
      <c r="T513" s="601">
        <v>1</v>
      </c>
      <c r="U513" s="600">
        <v>3</v>
      </c>
      <c r="V513" s="600">
        <v>5</v>
      </c>
      <c r="W513" s="602">
        <v>0</v>
      </c>
      <c r="X513" s="603">
        <v>0</v>
      </c>
      <c r="Y513" s="4"/>
      <c r="Z513" s="4"/>
      <c r="AA513" s="4"/>
      <c r="AB513" s="4"/>
      <c r="AC513" s="1"/>
      <c r="AD513" s="1"/>
      <c r="AE513" s="1"/>
      <c r="AF513" s="1"/>
      <c r="AG513" s="1"/>
      <c r="AH513" s="1"/>
      <c r="AI513" s="1"/>
      <c r="AJ513" s="1"/>
      <c r="AK513" s="1"/>
      <c r="AU513" s="4"/>
    </row>
    <row r="514" spans="1:47" ht="15" customHeight="1">
      <c r="A514" s="553"/>
      <c r="B514" s="554"/>
      <c r="C514" s="593" t="s">
        <v>1651</v>
      </c>
      <c r="D514" s="642" t="s">
        <v>1772</v>
      </c>
      <c r="E514" s="595">
        <v>132</v>
      </c>
      <c r="F514" s="596"/>
      <c r="G514" s="597"/>
      <c r="H514" s="597"/>
      <c r="I514" s="597"/>
      <c r="J514" s="598"/>
      <c r="K514" s="596">
        <v>5</v>
      </c>
      <c r="L514" s="597">
        <v>51</v>
      </c>
      <c r="M514" s="597">
        <v>51</v>
      </c>
      <c r="N514" s="597">
        <v>0</v>
      </c>
      <c r="O514" s="598">
        <v>0</v>
      </c>
      <c r="P514" s="596">
        <v>2</v>
      </c>
      <c r="Q514" s="598">
        <v>49</v>
      </c>
      <c r="R514" s="599">
        <v>1</v>
      </c>
      <c r="S514" s="600">
        <v>2</v>
      </c>
      <c r="T514" s="601">
        <v>19</v>
      </c>
      <c r="U514" s="600">
        <v>16</v>
      </c>
      <c r="V514" s="600">
        <v>7</v>
      </c>
      <c r="W514" s="602">
        <v>4</v>
      </c>
      <c r="X514" s="603">
        <v>2</v>
      </c>
      <c r="Y514" s="4"/>
      <c r="Z514" s="4"/>
      <c r="AA514" s="4"/>
      <c r="AB514" s="4"/>
      <c r="AC514" s="1"/>
      <c r="AD514" s="1"/>
      <c r="AE514" s="1"/>
      <c r="AF514" s="1"/>
      <c r="AG514" s="1"/>
      <c r="AH514" s="1"/>
      <c r="AI514" s="1"/>
      <c r="AJ514" s="1"/>
      <c r="AK514" s="1"/>
      <c r="AU514" s="4"/>
    </row>
    <row r="515" spans="1:47" ht="15" customHeight="1">
      <c r="A515" s="553"/>
      <c r="B515" s="554"/>
      <c r="C515" s="593" t="s">
        <v>1651</v>
      </c>
      <c r="D515" s="642" t="s">
        <v>1773</v>
      </c>
      <c r="E515" s="595">
        <v>45</v>
      </c>
      <c r="F515" s="596"/>
      <c r="G515" s="597"/>
      <c r="H515" s="597"/>
      <c r="I515" s="597"/>
      <c r="J515" s="598"/>
      <c r="K515" s="596">
        <v>2</v>
      </c>
      <c r="L515" s="597">
        <v>20</v>
      </c>
      <c r="M515" s="597">
        <v>20</v>
      </c>
      <c r="N515" s="597">
        <v>0</v>
      </c>
      <c r="O515" s="598">
        <v>0</v>
      </c>
      <c r="P515" s="596">
        <v>1</v>
      </c>
      <c r="Q515" s="598">
        <v>19</v>
      </c>
      <c r="R515" s="599">
        <v>0</v>
      </c>
      <c r="S515" s="600">
        <v>2</v>
      </c>
      <c r="T515" s="601">
        <v>4</v>
      </c>
      <c r="U515" s="600">
        <v>8</v>
      </c>
      <c r="V515" s="600">
        <v>6</v>
      </c>
      <c r="W515" s="602">
        <v>0</v>
      </c>
      <c r="X515" s="603">
        <v>0</v>
      </c>
      <c r="Y515" s="4"/>
      <c r="Z515" s="4"/>
      <c r="AA515" s="4"/>
      <c r="AB515" s="4"/>
      <c r="AC515" s="1"/>
      <c r="AD515" s="1"/>
      <c r="AE515" s="1"/>
      <c r="AF515" s="1"/>
      <c r="AG515" s="1"/>
      <c r="AH515" s="1"/>
      <c r="AI515" s="1"/>
      <c r="AJ515" s="1"/>
      <c r="AK515" s="1"/>
      <c r="AU515" s="4"/>
    </row>
    <row r="516" spans="1:47" ht="15" customHeight="1">
      <c r="A516" s="553"/>
      <c r="B516" s="554"/>
      <c r="C516" s="593" t="s">
        <v>1651</v>
      </c>
      <c r="D516" s="642" t="s">
        <v>1774</v>
      </c>
      <c r="E516" s="595">
        <v>78</v>
      </c>
      <c r="F516" s="596"/>
      <c r="G516" s="597"/>
      <c r="H516" s="597"/>
      <c r="I516" s="597"/>
      <c r="J516" s="598"/>
      <c r="K516" s="596">
        <v>3</v>
      </c>
      <c r="L516" s="597">
        <v>30</v>
      </c>
      <c r="M516" s="597">
        <v>30</v>
      </c>
      <c r="N516" s="597">
        <v>0</v>
      </c>
      <c r="O516" s="598">
        <v>0</v>
      </c>
      <c r="P516" s="596">
        <v>0</v>
      </c>
      <c r="Q516" s="598">
        <v>30</v>
      </c>
      <c r="R516" s="599">
        <v>0</v>
      </c>
      <c r="S516" s="600">
        <v>0</v>
      </c>
      <c r="T516" s="601">
        <v>12</v>
      </c>
      <c r="U516" s="600">
        <v>11</v>
      </c>
      <c r="V516" s="600">
        <v>3</v>
      </c>
      <c r="W516" s="602">
        <v>3</v>
      </c>
      <c r="X516" s="603">
        <v>1</v>
      </c>
      <c r="Y516" s="4"/>
      <c r="Z516" s="4"/>
      <c r="AA516" s="4"/>
      <c r="AB516" s="4"/>
      <c r="AC516" s="1"/>
      <c r="AD516" s="1"/>
      <c r="AE516" s="1"/>
      <c r="AF516" s="1"/>
      <c r="AG516" s="1"/>
      <c r="AH516" s="1"/>
      <c r="AI516" s="1"/>
      <c r="AJ516" s="1"/>
      <c r="AK516" s="1"/>
      <c r="AU516" s="4"/>
    </row>
    <row r="517" spans="1:47" ht="15" customHeight="1">
      <c r="A517" s="553"/>
      <c r="B517" s="554"/>
      <c r="C517" s="593" t="s">
        <v>1651</v>
      </c>
      <c r="D517" s="642" t="s">
        <v>1650</v>
      </c>
      <c r="E517" s="595">
        <v>24</v>
      </c>
      <c r="F517" s="596"/>
      <c r="G517" s="597"/>
      <c r="H517" s="597"/>
      <c r="I517" s="597"/>
      <c r="J517" s="598"/>
      <c r="K517" s="596">
        <v>1</v>
      </c>
      <c r="L517" s="597">
        <v>10</v>
      </c>
      <c r="M517" s="597">
        <v>10</v>
      </c>
      <c r="N517" s="597">
        <v>0</v>
      </c>
      <c r="O517" s="598">
        <v>0</v>
      </c>
      <c r="P517" s="596">
        <v>1</v>
      </c>
      <c r="Q517" s="598">
        <v>9</v>
      </c>
      <c r="R517" s="599">
        <v>0</v>
      </c>
      <c r="S517" s="600">
        <v>1</v>
      </c>
      <c r="T517" s="601">
        <v>1</v>
      </c>
      <c r="U517" s="600">
        <v>3</v>
      </c>
      <c r="V517" s="600">
        <v>5</v>
      </c>
      <c r="W517" s="602">
        <v>0</v>
      </c>
      <c r="X517" s="603">
        <v>0</v>
      </c>
      <c r="Y517" s="4"/>
      <c r="Z517" s="4"/>
      <c r="AA517" s="4"/>
      <c r="AB517" s="4"/>
      <c r="AC517" s="1"/>
      <c r="AD517" s="1"/>
      <c r="AE517" s="1"/>
      <c r="AF517" s="1"/>
      <c r="AG517" s="1"/>
      <c r="AH517" s="1"/>
      <c r="AI517" s="1"/>
      <c r="AJ517" s="1"/>
      <c r="AK517" s="1"/>
      <c r="AU517" s="4"/>
    </row>
    <row r="518" spans="1:47" ht="15" customHeight="1">
      <c r="A518" s="553"/>
      <c r="B518" s="554"/>
      <c r="C518" s="593" t="s">
        <v>1588</v>
      </c>
      <c r="D518" s="642" t="s">
        <v>1701</v>
      </c>
      <c r="E518" s="595">
        <v>135</v>
      </c>
      <c r="F518" s="596"/>
      <c r="G518" s="597"/>
      <c r="H518" s="597"/>
      <c r="I518" s="597"/>
      <c r="J518" s="598"/>
      <c r="K518" s="596">
        <v>1</v>
      </c>
      <c r="L518" s="597">
        <v>10</v>
      </c>
      <c r="M518" s="597"/>
      <c r="N518" s="597"/>
      <c r="O518" s="598"/>
      <c r="P518" s="596">
        <v>0</v>
      </c>
      <c r="Q518" s="598">
        <v>10</v>
      </c>
      <c r="R518" s="599">
        <v>3</v>
      </c>
      <c r="S518" s="600">
        <v>3</v>
      </c>
      <c r="T518" s="601">
        <v>2</v>
      </c>
      <c r="U518" s="600">
        <v>2</v>
      </c>
      <c r="V518" s="600">
        <v>0</v>
      </c>
      <c r="W518" s="602">
        <v>0</v>
      </c>
      <c r="X518" s="603">
        <v>0</v>
      </c>
      <c r="Y518" s="4"/>
      <c r="Z518" s="4"/>
      <c r="AA518" s="4"/>
      <c r="AB518" s="4"/>
      <c r="AC518" s="1"/>
      <c r="AD518" s="1"/>
      <c r="AE518" s="1"/>
      <c r="AF518" s="1"/>
      <c r="AG518" s="1"/>
      <c r="AH518" s="1"/>
      <c r="AI518" s="1"/>
      <c r="AJ518" s="1"/>
      <c r="AK518" s="1"/>
      <c r="AU518" s="4"/>
    </row>
    <row r="519" spans="1:47" ht="15" customHeight="1">
      <c r="A519" s="553"/>
      <c r="B519" s="554"/>
      <c r="C519" s="593" t="s">
        <v>1588</v>
      </c>
      <c r="D519" s="642" t="s">
        <v>1775</v>
      </c>
      <c r="E519" s="595">
        <v>48</v>
      </c>
      <c r="F519" s="596"/>
      <c r="G519" s="597"/>
      <c r="H519" s="597"/>
      <c r="I519" s="597"/>
      <c r="J519" s="598"/>
      <c r="K519" s="596">
        <v>1</v>
      </c>
      <c r="L519" s="597">
        <v>9</v>
      </c>
      <c r="M519" s="597"/>
      <c r="N519" s="597"/>
      <c r="O519" s="598"/>
      <c r="P519" s="596">
        <v>0</v>
      </c>
      <c r="Q519" s="598">
        <v>9</v>
      </c>
      <c r="R519" s="599">
        <v>3</v>
      </c>
      <c r="S519" s="600">
        <v>2</v>
      </c>
      <c r="T519" s="601">
        <v>2</v>
      </c>
      <c r="U519" s="600">
        <v>2</v>
      </c>
      <c r="V519" s="600">
        <v>0</v>
      </c>
      <c r="W519" s="602">
        <v>0</v>
      </c>
      <c r="X519" s="603">
        <v>0</v>
      </c>
      <c r="Y519" s="4"/>
      <c r="Z519" s="4"/>
      <c r="AA519" s="4"/>
      <c r="AB519" s="4"/>
      <c r="AC519" s="1"/>
      <c r="AD519" s="1"/>
      <c r="AE519" s="1"/>
      <c r="AF519" s="1"/>
      <c r="AG519" s="1"/>
      <c r="AH519" s="1"/>
      <c r="AI519" s="1"/>
      <c r="AJ519" s="1"/>
      <c r="AK519" s="1"/>
      <c r="AU519" s="4"/>
    </row>
    <row r="520" spans="1:47" ht="15" customHeight="1">
      <c r="A520" s="553"/>
      <c r="B520" s="554"/>
      <c r="C520" s="593" t="s">
        <v>1588</v>
      </c>
      <c r="D520" s="642" t="s">
        <v>1700</v>
      </c>
      <c r="E520" s="595">
        <v>138</v>
      </c>
      <c r="F520" s="596"/>
      <c r="G520" s="597"/>
      <c r="H520" s="597"/>
      <c r="I520" s="597"/>
      <c r="J520" s="598"/>
      <c r="K520" s="596">
        <v>1</v>
      </c>
      <c r="L520" s="597">
        <v>14</v>
      </c>
      <c r="M520" s="597"/>
      <c r="N520" s="597"/>
      <c r="O520" s="598"/>
      <c r="P520" s="596">
        <v>0</v>
      </c>
      <c r="Q520" s="598">
        <v>14</v>
      </c>
      <c r="R520" s="599">
        <v>1</v>
      </c>
      <c r="S520" s="600">
        <v>2</v>
      </c>
      <c r="T520" s="601">
        <v>6</v>
      </c>
      <c r="U520" s="600">
        <v>2</v>
      </c>
      <c r="V520" s="600">
        <v>3</v>
      </c>
      <c r="W520" s="602">
        <v>0</v>
      </c>
      <c r="X520" s="603">
        <v>0</v>
      </c>
      <c r="Y520" s="4"/>
      <c r="Z520" s="4"/>
      <c r="AA520" s="4"/>
      <c r="AB520" s="4"/>
      <c r="AC520" s="1"/>
      <c r="AD520" s="1"/>
      <c r="AE520" s="1"/>
      <c r="AF520" s="1"/>
      <c r="AG520" s="1"/>
      <c r="AH520" s="1"/>
      <c r="AI520" s="1"/>
      <c r="AJ520" s="1"/>
      <c r="AK520" s="1"/>
      <c r="AU520" s="4"/>
    </row>
    <row r="521" spans="1:47" ht="15" customHeight="1">
      <c r="A521" s="553"/>
      <c r="B521" s="554"/>
      <c r="C521" s="593" t="s">
        <v>1588</v>
      </c>
      <c r="D521" s="642" t="s">
        <v>1628</v>
      </c>
      <c r="E521" s="595">
        <v>93</v>
      </c>
      <c r="F521" s="596"/>
      <c r="G521" s="597"/>
      <c r="H521" s="597"/>
      <c r="I521" s="597"/>
      <c r="J521" s="598"/>
      <c r="K521" s="596">
        <v>1</v>
      </c>
      <c r="L521" s="597">
        <v>10</v>
      </c>
      <c r="M521" s="597"/>
      <c r="N521" s="597"/>
      <c r="O521" s="598"/>
      <c r="P521" s="596">
        <v>1</v>
      </c>
      <c r="Q521" s="598">
        <v>9</v>
      </c>
      <c r="R521" s="599">
        <v>3</v>
      </c>
      <c r="S521" s="600">
        <v>2</v>
      </c>
      <c r="T521" s="601">
        <v>2</v>
      </c>
      <c r="U521" s="600">
        <v>2</v>
      </c>
      <c r="V521" s="600">
        <v>1</v>
      </c>
      <c r="W521" s="602">
        <v>0</v>
      </c>
      <c r="X521" s="603">
        <v>0</v>
      </c>
      <c r="Y521" s="4"/>
      <c r="Z521" s="4"/>
      <c r="AA521" s="4"/>
      <c r="AB521" s="4"/>
      <c r="AC521" s="1"/>
      <c r="AD521" s="1"/>
      <c r="AE521" s="1"/>
      <c r="AF521" s="1"/>
      <c r="AG521" s="1"/>
      <c r="AH521" s="1"/>
      <c r="AI521" s="1"/>
      <c r="AJ521" s="1"/>
      <c r="AK521" s="1"/>
      <c r="AU521" s="4"/>
    </row>
    <row r="522" spans="1:47" ht="15" customHeight="1">
      <c r="A522" s="553"/>
      <c r="B522" s="554"/>
      <c r="C522" s="593" t="s">
        <v>1635</v>
      </c>
      <c r="D522" s="642" t="s">
        <v>1776</v>
      </c>
      <c r="E522" s="595">
        <v>120</v>
      </c>
      <c r="F522" s="596"/>
      <c r="G522" s="597"/>
      <c r="H522" s="597"/>
      <c r="I522" s="597"/>
      <c r="J522" s="598"/>
      <c r="K522" s="596">
        <v>2</v>
      </c>
      <c r="L522" s="597">
        <v>33</v>
      </c>
      <c r="M522" s="597"/>
      <c r="N522" s="597"/>
      <c r="O522" s="598"/>
      <c r="P522" s="596">
        <v>12</v>
      </c>
      <c r="Q522" s="598">
        <v>21</v>
      </c>
      <c r="R522" s="599">
        <v>18</v>
      </c>
      <c r="S522" s="600">
        <v>5</v>
      </c>
      <c r="T522" s="601">
        <v>2</v>
      </c>
      <c r="U522" s="600">
        <v>3</v>
      </c>
      <c r="V522" s="600">
        <v>3</v>
      </c>
      <c r="W522" s="602">
        <v>1</v>
      </c>
      <c r="X522" s="603">
        <v>1</v>
      </c>
      <c r="Y522" s="4"/>
      <c r="Z522" s="4"/>
      <c r="AA522" s="4"/>
      <c r="AB522" s="4"/>
      <c r="AC522" s="1"/>
      <c r="AD522" s="1"/>
      <c r="AE522" s="1"/>
      <c r="AF522" s="1"/>
      <c r="AG522" s="1"/>
      <c r="AH522" s="1"/>
      <c r="AI522" s="1"/>
      <c r="AJ522" s="1"/>
      <c r="AK522" s="1"/>
      <c r="AU522" s="4"/>
    </row>
    <row r="523" spans="1:47" ht="15" customHeight="1">
      <c r="A523" s="553"/>
      <c r="B523" s="554"/>
      <c r="C523" s="593" t="s">
        <v>1591</v>
      </c>
      <c r="D523" s="642" t="s">
        <v>1777</v>
      </c>
      <c r="E523" s="595">
        <v>128</v>
      </c>
      <c r="F523" s="596"/>
      <c r="G523" s="597"/>
      <c r="H523" s="597"/>
      <c r="I523" s="597"/>
      <c r="J523" s="598"/>
      <c r="K523" s="596">
        <v>1</v>
      </c>
      <c r="L523" s="597">
        <v>6</v>
      </c>
      <c r="M523" s="597"/>
      <c r="N523" s="597"/>
      <c r="O523" s="598"/>
      <c r="P523" s="596">
        <v>2</v>
      </c>
      <c r="Q523" s="598">
        <v>4</v>
      </c>
      <c r="R523" s="599">
        <v>2</v>
      </c>
      <c r="S523" s="600">
        <v>0</v>
      </c>
      <c r="T523" s="601">
        <v>1</v>
      </c>
      <c r="U523" s="600">
        <v>2</v>
      </c>
      <c r="V523" s="600">
        <v>0</v>
      </c>
      <c r="W523" s="602">
        <v>0</v>
      </c>
      <c r="X523" s="603">
        <v>1</v>
      </c>
      <c r="Y523" s="4"/>
      <c r="Z523" s="4"/>
      <c r="AA523" s="4"/>
      <c r="AB523" s="4"/>
      <c r="AC523" s="1"/>
      <c r="AD523" s="1"/>
      <c r="AE523" s="1"/>
      <c r="AF523" s="1"/>
      <c r="AG523" s="1"/>
      <c r="AH523" s="1"/>
      <c r="AI523" s="1"/>
      <c r="AJ523" s="1"/>
      <c r="AK523" s="1"/>
      <c r="AU523" s="4"/>
    </row>
    <row r="524" spans="1:47" ht="15" customHeight="1">
      <c r="A524" s="553"/>
      <c r="B524" s="554"/>
      <c r="C524" s="593" t="s">
        <v>1591</v>
      </c>
      <c r="D524" s="642" t="s">
        <v>1778</v>
      </c>
      <c r="E524" s="595">
        <v>60</v>
      </c>
      <c r="F524" s="596"/>
      <c r="G524" s="597"/>
      <c r="H524" s="597"/>
      <c r="I524" s="597"/>
      <c r="J524" s="598"/>
      <c r="K524" s="596">
        <v>1</v>
      </c>
      <c r="L524" s="597">
        <v>14</v>
      </c>
      <c r="M524" s="597"/>
      <c r="N524" s="597"/>
      <c r="O524" s="598"/>
      <c r="P524" s="596">
        <v>5</v>
      </c>
      <c r="Q524" s="598">
        <v>9</v>
      </c>
      <c r="R524" s="599">
        <v>4</v>
      </c>
      <c r="S524" s="600">
        <v>7</v>
      </c>
      <c r="T524" s="601">
        <v>0</v>
      </c>
      <c r="U524" s="600">
        <v>1</v>
      </c>
      <c r="V524" s="600">
        <v>0</v>
      </c>
      <c r="W524" s="602">
        <v>1</v>
      </c>
      <c r="X524" s="603">
        <v>1</v>
      </c>
      <c r="Y524" s="4"/>
      <c r="Z524" s="4"/>
      <c r="AA524" s="4"/>
      <c r="AB524" s="4"/>
      <c r="AC524" s="1"/>
      <c r="AD524" s="1"/>
      <c r="AE524" s="1"/>
      <c r="AF524" s="1"/>
      <c r="AG524" s="1"/>
      <c r="AH524" s="1"/>
      <c r="AI524" s="1"/>
      <c r="AJ524" s="1"/>
      <c r="AK524" s="1"/>
      <c r="AU524" s="4"/>
    </row>
    <row r="525" spans="1:47" ht="15" customHeight="1">
      <c r="A525" s="553"/>
      <c r="B525" s="554"/>
      <c r="C525" s="593"/>
      <c r="D525" s="594"/>
      <c r="E525" s="595"/>
      <c r="F525" s="596"/>
      <c r="G525" s="597"/>
      <c r="H525" s="597"/>
      <c r="I525" s="597"/>
      <c r="J525" s="598"/>
      <c r="K525" s="596"/>
      <c r="L525" s="597"/>
      <c r="M525" s="597"/>
      <c r="N525" s="597"/>
      <c r="O525" s="598"/>
      <c r="P525" s="596"/>
      <c r="Q525" s="598"/>
      <c r="R525" s="599"/>
      <c r="S525" s="600"/>
      <c r="T525" s="601"/>
      <c r="U525" s="600"/>
      <c r="V525" s="600"/>
      <c r="W525" s="602"/>
      <c r="X525" s="603"/>
      <c r="Y525" s="4"/>
      <c r="Z525" s="4"/>
      <c r="AA525" s="4"/>
      <c r="AB525" s="4"/>
      <c r="AC525" s="1"/>
      <c r="AD525" s="1"/>
      <c r="AE525" s="1"/>
      <c r="AF525" s="1"/>
      <c r="AG525" s="1"/>
      <c r="AH525" s="1"/>
      <c r="AI525" s="1"/>
      <c r="AJ525" s="1"/>
      <c r="AK525" s="1"/>
      <c r="AU525" s="4"/>
    </row>
    <row r="526" spans="1:47" ht="15" customHeight="1">
      <c r="A526" s="553"/>
      <c r="B526" s="554"/>
      <c r="C526" s="593"/>
      <c r="D526" s="594"/>
      <c r="E526" s="595"/>
      <c r="F526" s="596"/>
      <c r="G526" s="597"/>
      <c r="H526" s="597"/>
      <c r="I526" s="597"/>
      <c r="J526" s="598"/>
      <c r="K526" s="596"/>
      <c r="L526" s="597"/>
      <c r="M526" s="597"/>
      <c r="N526" s="597"/>
      <c r="O526" s="598"/>
      <c r="P526" s="596"/>
      <c r="Q526" s="598"/>
      <c r="R526" s="599"/>
      <c r="S526" s="600"/>
      <c r="T526" s="601"/>
      <c r="U526" s="600"/>
      <c r="V526" s="600"/>
      <c r="W526" s="602"/>
      <c r="X526" s="603"/>
      <c r="Y526" s="4"/>
      <c r="Z526" s="4"/>
      <c r="AA526" s="4"/>
      <c r="AB526" s="4"/>
      <c r="AC526" s="1"/>
      <c r="AD526" s="1"/>
      <c r="AE526" s="1"/>
      <c r="AF526" s="1"/>
      <c r="AG526" s="1"/>
      <c r="AH526" s="1"/>
      <c r="AI526" s="1"/>
      <c r="AJ526" s="1"/>
      <c r="AK526" s="1"/>
      <c r="AU526" s="4"/>
    </row>
    <row r="527" spans="1:47" ht="15" customHeight="1">
      <c r="A527" s="553"/>
      <c r="B527" s="554"/>
      <c r="C527" s="593"/>
      <c r="D527" s="594"/>
      <c r="E527" s="595"/>
      <c r="F527" s="596"/>
      <c r="G527" s="597"/>
      <c r="H527" s="597"/>
      <c r="I527" s="597"/>
      <c r="J527" s="598"/>
      <c r="K527" s="596"/>
      <c r="L527" s="597"/>
      <c r="M527" s="597"/>
      <c r="N527" s="597"/>
      <c r="O527" s="598"/>
      <c r="P527" s="596"/>
      <c r="Q527" s="598"/>
      <c r="R527" s="599"/>
      <c r="S527" s="600"/>
      <c r="T527" s="601"/>
      <c r="U527" s="600"/>
      <c r="V527" s="600"/>
      <c r="W527" s="602"/>
      <c r="X527" s="603"/>
      <c r="Y527" s="4"/>
      <c r="Z527" s="4"/>
      <c r="AA527" s="4"/>
      <c r="AB527" s="4"/>
      <c r="AC527" s="1"/>
      <c r="AD527" s="1"/>
      <c r="AE527" s="1"/>
      <c r="AF527" s="1"/>
      <c r="AG527" s="1"/>
      <c r="AH527" s="1"/>
      <c r="AI527" s="1"/>
      <c r="AJ527" s="1"/>
      <c r="AK527" s="1"/>
      <c r="AU527" s="4"/>
    </row>
    <row r="528" spans="1:47" ht="15" customHeight="1">
      <c r="A528" s="553"/>
      <c r="B528" s="554"/>
      <c r="C528" s="593"/>
      <c r="D528" s="594"/>
      <c r="E528" s="595"/>
      <c r="F528" s="596"/>
      <c r="G528" s="597"/>
      <c r="H528" s="597"/>
      <c r="I528" s="597"/>
      <c r="J528" s="598"/>
      <c r="K528" s="596"/>
      <c r="L528" s="597"/>
      <c r="M528" s="597"/>
      <c r="N528" s="597"/>
      <c r="O528" s="598"/>
      <c r="P528" s="596"/>
      <c r="Q528" s="598"/>
      <c r="R528" s="599"/>
      <c r="S528" s="600"/>
      <c r="T528" s="601"/>
      <c r="U528" s="600"/>
      <c r="V528" s="600"/>
      <c r="W528" s="602"/>
      <c r="X528" s="603"/>
      <c r="Y528" s="4"/>
      <c r="Z528" s="4"/>
      <c r="AA528" s="4"/>
      <c r="AB528" s="4"/>
      <c r="AC528" s="1"/>
      <c r="AD528" s="1"/>
      <c r="AE528" s="1"/>
      <c r="AF528" s="1"/>
      <c r="AG528" s="1"/>
      <c r="AH528" s="1"/>
      <c r="AI528" s="1"/>
      <c r="AJ528" s="1"/>
      <c r="AK528" s="1"/>
      <c r="AU528" s="4"/>
    </row>
    <row r="529" spans="1:47" ht="15" customHeight="1">
      <c r="A529" s="553"/>
      <c r="B529" s="554"/>
      <c r="C529" s="593"/>
      <c r="D529" s="594"/>
      <c r="E529" s="595"/>
      <c r="F529" s="596"/>
      <c r="G529" s="597"/>
      <c r="H529" s="597"/>
      <c r="I529" s="597"/>
      <c r="J529" s="598"/>
      <c r="K529" s="596"/>
      <c r="L529" s="597"/>
      <c r="M529" s="597"/>
      <c r="N529" s="597"/>
      <c r="O529" s="598"/>
      <c r="P529" s="596"/>
      <c r="Q529" s="598"/>
      <c r="R529" s="599"/>
      <c r="S529" s="600"/>
      <c r="T529" s="601"/>
      <c r="U529" s="600"/>
      <c r="V529" s="600"/>
      <c r="W529" s="602"/>
      <c r="X529" s="603"/>
      <c r="Y529" s="4"/>
      <c r="Z529" s="4"/>
      <c r="AA529" s="4"/>
      <c r="AB529" s="4"/>
      <c r="AC529" s="1"/>
      <c r="AD529" s="1"/>
      <c r="AE529" s="1"/>
      <c r="AF529" s="1"/>
      <c r="AG529" s="1"/>
      <c r="AH529" s="1"/>
      <c r="AI529" s="1"/>
      <c r="AJ529" s="1"/>
      <c r="AK529" s="1"/>
      <c r="AU529" s="4"/>
    </row>
    <row r="530" spans="1:47" ht="15" customHeight="1">
      <c r="A530" s="553"/>
      <c r="B530" s="554"/>
      <c r="C530" s="593"/>
      <c r="D530" s="594"/>
      <c r="E530" s="595"/>
      <c r="F530" s="596"/>
      <c r="G530" s="597"/>
      <c r="H530" s="597"/>
      <c r="I530" s="597"/>
      <c r="J530" s="598"/>
      <c r="K530" s="596"/>
      <c r="L530" s="597"/>
      <c r="M530" s="597"/>
      <c r="N530" s="597"/>
      <c r="O530" s="598"/>
      <c r="P530" s="596"/>
      <c r="Q530" s="598"/>
      <c r="R530" s="599"/>
      <c r="S530" s="600"/>
      <c r="T530" s="601"/>
      <c r="U530" s="600"/>
      <c r="V530" s="600"/>
      <c r="W530" s="602"/>
      <c r="X530" s="603"/>
      <c r="Y530" s="4"/>
      <c r="Z530" s="4"/>
      <c r="AA530" s="4"/>
      <c r="AB530" s="4"/>
      <c r="AC530" s="1"/>
      <c r="AD530" s="1"/>
      <c r="AE530" s="1"/>
      <c r="AF530" s="1"/>
      <c r="AG530" s="1"/>
      <c r="AH530" s="1"/>
      <c r="AI530" s="1"/>
      <c r="AJ530" s="1"/>
      <c r="AK530" s="1"/>
      <c r="AU530" s="4"/>
    </row>
    <row r="531" spans="1:47" ht="15" customHeight="1">
      <c r="A531" s="553"/>
      <c r="B531" s="554"/>
      <c r="C531" s="593"/>
      <c r="D531" s="594"/>
      <c r="E531" s="595"/>
      <c r="F531" s="596"/>
      <c r="G531" s="597"/>
      <c r="H531" s="597"/>
      <c r="I531" s="597"/>
      <c r="J531" s="598"/>
      <c r="K531" s="596"/>
      <c r="L531" s="597"/>
      <c r="M531" s="597"/>
      <c r="N531" s="597"/>
      <c r="O531" s="598"/>
      <c r="P531" s="596"/>
      <c r="Q531" s="598"/>
      <c r="R531" s="599"/>
      <c r="S531" s="600"/>
      <c r="T531" s="601"/>
      <c r="U531" s="600"/>
      <c r="V531" s="600"/>
      <c r="W531" s="602"/>
      <c r="X531" s="603"/>
      <c r="Y531" s="4"/>
      <c r="Z531" s="4"/>
      <c r="AA531" s="4"/>
      <c r="AB531" s="4"/>
      <c r="AC531" s="1"/>
      <c r="AD531" s="1"/>
      <c r="AE531" s="1"/>
      <c r="AF531" s="1"/>
      <c r="AG531" s="1"/>
      <c r="AH531" s="1"/>
      <c r="AI531" s="1"/>
      <c r="AJ531" s="1"/>
      <c r="AK531" s="1"/>
      <c r="AU531" s="4"/>
    </row>
    <row r="532" spans="1:47" ht="15" customHeight="1">
      <c r="A532" s="553"/>
      <c r="B532" s="554"/>
      <c r="C532" s="593"/>
      <c r="D532" s="594"/>
      <c r="E532" s="595"/>
      <c r="F532" s="596"/>
      <c r="G532" s="597"/>
      <c r="H532" s="597"/>
      <c r="I532" s="597"/>
      <c r="J532" s="598"/>
      <c r="K532" s="596"/>
      <c r="L532" s="597"/>
      <c r="M532" s="597"/>
      <c r="N532" s="597"/>
      <c r="O532" s="598"/>
      <c r="P532" s="596"/>
      <c r="Q532" s="598"/>
      <c r="R532" s="599"/>
      <c r="S532" s="600"/>
      <c r="T532" s="601"/>
      <c r="U532" s="600"/>
      <c r="V532" s="600"/>
      <c r="W532" s="602"/>
      <c r="X532" s="603"/>
      <c r="Y532" s="4"/>
      <c r="Z532" s="4"/>
      <c r="AA532" s="4"/>
      <c r="AB532" s="4"/>
      <c r="AC532" s="1"/>
      <c r="AD532" s="1"/>
      <c r="AE532" s="1"/>
      <c r="AF532" s="1"/>
      <c r="AG532" s="1"/>
      <c r="AH532" s="1"/>
      <c r="AI532" s="1"/>
      <c r="AJ532" s="1"/>
      <c r="AK532" s="1"/>
      <c r="AU532" s="4"/>
    </row>
    <row r="533" spans="1:47" ht="15" customHeight="1">
      <c r="A533" s="553"/>
      <c r="B533" s="554"/>
      <c r="C533" s="593"/>
      <c r="D533" s="594"/>
      <c r="E533" s="595"/>
      <c r="F533" s="596"/>
      <c r="G533" s="597"/>
      <c r="H533" s="597"/>
      <c r="I533" s="597"/>
      <c r="J533" s="598"/>
      <c r="K533" s="596"/>
      <c r="L533" s="597"/>
      <c r="M533" s="597"/>
      <c r="N533" s="597"/>
      <c r="O533" s="598"/>
      <c r="P533" s="596"/>
      <c r="Q533" s="598"/>
      <c r="R533" s="599"/>
      <c r="S533" s="600"/>
      <c r="T533" s="601"/>
      <c r="U533" s="600"/>
      <c r="V533" s="600"/>
      <c r="W533" s="602"/>
      <c r="X533" s="603"/>
      <c r="Y533" s="4"/>
      <c r="Z533" s="4"/>
      <c r="AA533" s="4"/>
      <c r="AB533" s="4"/>
      <c r="AC533" s="1"/>
      <c r="AD533" s="1"/>
      <c r="AE533" s="1"/>
      <c r="AF533" s="1"/>
      <c r="AG533" s="1"/>
      <c r="AH533" s="1"/>
      <c r="AI533" s="1"/>
      <c r="AJ533" s="1"/>
      <c r="AK533" s="1"/>
      <c r="AU533" s="4"/>
    </row>
    <row r="534" spans="1:47" ht="15" customHeight="1">
      <c r="A534" s="553"/>
      <c r="B534" s="554"/>
      <c r="C534" s="593"/>
      <c r="D534" s="594"/>
      <c r="E534" s="595"/>
      <c r="F534" s="596"/>
      <c r="G534" s="597"/>
      <c r="H534" s="597"/>
      <c r="I534" s="597"/>
      <c r="J534" s="598"/>
      <c r="K534" s="596"/>
      <c r="L534" s="597"/>
      <c r="M534" s="597"/>
      <c r="N534" s="597"/>
      <c r="O534" s="598"/>
      <c r="P534" s="596"/>
      <c r="Q534" s="598"/>
      <c r="R534" s="599"/>
      <c r="S534" s="600"/>
      <c r="T534" s="601"/>
      <c r="U534" s="600"/>
      <c r="V534" s="600"/>
      <c r="W534" s="602"/>
      <c r="X534" s="603"/>
      <c r="Y534" s="4"/>
      <c r="Z534" s="4"/>
      <c r="AA534" s="4"/>
      <c r="AB534" s="4"/>
      <c r="AC534" s="1"/>
      <c r="AD534" s="1"/>
      <c r="AE534" s="1"/>
      <c r="AF534" s="1"/>
      <c r="AG534" s="1"/>
      <c r="AH534" s="1"/>
      <c r="AI534" s="1"/>
      <c r="AJ534" s="1"/>
      <c r="AK534" s="1"/>
      <c r="AU534" s="4"/>
    </row>
    <row r="535" spans="1:47" ht="15" customHeight="1">
      <c r="A535" s="553"/>
      <c r="B535" s="554"/>
      <c r="C535" s="593"/>
      <c r="D535" s="594"/>
      <c r="E535" s="595"/>
      <c r="F535" s="596"/>
      <c r="G535" s="597"/>
      <c r="H535" s="597"/>
      <c r="I535" s="597"/>
      <c r="J535" s="598"/>
      <c r="K535" s="596"/>
      <c r="L535" s="597"/>
      <c r="M535" s="597"/>
      <c r="N535" s="597"/>
      <c r="O535" s="598"/>
      <c r="P535" s="596"/>
      <c r="Q535" s="598"/>
      <c r="R535" s="599"/>
      <c r="S535" s="600"/>
      <c r="T535" s="601"/>
      <c r="U535" s="600"/>
      <c r="V535" s="600"/>
      <c r="W535" s="602"/>
      <c r="X535" s="603"/>
      <c r="Y535" s="4"/>
      <c r="Z535" s="4"/>
      <c r="AA535" s="4"/>
      <c r="AB535" s="4"/>
      <c r="AC535" s="1"/>
      <c r="AD535" s="1"/>
      <c r="AE535" s="1"/>
      <c r="AF535" s="1"/>
      <c r="AG535" s="1"/>
      <c r="AH535" s="1"/>
      <c r="AI535" s="1"/>
      <c r="AJ535" s="1"/>
      <c r="AK535" s="1"/>
      <c r="AU535" s="4"/>
    </row>
    <row r="536" spans="1:47" ht="15" customHeight="1">
      <c r="A536" s="553"/>
      <c r="B536" s="554"/>
      <c r="C536" s="593"/>
      <c r="D536" s="594"/>
      <c r="E536" s="595"/>
      <c r="F536" s="596"/>
      <c r="G536" s="597"/>
      <c r="H536" s="597"/>
      <c r="I536" s="597"/>
      <c r="J536" s="598"/>
      <c r="K536" s="596"/>
      <c r="L536" s="597"/>
      <c r="M536" s="597"/>
      <c r="N536" s="597"/>
      <c r="O536" s="598"/>
      <c r="P536" s="596"/>
      <c r="Q536" s="598"/>
      <c r="R536" s="599"/>
      <c r="S536" s="600"/>
      <c r="T536" s="601"/>
      <c r="U536" s="600"/>
      <c r="V536" s="600"/>
      <c r="W536" s="602"/>
      <c r="X536" s="603"/>
      <c r="Y536" s="4"/>
      <c r="Z536" s="4"/>
      <c r="AA536" s="4"/>
      <c r="AB536" s="4"/>
      <c r="AC536" s="1"/>
      <c r="AD536" s="1"/>
      <c r="AE536" s="1"/>
      <c r="AF536" s="1"/>
      <c r="AG536" s="1"/>
      <c r="AH536" s="1"/>
      <c r="AI536" s="1"/>
      <c r="AJ536" s="1"/>
      <c r="AK536" s="1"/>
      <c r="AU536" s="4"/>
    </row>
    <row r="537" spans="1:47" ht="15" customHeight="1">
      <c r="A537" s="553"/>
      <c r="B537" s="554"/>
      <c r="C537" s="593"/>
      <c r="D537" s="594"/>
      <c r="E537" s="595"/>
      <c r="F537" s="596"/>
      <c r="G537" s="597"/>
      <c r="H537" s="597"/>
      <c r="I537" s="597"/>
      <c r="J537" s="598"/>
      <c r="K537" s="596"/>
      <c r="L537" s="597"/>
      <c r="M537" s="597"/>
      <c r="N537" s="597"/>
      <c r="O537" s="598"/>
      <c r="P537" s="596"/>
      <c r="Q537" s="598"/>
      <c r="R537" s="599"/>
      <c r="S537" s="600"/>
      <c r="T537" s="601"/>
      <c r="U537" s="600"/>
      <c r="V537" s="600"/>
      <c r="W537" s="602"/>
      <c r="X537" s="603"/>
      <c r="Y537" s="4"/>
      <c r="Z537" s="4"/>
      <c r="AA537" s="4"/>
      <c r="AB537" s="4"/>
      <c r="AC537" s="1"/>
      <c r="AD537" s="1"/>
      <c r="AE537" s="1"/>
      <c r="AF537" s="1"/>
      <c r="AG537" s="1"/>
      <c r="AH537" s="1"/>
      <c r="AI537" s="1"/>
      <c r="AJ537" s="1"/>
      <c r="AK537" s="1"/>
      <c r="AU537" s="4"/>
    </row>
    <row r="538" spans="1:47" ht="15" customHeight="1">
      <c r="A538" s="553"/>
      <c r="B538" s="554"/>
      <c r="C538" s="593"/>
      <c r="D538" s="594"/>
      <c r="E538" s="595"/>
      <c r="F538" s="596"/>
      <c r="G538" s="597"/>
      <c r="H538" s="597"/>
      <c r="I538" s="597"/>
      <c r="J538" s="598"/>
      <c r="K538" s="596"/>
      <c r="L538" s="597"/>
      <c r="M538" s="597"/>
      <c r="N538" s="597"/>
      <c r="O538" s="598"/>
      <c r="P538" s="596"/>
      <c r="Q538" s="598"/>
      <c r="R538" s="599"/>
      <c r="S538" s="600"/>
      <c r="T538" s="601"/>
      <c r="U538" s="600"/>
      <c r="V538" s="600"/>
      <c r="W538" s="602"/>
      <c r="X538" s="603"/>
      <c r="Y538" s="4"/>
      <c r="Z538" s="4"/>
      <c r="AA538" s="4"/>
      <c r="AB538" s="4"/>
      <c r="AC538" s="1"/>
      <c r="AD538" s="1"/>
      <c r="AE538" s="1"/>
      <c r="AF538" s="1"/>
      <c r="AG538" s="1"/>
      <c r="AH538" s="1"/>
      <c r="AI538" s="1"/>
      <c r="AJ538" s="1"/>
      <c r="AK538" s="1"/>
      <c r="AU538" s="4"/>
    </row>
    <row r="539" spans="1:47" ht="15" customHeight="1">
      <c r="A539" s="553"/>
      <c r="B539" s="554"/>
      <c r="C539" s="593"/>
      <c r="D539" s="594"/>
      <c r="E539" s="595"/>
      <c r="F539" s="596"/>
      <c r="G539" s="597"/>
      <c r="H539" s="597"/>
      <c r="I539" s="597"/>
      <c r="J539" s="598"/>
      <c r="K539" s="596"/>
      <c r="L539" s="597"/>
      <c r="M539" s="597"/>
      <c r="N539" s="597"/>
      <c r="O539" s="598"/>
      <c r="P539" s="596"/>
      <c r="Q539" s="598"/>
      <c r="R539" s="599"/>
      <c r="S539" s="600"/>
      <c r="T539" s="601"/>
      <c r="U539" s="600"/>
      <c r="V539" s="600"/>
      <c r="W539" s="602"/>
      <c r="X539" s="603"/>
      <c r="Y539" s="4"/>
      <c r="Z539" s="4"/>
      <c r="AA539" s="4"/>
      <c r="AB539" s="4"/>
      <c r="AC539" s="1"/>
      <c r="AD539" s="1"/>
      <c r="AE539" s="1"/>
      <c r="AF539" s="1"/>
      <c r="AG539" s="1"/>
      <c r="AH539" s="1"/>
      <c r="AI539" s="1"/>
      <c r="AJ539" s="1"/>
      <c r="AK539" s="1"/>
      <c r="AU539" s="4"/>
    </row>
    <row r="540" spans="1:47" ht="15" customHeight="1">
      <c r="A540" s="553"/>
      <c r="B540" s="554"/>
      <c r="C540" s="593"/>
      <c r="D540" s="594"/>
      <c r="E540" s="595"/>
      <c r="F540" s="596"/>
      <c r="G540" s="597"/>
      <c r="H540" s="597"/>
      <c r="I540" s="597"/>
      <c r="J540" s="598"/>
      <c r="K540" s="596"/>
      <c r="L540" s="597"/>
      <c r="M540" s="597"/>
      <c r="N540" s="597"/>
      <c r="O540" s="598"/>
      <c r="P540" s="596"/>
      <c r="Q540" s="598"/>
      <c r="R540" s="599"/>
      <c r="S540" s="600"/>
      <c r="T540" s="601"/>
      <c r="U540" s="600"/>
      <c r="V540" s="600"/>
      <c r="W540" s="602"/>
      <c r="X540" s="603"/>
      <c r="Y540" s="4"/>
      <c r="Z540" s="4"/>
      <c r="AA540" s="4"/>
      <c r="AB540" s="4"/>
      <c r="AC540" s="1"/>
      <c r="AD540" s="1"/>
      <c r="AE540" s="1"/>
      <c r="AF540" s="1"/>
      <c r="AG540" s="1"/>
      <c r="AH540" s="1"/>
      <c r="AI540" s="1"/>
      <c r="AJ540" s="1"/>
      <c r="AK540" s="1"/>
      <c r="AU540" s="4"/>
    </row>
    <row r="541" spans="1:47" ht="15" customHeight="1">
      <c r="A541" s="553"/>
      <c r="B541" s="554"/>
      <c r="C541" s="593"/>
      <c r="D541" s="594"/>
      <c r="E541" s="595"/>
      <c r="F541" s="596"/>
      <c r="G541" s="597"/>
      <c r="H541" s="597"/>
      <c r="I541" s="597"/>
      <c r="J541" s="598"/>
      <c r="K541" s="596"/>
      <c r="L541" s="597"/>
      <c r="M541" s="597"/>
      <c r="N541" s="597"/>
      <c r="O541" s="598"/>
      <c r="P541" s="596"/>
      <c r="Q541" s="598"/>
      <c r="R541" s="599"/>
      <c r="S541" s="600"/>
      <c r="T541" s="601"/>
      <c r="U541" s="600"/>
      <c r="V541" s="600"/>
      <c r="W541" s="602"/>
      <c r="X541" s="603"/>
      <c r="Y541" s="4"/>
      <c r="Z541" s="4"/>
      <c r="AA541" s="4"/>
      <c r="AB541" s="4"/>
      <c r="AC541" s="1"/>
      <c r="AD541" s="1"/>
      <c r="AE541" s="1"/>
      <c r="AF541" s="1"/>
      <c r="AG541" s="1"/>
      <c r="AH541" s="1"/>
      <c r="AI541" s="1"/>
      <c r="AJ541" s="1"/>
      <c r="AK541" s="1"/>
      <c r="AU541" s="4"/>
    </row>
    <row r="542" spans="1:47" ht="15" customHeight="1">
      <c r="A542" s="553"/>
      <c r="B542" s="554"/>
      <c r="C542" s="593"/>
      <c r="D542" s="594"/>
      <c r="E542" s="595"/>
      <c r="F542" s="596"/>
      <c r="G542" s="597"/>
      <c r="H542" s="597"/>
      <c r="I542" s="597"/>
      <c r="J542" s="598"/>
      <c r="K542" s="596"/>
      <c r="L542" s="597"/>
      <c r="M542" s="597"/>
      <c r="N542" s="597"/>
      <c r="O542" s="598"/>
      <c r="P542" s="596"/>
      <c r="Q542" s="598"/>
      <c r="R542" s="599"/>
      <c r="S542" s="600"/>
      <c r="T542" s="601"/>
      <c r="U542" s="600"/>
      <c r="V542" s="600"/>
      <c r="W542" s="602"/>
      <c r="X542" s="603"/>
      <c r="Y542" s="4"/>
      <c r="Z542" s="4"/>
      <c r="AA542" s="4"/>
      <c r="AB542" s="4"/>
      <c r="AC542" s="1"/>
      <c r="AD542" s="1"/>
      <c r="AE542" s="1"/>
      <c r="AF542" s="1"/>
      <c r="AG542" s="1"/>
      <c r="AH542" s="1"/>
      <c r="AI542" s="1"/>
      <c r="AJ542" s="1"/>
      <c r="AK542" s="1"/>
      <c r="AU542" s="4"/>
    </row>
    <row r="543" spans="1:47" ht="15" customHeight="1">
      <c r="A543" s="553"/>
      <c r="B543" s="554"/>
      <c r="C543" s="593"/>
      <c r="D543" s="594"/>
      <c r="E543" s="595"/>
      <c r="F543" s="596"/>
      <c r="G543" s="597"/>
      <c r="H543" s="597"/>
      <c r="I543" s="597"/>
      <c r="J543" s="598"/>
      <c r="K543" s="596"/>
      <c r="L543" s="597"/>
      <c r="M543" s="597"/>
      <c r="N543" s="597"/>
      <c r="O543" s="598"/>
      <c r="P543" s="596"/>
      <c r="Q543" s="598"/>
      <c r="R543" s="599"/>
      <c r="S543" s="600"/>
      <c r="T543" s="601"/>
      <c r="U543" s="600"/>
      <c r="V543" s="600"/>
      <c r="W543" s="602"/>
      <c r="X543" s="603"/>
      <c r="Y543" s="4"/>
      <c r="Z543" s="4"/>
      <c r="AA543" s="4"/>
      <c r="AB543" s="4"/>
      <c r="AC543" s="1"/>
      <c r="AD543" s="1"/>
      <c r="AE543" s="1"/>
      <c r="AF543" s="1"/>
      <c r="AG543" s="1"/>
      <c r="AH543" s="1"/>
      <c r="AI543" s="1"/>
      <c r="AJ543" s="1"/>
      <c r="AK543" s="1"/>
      <c r="AU543" s="4"/>
    </row>
    <row r="544" spans="1:47" ht="15" customHeight="1">
      <c r="A544" s="553"/>
      <c r="B544" s="554"/>
      <c r="C544" s="593"/>
      <c r="D544" s="594"/>
      <c r="E544" s="595"/>
      <c r="F544" s="596"/>
      <c r="G544" s="597"/>
      <c r="H544" s="597"/>
      <c r="I544" s="597"/>
      <c r="J544" s="598"/>
      <c r="K544" s="596"/>
      <c r="L544" s="597"/>
      <c r="M544" s="597"/>
      <c r="N544" s="597"/>
      <c r="O544" s="598"/>
      <c r="P544" s="596"/>
      <c r="Q544" s="598"/>
      <c r="R544" s="599"/>
      <c r="S544" s="600"/>
      <c r="T544" s="601"/>
      <c r="U544" s="600"/>
      <c r="V544" s="600"/>
      <c r="W544" s="602"/>
      <c r="X544" s="603"/>
      <c r="Y544" s="4"/>
      <c r="Z544" s="4"/>
      <c r="AA544" s="4"/>
      <c r="AB544" s="4"/>
      <c r="AC544" s="1"/>
      <c r="AD544" s="1"/>
      <c r="AE544" s="1"/>
      <c r="AF544" s="1"/>
      <c r="AG544" s="1"/>
      <c r="AH544" s="1"/>
      <c r="AI544" s="1"/>
      <c r="AJ544" s="1"/>
      <c r="AK544" s="1"/>
      <c r="AU544" s="4"/>
    </row>
    <row r="545" spans="1:47" ht="15" customHeight="1">
      <c r="A545" s="553"/>
      <c r="B545" s="554"/>
      <c r="C545" s="593"/>
      <c r="D545" s="594"/>
      <c r="E545" s="595"/>
      <c r="F545" s="596"/>
      <c r="G545" s="597"/>
      <c r="H545" s="597"/>
      <c r="I545" s="597"/>
      <c r="J545" s="598"/>
      <c r="K545" s="596"/>
      <c r="L545" s="597"/>
      <c r="M545" s="597"/>
      <c r="N545" s="597"/>
      <c r="O545" s="598"/>
      <c r="P545" s="596"/>
      <c r="Q545" s="598"/>
      <c r="R545" s="599"/>
      <c r="S545" s="600"/>
      <c r="T545" s="601"/>
      <c r="U545" s="600"/>
      <c r="V545" s="600"/>
      <c r="W545" s="602"/>
      <c r="X545" s="603"/>
      <c r="Y545" s="4"/>
      <c r="Z545" s="4"/>
      <c r="AA545" s="4"/>
      <c r="AB545" s="4"/>
      <c r="AC545" s="1"/>
      <c r="AD545" s="1"/>
      <c r="AE545" s="1"/>
      <c r="AF545" s="1"/>
      <c r="AG545" s="1"/>
      <c r="AH545" s="1"/>
      <c r="AI545" s="1"/>
      <c r="AJ545" s="1"/>
      <c r="AK545" s="1"/>
      <c r="AU545" s="4"/>
    </row>
    <row r="546" spans="1:47" ht="15" customHeight="1">
      <c r="A546" s="553"/>
      <c r="B546" s="554"/>
      <c r="C546" s="593"/>
      <c r="D546" s="594"/>
      <c r="E546" s="595"/>
      <c r="F546" s="596"/>
      <c r="G546" s="597"/>
      <c r="H546" s="597"/>
      <c r="I546" s="597"/>
      <c r="J546" s="598"/>
      <c r="K546" s="596"/>
      <c r="L546" s="597"/>
      <c r="M546" s="597"/>
      <c r="N546" s="597"/>
      <c r="O546" s="598"/>
      <c r="P546" s="596"/>
      <c r="Q546" s="598"/>
      <c r="R546" s="599"/>
      <c r="S546" s="600"/>
      <c r="T546" s="601"/>
      <c r="U546" s="600"/>
      <c r="V546" s="600"/>
      <c r="W546" s="602"/>
      <c r="X546" s="603"/>
      <c r="Y546" s="4"/>
      <c r="Z546" s="4"/>
      <c r="AA546" s="4"/>
      <c r="AB546" s="4"/>
      <c r="AC546" s="1"/>
      <c r="AD546" s="1"/>
      <c r="AE546" s="1"/>
      <c r="AF546" s="1"/>
      <c r="AG546" s="1"/>
      <c r="AH546" s="1"/>
      <c r="AI546" s="1"/>
      <c r="AJ546" s="1"/>
      <c r="AK546" s="1"/>
      <c r="AU546" s="4"/>
    </row>
    <row r="547" spans="1:47" ht="15" customHeight="1">
      <c r="A547" s="553"/>
      <c r="B547" s="554"/>
      <c r="C547" s="593"/>
      <c r="D547" s="594"/>
      <c r="E547" s="595"/>
      <c r="F547" s="596"/>
      <c r="G547" s="597"/>
      <c r="H547" s="597"/>
      <c r="I547" s="597"/>
      <c r="J547" s="598"/>
      <c r="K547" s="596"/>
      <c r="L547" s="597"/>
      <c r="M547" s="597"/>
      <c r="N547" s="597"/>
      <c r="O547" s="598"/>
      <c r="P547" s="596"/>
      <c r="Q547" s="598"/>
      <c r="R547" s="599"/>
      <c r="S547" s="600"/>
      <c r="T547" s="601"/>
      <c r="U547" s="600"/>
      <c r="V547" s="600"/>
      <c r="W547" s="602"/>
      <c r="X547" s="603"/>
      <c r="Y547" s="4"/>
      <c r="Z547" s="4"/>
      <c r="AA547" s="4"/>
      <c r="AB547" s="4"/>
      <c r="AC547" s="1"/>
      <c r="AD547" s="1"/>
      <c r="AE547" s="1"/>
      <c r="AF547" s="1"/>
      <c r="AG547" s="1"/>
      <c r="AH547" s="1"/>
      <c r="AI547" s="1"/>
      <c r="AJ547" s="1"/>
      <c r="AK547" s="1"/>
      <c r="AU547" s="4"/>
    </row>
    <row r="548" spans="1:47" ht="15" customHeight="1">
      <c r="A548" s="553"/>
      <c r="B548" s="554"/>
      <c r="C548" s="593"/>
      <c r="D548" s="594"/>
      <c r="E548" s="595"/>
      <c r="F548" s="596"/>
      <c r="G548" s="597"/>
      <c r="H548" s="597"/>
      <c r="I548" s="597"/>
      <c r="J548" s="598"/>
      <c r="K548" s="596"/>
      <c r="L548" s="597"/>
      <c r="M548" s="597"/>
      <c r="N548" s="597"/>
      <c r="O548" s="598"/>
      <c r="P548" s="596"/>
      <c r="Q548" s="598"/>
      <c r="R548" s="599"/>
      <c r="S548" s="600"/>
      <c r="T548" s="601"/>
      <c r="U548" s="600"/>
      <c r="V548" s="600"/>
      <c r="W548" s="602"/>
      <c r="X548" s="603"/>
      <c r="Y548" s="4"/>
      <c r="Z548" s="4"/>
      <c r="AA548" s="4"/>
      <c r="AB548" s="4"/>
      <c r="AC548" s="1"/>
      <c r="AD548" s="1"/>
      <c r="AE548" s="1"/>
      <c r="AF548" s="1"/>
      <c r="AG548" s="1"/>
      <c r="AH548" s="1"/>
      <c r="AI548" s="1"/>
      <c r="AJ548" s="1"/>
      <c r="AK548" s="1"/>
      <c r="AU548" s="4"/>
    </row>
    <row r="549" spans="1:47" ht="15" customHeight="1">
      <c r="A549" s="553"/>
      <c r="B549" s="554"/>
      <c r="C549" s="593"/>
      <c r="D549" s="594"/>
      <c r="E549" s="595"/>
      <c r="F549" s="596"/>
      <c r="G549" s="597"/>
      <c r="H549" s="597"/>
      <c r="I549" s="597"/>
      <c r="J549" s="598"/>
      <c r="K549" s="596"/>
      <c r="L549" s="597"/>
      <c r="M549" s="597"/>
      <c r="N549" s="597"/>
      <c r="O549" s="598"/>
      <c r="P549" s="596"/>
      <c r="Q549" s="598"/>
      <c r="R549" s="599"/>
      <c r="S549" s="600"/>
      <c r="T549" s="601"/>
      <c r="U549" s="600"/>
      <c r="V549" s="600"/>
      <c r="W549" s="602"/>
      <c r="X549" s="603"/>
      <c r="Y549" s="4"/>
      <c r="Z549" s="4"/>
      <c r="AA549" s="4"/>
      <c r="AB549" s="4"/>
      <c r="AC549" s="1"/>
      <c r="AD549" s="1"/>
      <c r="AE549" s="1"/>
      <c r="AF549" s="1"/>
      <c r="AG549" s="1"/>
      <c r="AH549" s="1"/>
      <c r="AI549" s="1"/>
      <c r="AJ549" s="1"/>
      <c r="AK549" s="1"/>
      <c r="AU549" s="4"/>
    </row>
    <row r="550" spans="1:47" ht="15" customHeight="1">
      <c r="A550" s="553"/>
      <c r="B550" s="554"/>
      <c r="C550" s="593"/>
      <c r="D550" s="594"/>
      <c r="E550" s="595"/>
      <c r="F550" s="596"/>
      <c r="G550" s="597"/>
      <c r="H550" s="597"/>
      <c r="I550" s="597"/>
      <c r="J550" s="598"/>
      <c r="K550" s="596"/>
      <c r="L550" s="597"/>
      <c r="M550" s="597"/>
      <c r="N550" s="597"/>
      <c r="O550" s="598"/>
      <c r="P550" s="596"/>
      <c r="Q550" s="598"/>
      <c r="R550" s="599"/>
      <c r="S550" s="600"/>
      <c r="T550" s="601"/>
      <c r="U550" s="600"/>
      <c r="V550" s="600"/>
      <c r="W550" s="602"/>
      <c r="X550" s="603"/>
      <c r="Y550" s="4"/>
      <c r="Z550" s="4"/>
      <c r="AA550" s="4"/>
      <c r="AB550" s="4"/>
      <c r="AC550" s="1"/>
      <c r="AD550" s="1"/>
      <c r="AE550" s="1"/>
      <c r="AF550" s="1"/>
      <c r="AG550" s="1"/>
      <c r="AH550" s="1"/>
      <c r="AI550" s="1"/>
      <c r="AJ550" s="1"/>
      <c r="AK550" s="1"/>
      <c r="AU550" s="4"/>
    </row>
    <row r="551" spans="1:47" ht="15" customHeight="1">
      <c r="A551" s="553"/>
      <c r="B551" s="554"/>
      <c r="C551" s="593"/>
      <c r="D551" s="594"/>
      <c r="E551" s="595"/>
      <c r="F551" s="596"/>
      <c r="G551" s="597"/>
      <c r="H551" s="597"/>
      <c r="I551" s="597"/>
      <c r="J551" s="598"/>
      <c r="K551" s="596"/>
      <c r="L551" s="597"/>
      <c r="M551" s="597"/>
      <c r="N551" s="597"/>
      <c r="O551" s="598"/>
      <c r="P551" s="596"/>
      <c r="Q551" s="598"/>
      <c r="R551" s="599"/>
      <c r="S551" s="600"/>
      <c r="T551" s="601"/>
      <c r="U551" s="600"/>
      <c r="V551" s="600"/>
      <c r="W551" s="602"/>
      <c r="X551" s="603"/>
      <c r="Y551" s="4"/>
      <c r="Z551" s="4"/>
      <c r="AA551" s="4"/>
      <c r="AB551" s="4"/>
      <c r="AC551" s="1"/>
      <c r="AD551" s="1"/>
      <c r="AE551" s="1"/>
      <c r="AF551" s="1"/>
      <c r="AG551" s="1"/>
      <c r="AH551" s="1"/>
      <c r="AI551" s="1"/>
      <c r="AJ551" s="1"/>
      <c r="AK551" s="1"/>
      <c r="AU551" s="4"/>
    </row>
    <row r="552" spans="1:47" ht="15" customHeight="1">
      <c r="A552" s="553"/>
      <c r="B552" s="554"/>
      <c r="C552" s="593"/>
      <c r="D552" s="594"/>
      <c r="E552" s="595"/>
      <c r="F552" s="596"/>
      <c r="G552" s="597"/>
      <c r="H552" s="597"/>
      <c r="I552" s="597"/>
      <c r="J552" s="598"/>
      <c r="K552" s="596"/>
      <c r="L552" s="597"/>
      <c r="M552" s="597"/>
      <c r="N552" s="597"/>
      <c r="O552" s="598"/>
      <c r="P552" s="596"/>
      <c r="Q552" s="598"/>
      <c r="R552" s="599"/>
      <c r="S552" s="600"/>
      <c r="T552" s="601"/>
      <c r="U552" s="600"/>
      <c r="V552" s="600"/>
      <c r="W552" s="602"/>
      <c r="X552" s="603"/>
      <c r="Y552" s="4"/>
      <c r="Z552" s="4"/>
      <c r="AA552" s="4"/>
      <c r="AB552" s="4"/>
      <c r="AC552" s="1"/>
      <c r="AD552" s="1"/>
      <c r="AE552" s="1"/>
      <c r="AF552" s="1"/>
      <c r="AG552" s="1"/>
      <c r="AH552" s="1"/>
      <c r="AI552" s="1"/>
      <c r="AJ552" s="1"/>
      <c r="AK552" s="1"/>
      <c r="AU552" s="4"/>
    </row>
    <row r="553" spans="1:47" ht="15" customHeight="1">
      <c r="A553" s="553"/>
      <c r="B553" s="554"/>
      <c r="C553" s="593"/>
      <c r="D553" s="594"/>
      <c r="E553" s="595"/>
      <c r="F553" s="596"/>
      <c r="G553" s="597"/>
      <c r="H553" s="597"/>
      <c r="I553" s="597"/>
      <c r="J553" s="598"/>
      <c r="K553" s="596"/>
      <c r="L553" s="597"/>
      <c r="M553" s="597"/>
      <c r="N553" s="597"/>
      <c r="O553" s="598"/>
      <c r="P553" s="596"/>
      <c r="Q553" s="598"/>
      <c r="R553" s="599"/>
      <c r="S553" s="600"/>
      <c r="T553" s="601"/>
      <c r="U553" s="600"/>
      <c r="V553" s="600"/>
      <c r="W553" s="602"/>
      <c r="X553" s="603"/>
      <c r="Y553" s="4"/>
      <c r="Z553" s="4"/>
      <c r="AA553" s="4"/>
      <c r="AB553" s="4"/>
      <c r="AC553" s="1"/>
      <c r="AD553" s="1"/>
      <c r="AE553" s="1"/>
      <c r="AF553" s="1"/>
      <c r="AG553" s="1"/>
      <c r="AH553" s="1"/>
      <c r="AI553" s="1"/>
      <c r="AJ553" s="1"/>
      <c r="AK553" s="1"/>
      <c r="AU553" s="4"/>
    </row>
    <row r="554" spans="1:47" ht="15" customHeight="1">
      <c r="A554" s="553"/>
      <c r="B554" s="554"/>
      <c r="C554" s="593"/>
      <c r="D554" s="594"/>
      <c r="E554" s="595"/>
      <c r="F554" s="596"/>
      <c r="G554" s="597"/>
      <c r="H554" s="597"/>
      <c r="I554" s="597"/>
      <c r="J554" s="598"/>
      <c r="K554" s="596"/>
      <c r="L554" s="597"/>
      <c r="M554" s="597"/>
      <c r="N554" s="597"/>
      <c r="O554" s="598"/>
      <c r="P554" s="596"/>
      <c r="Q554" s="598"/>
      <c r="R554" s="599"/>
      <c r="S554" s="600"/>
      <c r="T554" s="601"/>
      <c r="U554" s="600"/>
      <c r="V554" s="600"/>
      <c r="W554" s="602"/>
      <c r="X554" s="603"/>
      <c r="Y554" s="4"/>
      <c r="Z554" s="4"/>
      <c r="AA554" s="4"/>
      <c r="AB554" s="4"/>
      <c r="AC554" s="1"/>
      <c r="AD554" s="1"/>
      <c r="AE554" s="1"/>
      <c r="AF554" s="1"/>
      <c r="AG554" s="1"/>
      <c r="AH554" s="1"/>
      <c r="AI554" s="1"/>
      <c r="AJ554" s="1"/>
      <c r="AK554" s="1"/>
      <c r="AU554" s="4"/>
    </row>
    <row r="555" spans="1:47" ht="15" customHeight="1">
      <c r="A555" s="553"/>
      <c r="B555" s="554"/>
      <c r="C555" s="593"/>
      <c r="D555" s="594"/>
      <c r="E555" s="595"/>
      <c r="F555" s="596"/>
      <c r="G555" s="597"/>
      <c r="H555" s="597"/>
      <c r="I555" s="597"/>
      <c r="J555" s="598"/>
      <c r="K555" s="596"/>
      <c r="L555" s="597"/>
      <c r="M555" s="597"/>
      <c r="N555" s="597"/>
      <c r="O555" s="598"/>
      <c r="P555" s="596"/>
      <c r="Q555" s="598"/>
      <c r="R555" s="599"/>
      <c r="S555" s="600"/>
      <c r="T555" s="601"/>
      <c r="U555" s="600"/>
      <c r="V555" s="600"/>
      <c r="W555" s="602"/>
      <c r="X555" s="603"/>
      <c r="Y555" s="4"/>
      <c r="Z555" s="4"/>
      <c r="AA555" s="4"/>
      <c r="AB555" s="4"/>
      <c r="AC555" s="1"/>
      <c r="AD555" s="1"/>
      <c r="AE555" s="1"/>
      <c r="AF555" s="1"/>
      <c r="AG555" s="1"/>
      <c r="AH555" s="1"/>
      <c r="AI555" s="1"/>
      <c r="AJ555" s="1"/>
      <c r="AK555" s="1"/>
      <c r="AU555" s="4"/>
    </row>
    <row r="556" spans="1:47" ht="15" customHeight="1">
      <c r="A556" s="553"/>
      <c r="B556" s="566"/>
      <c r="C556" s="567"/>
      <c r="D556" s="568"/>
      <c r="E556" s="569"/>
      <c r="F556" s="570"/>
      <c r="G556" s="571"/>
      <c r="H556" s="571"/>
      <c r="I556" s="571"/>
      <c r="J556" s="572"/>
      <c r="K556" s="570"/>
      <c r="L556" s="571"/>
      <c r="M556" s="571"/>
      <c r="N556" s="571"/>
      <c r="O556" s="572"/>
      <c r="P556" s="570"/>
      <c r="Q556" s="572"/>
      <c r="R556" s="573"/>
      <c r="S556" s="574"/>
      <c r="T556" s="575"/>
      <c r="U556" s="574"/>
      <c r="V556" s="574"/>
      <c r="W556" s="576"/>
      <c r="X556" s="577"/>
      <c r="Y556" s="4"/>
      <c r="Z556" s="4"/>
      <c r="AA556" s="4"/>
      <c r="AB556" s="4"/>
      <c r="AC556" s="1"/>
      <c r="AD556" s="1"/>
      <c r="AE556" s="1"/>
      <c r="AF556" s="1"/>
      <c r="AG556" s="1"/>
      <c r="AH556" s="1"/>
      <c r="AI556" s="1"/>
      <c r="AJ556" s="1"/>
      <c r="AK556" s="1"/>
      <c r="AU556" s="4"/>
    </row>
    <row r="557" spans="1:47" ht="15" customHeight="1">
      <c r="A557" s="553"/>
      <c r="B557" s="566"/>
      <c r="C557" s="567"/>
      <c r="D557" s="578"/>
      <c r="E557" s="579"/>
      <c r="F557" s="573"/>
      <c r="G557" s="574"/>
      <c r="H557" s="574"/>
      <c r="I557" s="574"/>
      <c r="J557" s="577"/>
      <c r="K557" s="573"/>
      <c r="L557" s="574"/>
      <c r="M557" s="574"/>
      <c r="N557" s="574"/>
      <c r="O557" s="577"/>
      <c r="P557" s="573"/>
      <c r="Q557" s="577"/>
      <c r="R557" s="573"/>
      <c r="S557" s="574"/>
      <c r="T557" s="575"/>
      <c r="U557" s="574"/>
      <c r="V557" s="574"/>
      <c r="W557" s="576"/>
      <c r="X557" s="577"/>
      <c r="Y557" s="4"/>
      <c r="Z557" s="4"/>
      <c r="AA557" s="4"/>
      <c r="AB557" s="4"/>
      <c r="AC557" s="1"/>
      <c r="AD557" s="1"/>
      <c r="AE557" s="1"/>
      <c r="AF557" s="1"/>
      <c r="AG557" s="1"/>
      <c r="AH557" s="1"/>
      <c r="AI557" s="1"/>
      <c r="AJ557" s="1"/>
      <c r="AK557" s="1"/>
      <c r="AU557" s="4"/>
    </row>
    <row r="558" spans="1:47" ht="15" customHeight="1">
      <c r="A558" s="553"/>
      <c r="B558" s="566"/>
      <c r="C558" s="567"/>
      <c r="D558" s="578"/>
      <c r="E558" s="579"/>
      <c r="F558" s="573"/>
      <c r="G558" s="574"/>
      <c r="H558" s="574"/>
      <c r="I558" s="574"/>
      <c r="J558" s="577"/>
      <c r="K558" s="573"/>
      <c r="L558" s="574"/>
      <c r="M558" s="574"/>
      <c r="N558" s="574"/>
      <c r="O558" s="577"/>
      <c r="P558" s="573"/>
      <c r="Q558" s="577"/>
      <c r="R558" s="573"/>
      <c r="S558" s="574"/>
      <c r="T558" s="575"/>
      <c r="U558" s="574"/>
      <c r="V558" s="574"/>
      <c r="W558" s="576"/>
      <c r="X558" s="577"/>
      <c r="Y558" s="4"/>
      <c r="Z558" s="4"/>
      <c r="AA558" s="4"/>
      <c r="AB558" s="4"/>
      <c r="AC558" s="1"/>
      <c r="AD558" s="1"/>
      <c r="AE558" s="1"/>
      <c r="AF558" s="1"/>
      <c r="AG558" s="1"/>
      <c r="AH558" s="1"/>
      <c r="AI558" s="1"/>
      <c r="AJ558" s="1"/>
      <c r="AK558" s="1"/>
      <c r="AU558" s="4"/>
    </row>
    <row r="559" spans="1:47" ht="15" customHeight="1">
      <c r="A559" s="553"/>
      <c r="B559" s="566"/>
      <c r="C559" s="567"/>
      <c r="D559" s="578"/>
      <c r="E559" s="579"/>
      <c r="F559" s="573"/>
      <c r="G559" s="574"/>
      <c r="H559" s="574"/>
      <c r="I559" s="574"/>
      <c r="J559" s="577"/>
      <c r="K559" s="573"/>
      <c r="L559" s="574"/>
      <c r="M559" s="574"/>
      <c r="N559" s="574"/>
      <c r="O559" s="577"/>
      <c r="P559" s="573"/>
      <c r="Q559" s="577"/>
      <c r="R559" s="573"/>
      <c r="S559" s="574"/>
      <c r="T559" s="575"/>
      <c r="U559" s="574"/>
      <c r="V559" s="574"/>
      <c r="W559" s="576"/>
      <c r="X559" s="577"/>
      <c r="Y559" s="4"/>
      <c r="Z559" s="4"/>
      <c r="AA559" s="4"/>
      <c r="AB559" s="4"/>
      <c r="AC559" s="4"/>
      <c r="AD559" s="4"/>
      <c r="AE559" s="1"/>
      <c r="AF559" s="1"/>
      <c r="AG559" s="1"/>
      <c r="AH559" s="1"/>
      <c r="AI559" s="1"/>
      <c r="AJ559" s="1"/>
      <c r="AK559" s="1"/>
      <c r="AS559" s="4"/>
    </row>
    <row r="560" spans="1:47" ht="15" customHeight="1">
      <c r="A560" s="553"/>
      <c r="B560" s="566"/>
      <c r="C560" s="567"/>
      <c r="D560" s="578"/>
      <c r="E560" s="579"/>
      <c r="F560" s="573"/>
      <c r="G560" s="574"/>
      <c r="H560" s="574"/>
      <c r="I560" s="574"/>
      <c r="J560" s="577"/>
      <c r="K560" s="573"/>
      <c r="L560" s="574"/>
      <c r="M560" s="574"/>
      <c r="N560" s="574"/>
      <c r="O560" s="577"/>
      <c r="P560" s="573"/>
      <c r="Q560" s="577"/>
      <c r="R560" s="573"/>
      <c r="S560" s="574"/>
      <c r="T560" s="575"/>
      <c r="U560" s="574"/>
      <c r="V560" s="574"/>
      <c r="W560" s="576"/>
      <c r="X560" s="577"/>
      <c r="Y560" s="4"/>
      <c r="Z560" s="4"/>
      <c r="AA560" s="4"/>
      <c r="AB560" s="4"/>
      <c r="AC560" s="4"/>
      <c r="AD560" s="4"/>
      <c r="AE560" s="1"/>
      <c r="AF560" s="1"/>
      <c r="AG560" s="1"/>
      <c r="AH560" s="1"/>
      <c r="AI560" s="1"/>
      <c r="AJ560" s="1"/>
      <c r="AK560" s="1"/>
      <c r="AS560" s="4"/>
    </row>
    <row r="561" spans="1:45" ht="15" customHeight="1">
      <c r="A561" s="553"/>
      <c r="B561" s="566"/>
      <c r="C561" s="567"/>
      <c r="D561" s="578"/>
      <c r="E561" s="579"/>
      <c r="F561" s="573"/>
      <c r="G561" s="574"/>
      <c r="H561" s="574"/>
      <c r="I561" s="574"/>
      <c r="J561" s="577"/>
      <c r="K561" s="573"/>
      <c r="L561" s="574"/>
      <c r="M561" s="574"/>
      <c r="N561" s="574"/>
      <c r="O561" s="577"/>
      <c r="P561" s="573"/>
      <c r="Q561" s="577"/>
      <c r="R561" s="573"/>
      <c r="S561" s="574"/>
      <c r="T561" s="575"/>
      <c r="U561" s="574"/>
      <c r="V561" s="574"/>
      <c r="W561" s="576"/>
      <c r="X561" s="577"/>
      <c r="Y561" s="4"/>
      <c r="Z561" s="4"/>
      <c r="AA561" s="4"/>
      <c r="AB561" s="4"/>
      <c r="AC561" s="4"/>
      <c r="AD561" s="4"/>
      <c r="AE561" s="1"/>
      <c r="AF561" s="1"/>
      <c r="AG561" s="1"/>
      <c r="AH561" s="1"/>
      <c r="AI561" s="1"/>
      <c r="AJ561" s="1"/>
      <c r="AK561" s="1"/>
      <c r="AS561" s="4"/>
    </row>
    <row r="562" spans="1:45" ht="15" customHeight="1">
      <c r="A562" s="553"/>
      <c r="B562" s="566"/>
      <c r="C562" s="567"/>
      <c r="D562" s="578"/>
      <c r="E562" s="579"/>
      <c r="F562" s="573"/>
      <c r="G562" s="574"/>
      <c r="H562" s="574"/>
      <c r="I562" s="574"/>
      <c r="J562" s="577"/>
      <c r="K562" s="573"/>
      <c r="L562" s="574"/>
      <c r="M562" s="574"/>
      <c r="N562" s="574"/>
      <c r="O562" s="577"/>
      <c r="P562" s="573"/>
      <c r="Q562" s="577"/>
      <c r="R562" s="573"/>
      <c r="S562" s="574"/>
      <c r="T562" s="575"/>
      <c r="U562" s="574"/>
      <c r="V562" s="574"/>
      <c r="W562" s="576"/>
      <c r="X562" s="577"/>
      <c r="Y562" s="4"/>
      <c r="Z562" s="4"/>
      <c r="AA562" s="4"/>
      <c r="AB562" s="4"/>
      <c r="AC562" s="4"/>
      <c r="AD562" s="4"/>
      <c r="AE562" s="1"/>
      <c r="AF562" s="1"/>
      <c r="AG562" s="1"/>
      <c r="AH562" s="1"/>
      <c r="AI562" s="1"/>
      <c r="AJ562" s="1"/>
      <c r="AK562" s="1"/>
      <c r="AS562" s="4"/>
    </row>
    <row r="563" spans="1:45" ht="15" customHeight="1">
      <c r="A563" s="553"/>
      <c r="B563" s="566"/>
      <c r="C563" s="567"/>
      <c r="D563" s="578"/>
      <c r="E563" s="579"/>
      <c r="F563" s="573"/>
      <c r="G563" s="574"/>
      <c r="H563" s="574"/>
      <c r="I563" s="574"/>
      <c r="J563" s="577"/>
      <c r="K563" s="573"/>
      <c r="L563" s="574"/>
      <c r="M563" s="574"/>
      <c r="N563" s="574"/>
      <c r="O563" s="577"/>
      <c r="P563" s="573"/>
      <c r="Q563" s="577"/>
      <c r="R563" s="573"/>
      <c r="S563" s="574"/>
      <c r="T563" s="575"/>
      <c r="U563" s="574"/>
      <c r="V563" s="574"/>
      <c r="W563" s="576"/>
      <c r="X563" s="577"/>
      <c r="Y563" s="4"/>
      <c r="Z563" s="4"/>
      <c r="AA563" s="4"/>
      <c r="AB563" s="4"/>
      <c r="AC563" s="4"/>
      <c r="AD563" s="4"/>
      <c r="AE563" s="1"/>
      <c r="AF563" s="1"/>
      <c r="AG563" s="1"/>
      <c r="AH563" s="1"/>
      <c r="AI563" s="1"/>
      <c r="AJ563" s="1"/>
      <c r="AK563" s="1"/>
      <c r="AS563" s="4"/>
    </row>
    <row r="564" spans="1:45" ht="15" customHeight="1">
      <c r="A564" s="553"/>
      <c r="B564" s="566"/>
      <c r="C564" s="567"/>
      <c r="D564" s="578"/>
      <c r="E564" s="579"/>
      <c r="F564" s="573"/>
      <c r="G564" s="574"/>
      <c r="H564" s="574"/>
      <c r="I564" s="574"/>
      <c r="J564" s="577"/>
      <c r="K564" s="573"/>
      <c r="L564" s="574"/>
      <c r="M564" s="574"/>
      <c r="N564" s="574"/>
      <c r="O564" s="577"/>
      <c r="P564" s="573"/>
      <c r="Q564" s="577"/>
      <c r="R564" s="573"/>
      <c r="S564" s="574"/>
      <c r="T564" s="575"/>
      <c r="U564" s="574"/>
      <c r="V564" s="574"/>
      <c r="W564" s="576"/>
      <c r="X564" s="577"/>
      <c r="Y564" s="4"/>
      <c r="Z564" s="4"/>
      <c r="AA564" s="4"/>
      <c r="AB564" s="4"/>
      <c r="AC564" s="4"/>
      <c r="AD564" s="4"/>
      <c r="AE564" s="1"/>
      <c r="AF564" s="1"/>
      <c r="AG564" s="1"/>
      <c r="AH564" s="1"/>
      <c r="AI564" s="1"/>
      <c r="AJ564" s="1"/>
      <c r="AK564" s="1"/>
      <c r="AS564" s="4"/>
    </row>
    <row r="565" spans="1:45" ht="15" customHeight="1">
      <c r="A565" s="553"/>
      <c r="B565" s="566"/>
      <c r="C565" s="567"/>
      <c r="D565" s="578"/>
      <c r="E565" s="579"/>
      <c r="F565" s="573"/>
      <c r="G565" s="574"/>
      <c r="H565" s="574"/>
      <c r="I565" s="574"/>
      <c r="J565" s="577"/>
      <c r="K565" s="573"/>
      <c r="L565" s="574"/>
      <c r="M565" s="574"/>
      <c r="N565" s="574"/>
      <c r="O565" s="577"/>
      <c r="P565" s="573"/>
      <c r="Q565" s="577"/>
      <c r="R565" s="573"/>
      <c r="S565" s="574"/>
      <c r="T565" s="575"/>
      <c r="U565" s="574"/>
      <c r="V565" s="574"/>
      <c r="W565" s="576"/>
      <c r="X565" s="577"/>
      <c r="Y565" s="4"/>
      <c r="Z565" s="4"/>
      <c r="AA565" s="4"/>
      <c r="AB565" s="4"/>
      <c r="AC565" s="4"/>
      <c r="AD565" s="4"/>
      <c r="AE565" s="1"/>
      <c r="AF565" s="1"/>
      <c r="AG565" s="1"/>
      <c r="AH565" s="1"/>
      <c r="AI565" s="1"/>
      <c r="AJ565" s="1"/>
      <c r="AK565" s="1"/>
      <c r="AS565" s="4"/>
    </row>
    <row r="566" spans="1:45" ht="15" customHeight="1">
      <c r="A566" s="553"/>
      <c r="B566" s="566"/>
      <c r="C566" s="567"/>
      <c r="D566" s="578"/>
      <c r="E566" s="579"/>
      <c r="F566" s="573"/>
      <c r="G566" s="574"/>
      <c r="H566" s="574"/>
      <c r="I566" s="574"/>
      <c r="J566" s="577"/>
      <c r="K566" s="573"/>
      <c r="L566" s="574"/>
      <c r="M566" s="574"/>
      <c r="N566" s="574"/>
      <c r="O566" s="577"/>
      <c r="P566" s="573"/>
      <c r="Q566" s="577"/>
      <c r="R566" s="573"/>
      <c r="S566" s="574"/>
      <c r="T566" s="575"/>
      <c r="U566" s="574"/>
      <c r="V566" s="574"/>
      <c r="W566" s="576"/>
      <c r="X566" s="577"/>
      <c r="Y566" s="4"/>
      <c r="Z566" s="4"/>
      <c r="AA566" s="4"/>
      <c r="AB566" s="4"/>
      <c r="AC566" s="4"/>
      <c r="AD566" s="4"/>
      <c r="AE566" s="1"/>
      <c r="AF566" s="1"/>
      <c r="AG566" s="1"/>
      <c r="AH566" s="1"/>
      <c r="AI566" s="1"/>
      <c r="AJ566" s="1"/>
      <c r="AK566" s="1"/>
      <c r="AS566" s="4"/>
    </row>
    <row r="567" spans="1:45" ht="15" customHeight="1">
      <c r="A567" s="553"/>
      <c r="B567" s="566"/>
      <c r="C567" s="567"/>
      <c r="D567" s="578"/>
      <c r="E567" s="579"/>
      <c r="F567" s="573"/>
      <c r="G567" s="574"/>
      <c r="H567" s="574"/>
      <c r="I567" s="574"/>
      <c r="J567" s="577"/>
      <c r="K567" s="573"/>
      <c r="L567" s="574"/>
      <c r="M567" s="574"/>
      <c r="N567" s="574"/>
      <c r="O567" s="577"/>
      <c r="P567" s="573"/>
      <c r="Q567" s="577"/>
      <c r="R567" s="573"/>
      <c r="S567" s="574"/>
      <c r="T567" s="575"/>
      <c r="U567" s="574"/>
      <c r="V567" s="574"/>
      <c r="W567" s="576"/>
      <c r="X567" s="577"/>
      <c r="Y567" s="4"/>
      <c r="Z567" s="4"/>
      <c r="AA567" s="4"/>
      <c r="AB567" s="4"/>
      <c r="AC567" s="4"/>
      <c r="AD567" s="4"/>
      <c r="AE567" s="1"/>
      <c r="AF567" s="1"/>
      <c r="AG567" s="1"/>
      <c r="AH567" s="1"/>
      <c r="AI567" s="1"/>
      <c r="AJ567" s="1"/>
      <c r="AK567" s="1"/>
      <c r="AS567" s="4"/>
    </row>
    <row r="568" spans="1:45" ht="15" customHeight="1">
      <c r="A568" s="553"/>
      <c r="B568" s="566"/>
      <c r="C568" s="567"/>
      <c r="D568" s="578"/>
      <c r="E568" s="579"/>
      <c r="F568" s="573"/>
      <c r="G568" s="574"/>
      <c r="H568" s="574"/>
      <c r="I568" s="574"/>
      <c r="J568" s="577"/>
      <c r="K568" s="573"/>
      <c r="L568" s="574"/>
      <c r="M568" s="574"/>
      <c r="N568" s="574"/>
      <c r="O568" s="577"/>
      <c r="P568" s="573"/>
      <c r="Q568" s="577"/>
      <c r="R568" s="573"/>
      <c r="S568" s="574"/>
      <c r="T568" s="575"/>
      <c r="U568" s="574"/>
      <c r="V568" s="574"/>
      <c r="W568" s="576"/>
      <c r="X568" s="577"/>
      <c r="Y568" s="4"/>
      <c r="Z568" s="4"/>
      <c r="AA568" s="4"/>
      <c r="AB568" s="4"/>
      <c r="AC568" s="4"/>
      <c r="AD568" s="4"/>
      <c r="AE568" s="1"/>
      <c r="AF568" s="1"/>
      <c r="AG568" s="1"/>
      <c r="AH568" s="1"/>
      <c r="AI568" s="1"/>
      <c r="AJ568" s="1"/>
      <c r="AK568" s="1"/>
      <c r="AS568" s="4"/>
    </row>
    <row r="569" spans="1:45" ht="15" customHeight="1">
      <c r="A569" s="553"/>
      <c r="B569" s="566"/>
      <c r="C569" s="567"/>
      <c r="D569" s="578"/>
      <c r="E569" s="579"/>
      <c r="F569" s="573"/>
      <c r="G569" s="574"/>
      <c r="H569" s="574"/>
      <c r="I569" s="574"/>
      <c r="J569" s="577"/>
      <c r="K569" s="573"/>
      <c r="L569" s="574"/>
      <c r="M569" s="574"/>
      <c r="N569" s="574"/>
      <c r="O569" s="577"/>
      <c r="P569" s="573"/>
      <c r="Q569" s="577"/>
      <c r="R569" s="573"/>
      <c r="S569" s="574"/>
      <c r="T569" s="575"/>
      <c r="U569" s="574"/>
      <c r="V569" s="574"/>
      <c r="W569" s="576"/>
      <c r="X569" s="577"/>
      <c r="Y569" s="4"/>
      <c r="Z569" s="4"/>
      <c r="AA569" s="4"/>
      <c r="AB569" s="4"/>
      <c r="AC569" s="4"/>
      <c r="AD569" s="4"/>
      <c r="AE569" s="1"/>
      <c r="AF569" s="1"/>
      <c r="AG569" s="1"/>
      <c r="AH569" s="1"/>
      <c r="AI569" s="1"/>
      <c r="AJ569" s="1"/>
      <c r="AK569" s="1"/>
      <c r="AS569" s="4"/>
    </row>
    <row r="570" spans="1:45" ht="15" customHeight="1">
      <c r="A570" s="553"/>
      <c r="B570" s="566"/>
      <c r="C570" s="567"/>
      <c r="D570" s="578"/>
      <c r="E570" s="579"/>
      <c r="F570" s="573"/>
      <c r="G570" s="574"/>
      <c r="H570" s="574"/>
      <c r="I570" s="574"/>
      <c r="J570" s="577"/>
      <c r="K570" s="573"/>
      <c r="L570" s="574"/>
      <c r="M570" s="574"/>
      <c r="N570" s="574"/>
      <c r="O570" s="577"/>
      <c r="P570" s="573"/>
      <c r="Q570" s="577"/>
      <c r="R570" s="573"/>
      <c r="S570" s="574"/>
      <c r="T570" s="575"/>
      <c r="U570" s="574"/>
      <c r="V570" s="574"/>
      <c r="W570" s="576"/>
      <c r="X570" s="577"/>
      <c r="Y570" s="4"/>
      <c r="Z570" s="4"/>
      <c r="AA570" s="4"/>
      <c r="AB570" s="4"/>
      <c r="AC570" s="4"/>
      <c r="AD570" s="4"/>
      <c r="AE570" s="1"/>
      <c r="AF570" s="1"/>
      <c r="AG570" s="1"/>
      <c r="AH570" s="1"/>
      <c r="AI570" s="1"/>
      <c r="AJ570" s="1"/>
      <c r="AK570" s="1"/>
      <c r="AS570" s="4"/>
    </row>
    <row r="571" spans="1:45" ht="15" customHeight="1">
      <c r="A571" s="553"/>
      <c r="B571" s="566"/>
      <c r="C571" s="567"/>
      <c r="D571" s="578"/>
      <c r="E571" s="579"/>
      <c r="F571" s="573"/>
      <c r="G571" s="574"/>
      <c r="H571" s="574"/>
      <c r="I571" s="574"/>
      <c r="J571" s="577"/>
      <c r="K571" s="573"/>
      <c r="L571" s="574"/>
      <c r="M571" s="574"/>
      <c r="N571" s="574"/>
      <c r="O571" s="577"/>
      <c r="P571" s="573"/>
      <c r="Q571" s="577"/>
      <c r="R571" s="573"/>
      <c r="S571" s="574"/>
      <c r="T571" s="575"/>
      <c r="U571" s="574"/>
      <c r="V571" s="574"/>
      <c r="W571" s="576"/>
      <c r="X571" s="577"/>
      <c r="Y571" s="4"/>
      <c r="Z571" s="4"/>
      <c r="AA571" s="4"/>
      <c r="AB571" s="4"/>
      <c r="AC571" s="4"/>
      <c r="AD571" s="4"/>
      <c r="AE571" s="1"/>
      <c r="AF571" s="1"/>
      <c r="AG571" s="1"/>
      <c r="AH571" s="1"/>
      <c r="AI571" s="1"/>
      <c r="AJ571" s="1"/>
      <c r="AK571" s="1"/>
      <c r="AS571" s="4"/>
    </row>
    <row r="572" spans="1:45" ht="15" customHeight="1">
      <c r="A572" s="553"/>
      <c r="B572" s="566"/>
      <c r="C572" s="567"/>
      <c r="D572" s="578"/>
      <c r="E572" s="579"/>
      <c r="F572" s="573"/>
      <c r="G572" s="574"/>
      <c r="H572" s="574"/>
      <c r="I572" s="574"/>
      <c r="J572" s="577"/>
      <c r="K572" s="573"/>
      <c r="L572" s="574"/>
      <c r="M572" s="574"/>
      <c r="N572" s="574"/>
      <c r="O572" s="577"/>
      <c r="P572" s="573"/>
      <c r="Q572" s="577"/>
      <c r="R572" s="573"/>
      <c r="S572" s="574"/>
      <c r="T572" s="575"/>
      <c r="U572" s="574"/>
      <c r="V572" s="574"/>
      <c r="W572" s="576"/>
      <c r="X572" s="577"/>
      <c r="Y572" s="4"/>
      <c r="Z572" s="4"/>
      <c r="AA572" s="4"/>
      <c r="AB572" s="4"/>
      <c r="AC572" s="4"/>
      <c r="AD572" s="4"/>
      <c r="AE572" s="1"/>
      <c r="AF572" s="1"/>
      <c r="AG572" s="1"/>
      <c r="AH572" s="1"/>
      <c r="AI572" s="1"/>
      <c r="AJ572" s="1"/>
      <c r="AK572" s="1"/>
      <c r="AS572" s="4"/>
    </row>
    <row r="573" spans="1:45" ht="15" customHeight="1">
      <c r="A573" s="553"/>
      <c r="B573" s="566"/>
      <c r="C573" s="567"/>
      <c r="D573" s="578"/>
      <c r="E573" s="579"/>
      <c r="F573" s="573"/>
      <c r="G573" s="574"/>
      <c r="H573" s="574"/>
      <c r="I573" s="574"/>
      <c r="J573" s="577"/>
      <c r="K573" s="573"/>
      <c r="L573" s="574"/>
      <c r="M573" s="574"/>
      <c r="N573" s="574"/>
      <c r="O573" s="577"/>
      <c r="P573" s="573"/>
      <c r="Q573" s="577"/>
      <c r="R573" s="573"/>
      <c r="S573" s="574"/>
      <c r="T573" s="575"/>
      <c r="U573" s="574"/>
      <c r="V573" s="574"/>
      <c r="W573" s="576"/>
      <c r="X573" s="577"/>
      <c r="Y573" s="4"/>
      <c r="Z573" s="4"/>
      <c r="AA573" s="4"/>
      <c r="AB573" s="4"/>
      <c r="AC573" s="4"/>
      <c r="AD573" s="4"/>
      <c r="AE573" s="1"/>
      <c r="AF573" s="1"/>
      <c r="AG573" s="1"/>
      <c r="AH573" s="1"/>
      <c r="AI573" s="1"/>
      <c r="AJ573" s="1"/>
      <c r="AK573" s="1"/>
      <c r="AS573" s="4"/>
    </row>
    <row r="574" spans="1:45" ht="15" customHeight="1">
      <c r="A574" s="553"/>
      <c r="B574" s="566"/>
      <c r="C574" s="567"/>
      <c r="D574" s="578"/>
      <c r="E574" s="579"/>
      <c r="F574" s="573"/>
      <c r="G574" s="574"/>
      <c r="H574" s="574"/>
      <c r="I574" s="574"/>
      <c r="J574" s="577"/>
      <c r="K574" s="573"/>
      <c r="L574" s="574"/>
      <c r="M574" s="574"/>
      <c r="N574" s="574"/>
      <c r="O574" s="577"/>
      <c r="P574" s="573"/>
      <c r="Q574" s="577"/>
      <c r="R574" s="573"/>
      <c r="S574" s="574"/>
      <c r="T574" s="575"/>
      <c r="U574" s="574"/>
      <c r="V574" s="574"/>
      <c r="W574" s="576"/>
      <c r="X574" s="577"/>
      <c r="Y574" s="4"/>
      <c r="Z574" s="4"/>
      <c r="AA574" s="4"/>
      <c r="AB574" s="4"/>
      <c r="AC574" s="4"/>
      <c r="AD574" s="4"/>
      <c r="AE574" s="1"/>
      <c r="AF574" s="1"/>
      <c r="AG574" s="1"/>
      <c r="AH574" s="1"/>
      <c r="AI574" s="1"/>
      <c r="AJ574" s="1"/>
      <c r="AK574" s="1"/>
      <c r="AS574" s="4"/>
    </row>
    <row r="575" spans="1:45" ht="15" customHeight="1">
      <c r="A575" s="553"/>
      <c r="B575" s="566"/>
      <c r="C575" s="567"/>
      <c r="D575" s="578"/>
      <c r="E575" s="579"/>
      <c r="F575" s="573"/>
      <c r="G575" s="574"/>
      <c r="H575" s="574"/>
      <c r="I575" s="574"/>
      <c r="J575" s="577"/>
      <c r="K575" s="573"/>
      <c r="L575" s="574"/>
      <c r="M575" s="574"/>
      <c r="N575" s="574"/>
      <c r="O575" s="577"/>
      <c r="P575" s="573"/>
      <c r="Q575" s="577"/>
      <c r="R575" s="573"/>
      <c r="S575" s="574"/>
      <c r="T575" s="575"/>
      <c r="U575" s="574"/>
      <c r="V575" s="574"/>
      <c r="W575" s="576"/>
      <c r="X575" s="577"/>
      <c r="Y575" s="4"/>
      <c r="Z575" s="4"/>
      <c r="AA575" s="4"/>
      <c r="AB575" s="4"/>
      <c r="AC575" s="4"/>
      <c r="AD575" s="4"/>
      <c r="AE575" s="1"/>
      <c r="AF575" s="1"/>
      <c r="AG575" s="1"/>
      <c r="AH575" s="1"/>
      <c r="AI575" s="1"/>
      <c r="AJ575" s="1"/>
      <c r="AK575" s="1"/>
      <c r="AS575" s="4"/>
    </row>
    <row r="576" spans="1:45" ht="15" customHeight="1">
      <c r="A576" s="553"/>
      <c r="B576" s="566"/>
      <c r="C576" s="567"/>
      <c r="D576" s="578"/>
      <c r="E576" s="579"/>
      <c r="F576" s="573"/>
      <c r="G576" s="574"/>
      <c r="H576" s="574"/>
      <c r="I576" s="574"/>
      <c r="J576" s="577"/>
      <c r="K576" s="573"/>
      <c r="L576" s="574"/>
      <c r="M576" s="574"/>
      <c r="N576" s="574"/>
      <c r="O576" s="577"/>
      <c r="P576" s="573"/>
      <c r="Q576" s="577"/>
      <c r="R576" s="573"/>
      <c r="S576" s="574"/>
      <c r="T576" s="575"/>
      <c r="U576" s="574"/>
      <c r="V576" s="574"/>
      <c r="W576" s="576"/>
      <c r="X576" s="577"/>
      <c r="Y576" s="4"/>
      <c r="Z576" s="4"/>
      <c r="AA576" s="4"/>
      <c r="AB576" s="4"/>
      <c r="AC576" s="4"/>
      <c r="AD576" s="4"/>
      <c r="AE576" s="1"/>
      <c r="AF576" s="1"/>
      <c r="AG576" s="1"/>
      <c r="AH576" s="1"/>
      <c r="AI576" s="1"/>
      <c r="AJ576" s="1"/>
      <c r="AK576" s="1"/>
      <c r="AS576" s="4"/>
    </row>
    <row r="577" spans="1:45" ht="15" customHeight="1">
      <c r="A577" s="553"/>
      <c r="B577" s="566"/>
      <c r="C577" s="567"/>
      <c r="D577" s="578"/>
      <c r="E577" s="579"/>
      <c r="F577" s="573"/>
      <c r="G577" s="574"/>
      <c r="H577" s="574"/>
      <c r="I577" s="574"/>
      <c r="J577" s="577"/>
      <c r="K577" s="573"/>
      <c r="L577" s="574"/>
      <c r="M577" s="574"/>
      <c r="N577" s="574"/>
      <c r="O577" s="577"/>
      <c r="P577" s="573"/>
      <c r="Q577" s="577"/>
      <c r="R577" s="573"/>
      <c r="S577" s="574"/>
      <c r="T577" s="575"/>
      <c r="U577" s="574"/>
      <c r="V577" s="574"/>
      <c r="W577" s="576"/>
      <c r="X577" s="577"/>
      <c r="Y577" s="4"/>
      <c r="Z577" s="4"/>
      <c r="AA577" s="4"/>
      <c r="AB577" s="4"/>
      <c r="AC577" s="4"/>
      <c r="AD577" s="4"/>
      <c r="AE577" s="1"/>
      <c r="AF577" s="1"/>
      <c r="AG577" s="1"/>
      <c r="AH577" s="1"/>
      <c r="AI577" s="1"/>
      <c r="AJ577" s="1"/>
      <c r="AK577" s="1"/>
      <c r="AS577" s="4"/>
    </row>
    <row r="578" spans="1:45" ht="15" customHeight="1">
      <c r="A578" s="553"/>
      <c r="B578" s="566"/>
      <c r="C578" s="567"/>
      <c r="D578" s="578"/>
      <c r="E578" s="579"/>
      <c r="F578" s="573"/>
      <c r="G578" s="574"/>
      <c r="H578" s="574"/>
      <c r="I578" s="574"/>
      <c r="J578" s="577"/>
      <c r="K578" s="573"/>
      <c r="L578" s="574"/>
      <c r="M578" s="574"/>
      <c r="N578" s="574"/>
      <c r="O578" s="577"/>
      <c r="P578" s="573"/>
      <c r="Q578" s="577"/>
      <c r="R578" s="573"/>
      <c r="S578" s="574"/>
      <c r="T578" s="575"/>
      <c r="U578" s="574"/>
      <c r="V578" s="574"/>
      <c r="W578" s="576"/>
      <c r="X578" s="577"/>
      <c r="Y578" s="4"/>
      <c r="Z578" s="4"/>
      <c r="AA578" s="4"/>
      <c r="AB578" s="4"/>
      <c r="AC578" s="4"/>
      <c r="AD578" s="4"/>
      <c r="AE578" s="1"/>
      <c r="AF578" s="1"/>
      <c r="AG578" s="1"/>
      <c r="AH578" s="1"/>
      <c r="AI578" s="1"/>
      <c r="AJ578" s="1"/>
      <c r="AK578" s="1"/>
      <c r="AS578" s="4"/>
    </row>
    <row r="579" spans="1:45" ht="15" customHeight="1">
      <c r="A579" s="553"/>
      <c r="B579" s="566"/>
      <c r="C579" s="567"/>
      <c r="D579" s="578"/>
      <c r="E579" s="579"/>
      <c r="F579" s="573"/>
      <c r="G579" s="574"/>
      <c r="H579" s="574"/>
      <c r="I579" s="574"/>
      <c r="J579" s="577"/>
      <c r="K579" s="573"/>
      <c r="L579" s="574"/>
      <c r="M579" s="574"/>
      <c r="N579" s="574"/>
      <c r="O579" s="577"/>
      <c r="P579" s="573"/>
      <c r="Q579" s="577"/>
      <c r="R579" s="573"/>
      <c r="S579" s="574"/>
      <c r="T579" s="575"/>
      <c r="U579" s="574"/>
      <c r="V579" s="574"/>
      <c r="W579" s="576"/>
      <c r="X579" s="577"/>
      <c r="Y579" s="4"/>
      <c r="Z579" s="4"/>
      <c r="AA579" s="4"/>
      <c r="AB579" s="4"/>
      <c r="AC579" s="4"/>
      <c r="AD579" s="4"/>
      <c r="AE579" s="1"/>
      <c r="AF579" s="1"/>
      <c r="AG579" s="1"/>
      <c r="AH579" s="1"/>
      <c r="AI579" s="1"/>
      <c r="AJ579" s="1"/>
      <c r="AK579" s="1"/>
      <c r="AS579" s="4"/>
    </row>
    <row r="580" spans="1:45" ht="15" customHeight="1">
      <c r="A580" s="553"/>
      <c r="B580" s="566"/>
      <c r="C580" s="567"/>
      <c r="D580" s="578"/>
      <c r="E580" s="579"/>
      <c r="F580" s="573"/>
      <c r="G580" s="574"/>
      <c r="H580" s="574"/>
      <c r="I580" s="574"/>
      <c r="J580" s="577"/>
      <c r="K580" s="573"/>
      <c r="L580" s="574"/>
      <c r="M580" s="574"/>
      <c r="N580" s="574"/>
      <c r="O580" s="577"/>
      <c r="P580" s="573"/>
      <c r="Q580" s="577"/>
      <c r="R580" s="573"/>
      <c r="S580" s="574"/>
      <c r="T580" s="575"/>
      <c r="U580" s="574"/>
      <c r="V580" s="574"/>
      <c r="W580" s="576"/>
      <c r="X580" s="577"/>
      <c r="Y580" s="4"/>
      <c r="Z580" s="4"/>
      <c r="AA580" s="4"/>
      <c r="AB580" s="4"/>
      <c r="AC580" s="4"/>
      <c r="AD580" s="4"/>
      <c r="AE580" s="1"/>
      <c r="AF580" s="1"/>
      <c r="AG580" s="1"/>
      <c r="AH580" s="1"/>
      <c r="AI580" s="1"/>
      <c r="AJ580" s="1"/>
      <c r="AK580" s="1"/>
      <c r="AS580" s="4"/>
    </row>
    <row r="581" spans="1:45" ht="15" customHeight="1">
      <c r="A581" s="553"/>
      <c r="B581" s="566"/>
      <c r="C581" s="567"/>
      <c r="D581" s="578"/>
      <c r="E581" s="579"/>
      <c r="F581" s="573"/>
      <c r="G581" s="574"/>
      <c r="H581" s="574"/>
      <c r="I581" s="574"/>
      <c r="J581" s="577"/>
      <c r="K581" s="573"/>
      <c r="L581" s="574"/>
      <c r="M581" s="574"/>
      <c r="N581" s="574"/>
      <c r="O581" s="577"/>
      <c r="P581" s="573"/>
      <c r="Q581" s="577"/>
      <c r="R581" s="573"/>
      <c r="S581" s="574"/>
      <c r="T581" s="575"/>
      <c r="U581" s="574"/>
      <c r="V581" s="574"/>
      <c r="W581" s="576"/>
      <c r="X581" s="577"/>
      <c r="Y581" s="4"/>
      <c r="Z581" s="4"/>
      <c r="AA581" s="4"/>
      <c r="AB581" s="4"/>
      <c r="AC581" s="4"/>
      <c r="AD581" s="4"/>
      <c r="AE581" s="1"/>
      <c r="AF581" s="1"/>
      <c r="AG581" s="1"/>
      <c r="AH581" s="1"/>
      <c r="AI581" s="1"/>
      <c r="AJ581" s="1"/>
      <c r="AK581" s="1"/>
      <c r="AS581" s="4"/>
    </row>
    <row r="582" spans="1:45" ht="15" customHeight="1">
      <c r="A582" s="553"/>
      <c r="B582" s="566"/>
      <c r="C582" s="567"/>
      <c r="D582" s="578"/>
      <c r="E582" s="579"/>
      <c r="F582" s="573"/>
      <c r="G582" s="574"/>
      <c r="H582" s="574"/>
      <c r="I582" s="574"/>
      <c r="J582" s="577"/>
      <c r="K582" s="573"/>
      <c r="L582" s="574"/>
      <c r="M582" s="574"/>
      <c r="N582" s="574"/>
      <c r="O582" s="577"/>
      <c r="P582" s="573"/>
      <c r="Q582" s="577"/>
      <c r="R582" s="573"/>
      <c r="S582" s="574"/>
      <c r="T582" s="575"/>
      <c r="U582" s="574"/>
      <c r="V582" s="574"/>
      <c r="W582" s="576"/>
      <c r="X582" s="577"/>
      <c r="Y582" s="4"/>
      <c r="Z582" s="4"/>
      <c r="AA582" s="4"/>
      <c r="AB582" s="4"/>
      <c r="AC582" s="4"/>
      <c r="AD582" s="4"/>
      <c r="AE582" s="1"/>
      <c r="AF582" s="1"/>
      <c r="AG582" s="1"/>
      <c r="AH582" s="1"/>
      <c r="AI582" s="1"/>
      <c r="AJ582" s="1"/>
      <c r="AK582" s="1"/>
      <c r="AS582" s="4"/>
    </row>
    <row r="583" spans="1:45" ht="15" customHeight="1">
      <c r="A583" s="553"/>
      <c r="B583" s="566"/>
      <c r="C583" s="567"/>
      <c r="D583" s="578"/>
      <c r="E583" s="579"/>
      <c r="F583" s="573"/>
      <c r="G583" s="574"/>
      <c r="H583" s="574"/>
      <c r="I583" s="574"/>
      <c r="J583" s="577"/>
      <c r="K583" s="573"/>
      <c r="L583" s="574"/>
      <c r="M583" s="574"/>
      <c r="N583" s="574"/>
      <c r="O583" s="577"/>
      <c r="P583" s="573"/>
      <c r="Q583" s="577"/>
      <c r="R583" s="573"/>
      <c r="S583" s="574"/>
      <c r="T583" s="575"/>
      <c r="U583" s="574"/>
      <c r="V583" s="574"/>
      <c r="W583" s="576"/>
      <c r="X583" s="577"/>
      <c r="Y583" s="4"/>
      <c r="Z583" s="4"/>
      <c r="AA583" s="4"/>
      <c r="AB583" s="4"/>
      <c r="AC583" s="4"/>
      <c r="AD583" s="4"/>
      <c r="AE583" s="1"/>
      <c r="AF583" s="1"/>
      <c r="AG583" s="1"/>
      <c r="AH583" s="1"/>
      <c r="AI583" s="1"/>
      <c r="AJ583" s="1"/>
      <c r="AK583" s="1"/>
      <c r="AS583" s="4"/>
    </row>
    <row r="584" spans="1:45" ht="15" customHeight="1">
      <c r="A584" s="553"/>
      <c r="B584" s="566"/>
      <c r="C584" s="567"/>
      <c r="D584" s="578"/>
      <c r="E584" s="579"/>
      <c r="F584" s="573"/>
      <c r="G584" s="574"/>
      <c r="H584" s="574"/>
      <c r="I584" s="574"/>
      <c r="J584" s="577"/>
      <c r="K584" s="573"/>
      <c r="L584" s="574"/>
      <c r="M584" s="574"/>
      <c r="N584" s="574"/>
      <c r="O584" s="577"/>
      <c r="P584" s="573"/>
      <c r="Q584" s="577"/>
      <c r="R584" s="573"/>
      <c r="S584" s="574"/>
      <c r="T584" s="575"/>
      <c r="U584" s="574"/>
      <c r="V584" s="574"/>
      <c r="W584" s="576"/>
      <c r="X584" s="577"/>
      <c r="Y584" s="4"/>
      <c r="Z584" s="4"/>
      <c r="AA584" s="4"/>
      <c r="AB584" s="4"/>
      <c r="AC584" s="4"/>
      <c r="AD584" s="4"/>
      <c r="AE584" s="1"/>
      <c r="AF584" s="1"/>
      <c r="AG584" s="1"/>
      <c r="AH584" s="1"/>
      <c r="AI584" s="1"/>
      <c r="AJ584" s="1"/>
      <c r="AK584" s="1"/>
      <c r="AS584" s="4"/>
    </row>
    <row r="585" spans="1:45" ht="15" customHeight="1">
      <c r="A585" s="553"/>
      <c r="B585" s="566"/>
      <c r="C585" s="567"/>
      <c r="D585" s="578"/>
      <c r="E585" s="579"/>
      <c r="F585" s="573"/>
      <c r="G585" s="574"/>
      <c r="H585" s="574"/>
      <c r="I585" s="574"/>
      <c r="J585" s="577"/>
      <c r="K585" s="573"/>
      <c r="L585" s="574"/>
      <c r="M585" s="574"/>
      <c r="N585" s="574"/>
      <c r="O585" s="577"/>
      <c r="P585" s="573"/>
      <c r="Q585" s="577"/>
      <c r="R585" s="573"/>
      <c r="S585" s="574"/>
      <c r="T585" s="575"/>
      <c r="U585" s="574"/>
      <c r="V585" s="574"/>
      <c r="W585" s="576"/>
      <c r="X585" s="577"/>
      <c r="Y585" s="4"/>
      <c r="Z585" s="4"/>
      <c r="AA585" s="4"/>
      <c r="AB585" s="4"/>
      <c r="AC585" s="4"/>
      <c r="AD585" s="4"/>
      <c r="AE585" s="1"/>
      <c r="AF585" s="1"/>
      <c r="AG585" s="1"/>
      <c r="AH585" s="1"/>
      <c r="AI585" s="1"/>
      <c r="AJ585" s="1"/>
      <c r="AK585" s="1"/>
      <c r="AS585" s="4"/>
    </row>
    <row r="586" spans="1:45" ht="15" customHeight="1">
      <c r="A586" s="553"/>
      <c r="B586" s="566"/>
      <c r="C586" s="567"/>
      <c r="D586" s="578"/>
      <c r="E586" s="579"/>
      <c r="F586" s="573"/>
      <c r="G586" s="574"/>
      <c r="H586" s="574"/>
      <c r="I586" s="574"/>
      <c r="J586" s="577"/>
      <c r="K586" s="573"/>
      <c r="L586" s="574"/>
      <c r="M586" s="574"/>
      <c r="N586" s="574"/>
      <c r="O586" s="577"/>
      <c r="P586" s="573"/>
      <c r="Q586" s="577"/>
      <c r="R586" s="573"/>
      <c r="S586" s="574"/>
      <c r="T586" s="575"/>
      <c r="U586" s="574"/>
      <c r="V586" s="574"/>
      <c r="W586" s="576"/>
      <c r="X586" s="577"/>
      <c r="Y586" s="4"/>
      <c r="Z586" s="4"/>
      <c r="AA586" s="4"/>
      <c r="AB586" s="4"/>
      <c r="AC586" s="4"/>
      <c r="AD586" s="4"/>
      <c r="AE586" s="1"/>
      <c r="AF586" s="1"/>
      <c r="AG586" s="1"/>
      <c r="AH586" s="1"/>
      <c r="AI586" s="1"/>
      <c r="AJ586" s="1"/>
      <c r="AK586" s="1"/>
      <c r="AS586" s="4"/>
    </row>
    <row r="587" spans="1:45" ht="15" customHeight="1">
      <c r="A587" s="553"/>
      <c r="B587" s="566"/>
      <c r="C587" s="567"/>
      <c r="D587" s="578"/>
      <c r="E587" s="579"/>
      <c r="F587" s="573"/>
      <c r="G587" s="574"/>
      <c r="H587" s="574"/>
      <c r="I587" s="574"/>
      <c r="J587" s="577"/>
      <c r="K587" s="573"/>
      <c r="L587" s="574"/>
      <c r="M587" s="574"/>
      <c r="N587" s="574"/>
      <c r="O587" s="577"/>
      <c r="P587" s="573"/>
      <c r="Q587" s="577"/>
      <c r="R587" s="573"/>
      <c r="S587" s="574"/>
      <c r="T587" s="575"/>
      <c r="U587" s="574"/>
      <c r="V587" s="574"/>
      <c r="W587" s="576"/>
      <c r="X587" s="577"/>
      <c r="Y587" s="4"/>
      <c r="Z587" s="4"/>
      <c r="AA587" s="4"/>
      <c r="AB587" s="4"/>
      <c r="AC587" s="4"/>
      <c r="AD587" s="4"/>
      <c r="AE587" s="1"/>
      <c r="AF587" s="1"/>
      <c r="AG587" s="1"/>
      <c r="AH587" s="1"/>
      <c r="AI587" s="1"/>
      <c r="AJ587" s="1"/>
      <c r="AK587" s="1"/>
      <c r="AS587" s="4"/>
    </row>
    <row r="588" spans="1:45" ht="15" customHeight="1">
      <c r="A588" s="553"/>
      <c r="B588" s="566"/>
      <c r="C588" s="567"/>
      <c r="D588" s="578"/>
      <c r="E588" s="579"/>
      <c r="F588" s="573"/>
      <c r="G588" s="574"/>
      <c r="H588" s="574"/>
      <c r="I588" s="574"/>
      <c r="J588" s="577"/>
      <c r="K588" s="573"/>
      <c r="L588" s="574"/>
      <c r="M588" s="574"/>
      <c r="N588" s="574"/>
      <c r="O588" s="577"/>
      <c r="P588" s="573"/>
      <c r="Q588" s="577"/>
      <c r="R588" s="573"/>
      <c r="S588" s="574"/>
      <c r="T588" s="575"/>
      <c r="U588" s="574"/>
      <c r="V588" s="574"/>
      <c r="W588" s="576"/>
      <c r="X588" s="577"/>
      <c r="Y588" s="4"/>
      <c r="Z588" s="4"/>
      <c r="AA588" s="4"/>
      <c r="AB588" s="4"/>
      <c r="AC588" s="4"/>
      <c r="AD588" s="4"/>
      <c r="AE588" s="1"/>
      <c r="AF588" s="1"/>
      <c r="AG588" s="1"/>
      <c r="AH588" s="1"/>
      <c r="AI588" s="1"/>
      <c r="AJ588" s="1"/>
      <c r="AK588" s="1"/>
      <c r="AS588" s="4"/>
    </row>
    <row r="589" spans="1:45" ht="15" customHeight="1">
      <c r="A589" s="553"/>
      <c r="B589" s="566"/>
      <c r="C589" s="567"/>
      <c r="D589" s="578"/>
      <c r="E589" s="579"/>
      <c r="F589" s="573"/>
      <c r="G589" s="574"/>
      <c r="H589" s="574"/>
      <c r="I589" s="574"/>
      <c r="J589" s="577"/>
      <c r="K589" s="573"/>
      <c r="L589" s="574"/>
      <c r="M589" s="574"/>
      <c r="N589" s="574"/>
      <c r="O589" s="577"/>
      <c r="P589" s="573"/>
      <c r="Q589" s="577"/>
      <c r="R589" s="573"/>
      <c r="S589" s="574"/>
      <c r="T589" s="575"/>
      <c r="U589" s="574"/>
      <c r="V589" s="574"/>
      <c r="W589" s="576"/>
      <c r="X589" s="577"/>
      <c r="Y589" s="4"/>
      <c r="Z589" s="4"/>
      <c r="AA589" s="4"/>
      <c r="AB589" s="4"/>
      <c r="AC589" s="4"/>
      <c r="AD589" s="4"/>
      <c r="AE589" s="1"/>
      <c r="AF589" s="1"/>
      <c r="AG589" s="1"/>
      <c r="AH589" s="1"/>
      <c r="AI589" s="1"/>
      <c r="AJ589" s="1"/>
      <c r="AK589" s="1"/>
      <c r="AS589" s="4"/>
    </row>
    <row r="590" spans="1:45" ht="15" customHeight="1">
      <c r="A590" s="553"/>
      <c r="B590" s="566"/>
      <c r="C590" s="567"/>
      <c r="D590" s="578"/>
      <c r="E590" s="579"/>
      <c r="F590" s="573"/>
      <c r="G590" s="574"/>
      <c r="H590" s="574"/>
      <c r="I590" s="574"/>
      <c r="J590" s="577"/>
      <c r="K590" s="573"/>
      <c r="L590" s="574"/>
      <c r="M590" s="574"/>
      <c r="N590" s="574"/>
      <c r="O590" s="577"/>
      <c r="P590" s="573"/>
      <c r="Q590" s="577"/>
      <c r="R590" s="573"/>
      <c r="S590" s="574"/>
      <c r="T590" s="575"/>
      <c r="U590" s="574"/>
      <c r="V590" s="574"/>
      <c r="W590" s="576"/>
      <c r="X590" s="577"/>
      <c r="Y590" s="4"/>
      <c r="Z590" s="4"/>
      <c r="AA590" s="4"/>
      <c r="AB590" s="4"/>
      <c r="AC590" s="4"/>
      <c r="AD590" s="4"/>
      <c r="AE590" s="1"/>
      <c r="AF590" s="1"/>
      <c r="AG590" s="1"/>
      <c r="AH590" s="1"/>
      <c r="AI590" s="1"/>
      <c r="AJ590" s="1"/>
      <c r="AK590" s="1"/>
      <c r="AS590" s="4"/>
    </row>
    <row r="591" spans="1:45" ht="15" customHeight="1">
      <c r="A591" s="553"/>
      <c r="B591" s="566"/>
      <c r="C591" s="567"/>
      <c r="D591" s="578"/>
      <c r="E591" s="579"/>
      <c r="F591" s="573"/>
      <c r="G591" s="574"/>
      <c r="H591" s="574"/>
      <c r="I591" s="574"/>
      <c r="J591" s="577"/>
      <c r="K591" s="573"/>
      <c r="L591" s="574"/>
      <c r="M591" s="574"/>
      <c r="N591" s="574"/>
      <c r="O591" s="577"/>
      <c r="P591" s="573"/>
      <c r="Q591" s="577"/>
      <c r="R591" s="573"/>
      <c r="S591" s="574"/>
      <c r="T591" s="575"/>
      <c r="U591" s="574"/>
      <c r="V591" s="574"/>
      <c r="W591" s="576"/>
      <c r="X591" s="577"/>
      <c r="Y591" s="4"/>
      <c r="Z591" s="4"/>
      <c r="AA591" s="4"/>
      <c r="AB591" s="4"/>
      <c r="AC591" s="4"/>
      <c r="AD591" s="4"/>
      <c r="AE591" s="1"/>
      <c r="AF591" s="1"/>
      <c r="AG591" s="1"/>
      <c r="AH591" s="1"/>
      <c r="AI591" s="1"/>
      <c r="AJ591" s="1"/>
      <c r="AK591" s="1"/>
      <c r="AS591" s="4"/>
    </row>
    <row r="592" spans="1:45" ht="15" customHeight="1">
      <c r="A592" s="553"/>
      <c r="B592" s="566"/>
      <c r="C592" s="567"/>
      <c r="D592" s="578"/>
      <c r="E592" s="579"/>
      <c r="F592" s="573"/>
      <c r="G592" s="574"/>
      <c r="H592" s="574"/>
      <c r="I592" s="574"/>
      <c r="J592" s="577"/>
      <c r="K592" s="573"/>
      <c r="L592" s="574"/>
      <c r="M592" s="574"/>
      <c r="N592" s="574"/>
      <c r="O592" s="577"/>
      <c r="P592" s="573"/>
      <c r="Q592" s="577"/>
      <c r="R592" s="573"/>
      <c r="S592" s="574"/>
      <c r="T592" s="575"/>
      <c r="U592" s="574"/>
      <c r="V592" s="574"/>
      <c r="W592" s="576"/>
      <c r="X592" s="577"/>
      <c r="Y592" s="4"/>
      <c r="Z592" s="4"/>
      <c r="AA592" s="4"/>
      <c r="AB592" s="4"/>
      <c r="AC592" s="4"/>
      <c r="AD592" s="4"/>
      <c r="AE592" s="1"/>
      <c r="AF592" s="1"/>
      <c r="AG592" s="1"/>
      <c r="AH592" s="1"/>
      <c r="AI592" s="1"/>
      <c r="AJ592" s="1"/>
      <c r="AK592" s="1"/>
      <c r="AS592" s="4"/>
    </row>
    <row r="593" spans="1:45" ht="15" customHeight="1">
      <c r="A593" s="553"/>
      <c r="B593" s="566"/>
      <c r="C593" s="567"/>
      <c r="D593" s="578"/>
      <c r="E593" s="579"/>
      <c r="F593" s="573"/>
      <c r="G593" s="574"/>
      <c r="H593" s="574"/>
      <c r="I593" s="574"/>
      <c r="J593" s="577"/>
      <c r="K593" s="573"/>
      <c r="L593" s="574"/>
      <c r="M593" s="574"/>
      <c r="N593" s="574"/>
      <c r="O593" s="577"/>
      <c r="P593" s="573"/>
      <c r="Q593" s="577"/>
      <c r="R593" s="573"/>
      <c r="S593" s="574"/>
      <c r="T593" s="575"/>
      <c r="U593" s="574"/>
      <c r="V593" s="574"/>
      <c r="W593" s="576"/>
      <c r="X593" s="577"/>
      <c r="Y593" s="4"/>
      <c r="Z593" s="4"/>
      <c r="AA593" s="4"/>
      <c r="AB593" s="4"/>
      <c r="AC593" s="4"/>
      <c r="AD593" s="4"/>
      <c r="AE593" s="1"/>
      <c r="AF593" s="1"/>
      <c r="AG593" s="1"/>
      <c r="AH593" s="1"/>
      <c r="AI593" s="1"/>
      <c r="AJ593" s="1"/>
      <c r="AK593" s="1"/>
      <c r="AS593" s="4"/>
    </row>
    <row r="594" spans="1:45" ht="15" customHeight="1">
      <c r="A594" s="553"/>
      <c r="B594" s="566"/>
      <c r="C594" s="567"/>
      <c r="D594" s="578"/>
      <c r="E594" s="579"/>
      <c r="F594" s="573"/>
      <c r="G594" s="574"/>
      <c r="H594" s="574"/>
      <c r="I594" s="574"/>
      <c r="J594" s="577"/>
      <c r="K594" s="573"/>
      <c r="L594" s="574"/>
      <c r="M594" s="574"/>
      <c r="N594" s="574"/>
      <c r="O594" s="577"/>
      <c r="P594" s="573"/>
      <c r="Q594" s="577"/>
      <c r="R594" s="573"/>
      <c r="S594" s="574"/>
      <c r="T594" s="575"/>
      <c r="U594" s="574"/>
      <c r="V594" s="574"/>
      <c r="W594" s="576"/>
      <c r="X594" s="577"/>
      <c r="Y594" s="4"/>
      <c r="Z594" s="4"/>
      <c r="AA594" s="4"/>
      <c r="AB594" s="4"/>
      <c r="AC594" s="4"/>
      <c r="AD594" s="4"/>
      <c r="AE594" s="1"/>
      <c r="AF594" s="1"/>
      <c r="AG594" s="1"/>
      <c r="AH594" s="1"/>
      <c r="AI594" s="1"/>
      <c r="AJ594" s="1"/>
      <c r="AK594" s="1"/>
      <c r="AS594" s="4"/>
    </row>
    <row r="595" spans="1:45" ht="15" customHeight="1">
      <c r="A595" s="553"/>
      <c r="B595" s="566"/>
      <c r="C595" s="567"/>
      <c r="D595" s="578"/>
      <c r="E595" s="579"/>
      <c r="F595" s="573"/>
      <c r="G595" s="574"/>
      <c r="H595" s="574"/>
      <c r="I595" s="574"/>
      <c r="J595" s="577"/>
      <c r="K595" s="573"/>
      <c r="L595" s="574"/>
      <c r="M595" s="574"/>
      <c r="N595" s="574"/>
      <c r="O595" s="577"/>
      <c r="P595" s="573"/>
      <c r="Q595" s="577"/>
      <c r="R595" s="573"/>
      <c r="S595" s="574"/>
      <c r="T595" s="575"/>
      <c r="U595" s="574"/>
      <c r="V595" s="574"/>
      <c r="W595" s="576"/>
      <c r="X595" s="577"/>
      <c r="Y595" s="4"/>
      <c r="Z595" s="4"/>
      <c r="AA595" s="4"/>
      <c r="AB595" s="4"/>
      <c r="AC595" s="4"/>
      <c r="AD595" s="4"/>
      <c r="AE595" s="1"/>
      <c r="AF595" s="1"/>
      <c r="AG595" s="1"/>
      <c r="AH595" s="1"/>
      <c r="AI595" s="1"/>
      <c r="AJ595" s="1"/>
      <c r="AK595" s="1"/>
      <c r="AS595" s="4"/>
    </row>
    <row r="596" spans="1:45" ht="15" customHeight="1">
      <c r="A596" s="553"/>
      <c r="B596" s="580"/>
      <c r="C596" s="581"/>
      <c r="D596" s="578"/>
      <c r="E596" s="579"/>
      <c r="F596" s="573"/>
      <c r="G596" s="574"/>
      <c r="H596" s="574"/>
      <c r="I596" s="574"/>
      <c r="J596" s="577"/>
      <c r="K596" s="573"/>
      <c r="L596" s="574"/>
      <c r="M596" s="574"/>
      <c r="N596" s="574"/>
      <c r="O596" s="577"/>
      <c r="P596" s="573"/>
      <c r="Q596" s="577"/>
      <c r="R596" s="573"/>
      <c r="S596" s="574"/>
      <c r="T596" s="575"/>
      <c r="U596" s="574"/>
      <c r="V596" s="574"/>
      <c r="W596" s="576"/>
      <c r="X596" s="577"/>
      <c r="Y596" s="4"/>
      <c r="Z596" s="4"/>
      <c r="AA596" s="4"/>
      <c r="AB596" s="4"/>
      <c r="AC596" s="4"/>
      <c r="AD596" s="4"/>
      <c r="AE596" s="1"/>
      <c r="AF596" s="1"/>
      <c r="AG596" s="1"/>
      <c r="AH596" s="1"/>
      <c r="AI596" s="1"/>
      <c r="AJ596" s="1"/>
      <c r="AK596" s="1"/>
      <c r="AL596" s="76"/>
      <c r="AS596" s="4"/>
    </row>
    <row r="597" spans="1:45" ht="15" customHeight="1">
      <c r="A597" s="553"/>
      <c r="B597" s="580"/>
      <c r="C597" s="581"/>
      <c r="D597" s="578"/>
      <c r="E597" s="579"/>
      <c r="F597" s="573"/>
      <c r="G597" s="574"/>
      <c r="H597" s="582"/>
      <c r="I597" s="574"/>
      <c r="J597" s="577"/>
      <c r="K597" s="573"/>
      <c r="L597" s="574"/>
      <c r="M597" s="574"/>
      <c r="N597" s="574"/>
      <c r="O597" s="577"/>
      <c r="P597" s="573"/>
      <c r="Q597" s="577"/>
      <c r="R597" s="573"/>
      <c r="S597" s="574"/>
      <c r="T597" s="575"/>
      <c r="U597" s="574"/>
      <c r="V597" s="574"/>
      <c r="W597" s="576"/>
      <c r="X597" s="577"/>
      <c r="Y597" s="4"/>
      <c r="Z597" s="4"/>
      <c r="AA597" s="4"/>
      <c r="AB597" s="4"/>
      <c r="AC597" s="4"/>
      <c r="AD597" s="4"/>
      <c r="AE597" s="1"/>
      <c r="AF597" s="1"/>
      <c r="AG597" s="1"/>
      <c r="AH597" s="1"/>
      <c r="AI597" s="1"/>
      <c r="AJ597" s="1"/>
      <c r="AK597" s="1"/>
      <c r="AS597" s="4"/>
    </row>
    <row r="598" spans="1:45" ht="15" customHeight="1">
      <c r="A598" s="553"/>
      <c r="B598" s="580"/>
      <c r="C598" s="581"/>
      <c r="D598" s="578"/>
      <c r="E598" s="579"/>
      <c r="F598" s="573"/>
      <c r="G598" s="574"/>
      <c r="H598" s="574"/>
      <c r="I598" s="574"/>
      <c r="J598" s="577"/>
      <c r="K598" s="573"/>
      <c r="L598" s="574"/>
      <c r="M598" s="574"/>
      <c r="N598" s="574"/>
      <c r="O598" s="577"/>
      <c r="P598" s="573"/>
      <c r="Q598" s="577"/>
      <c r="R598" s="573"/>
      <c r="S598" s="574"/>
      <c r="T598" s="575"/>
      <c r="U598" s="574"/>
      <c r="V598" s="574"/>
      <c r="W598" s="576"/>
      <c r="X598" s="577"/>
      <c r="Y598" s="4"/>
      <c r="Z598" s="4"/>
      <c r="AA598" s="4"/>
      <c r="AB598" s="4"/>
      <c r="AC598" s="4"/>
      <c r="AD598" s="4"/>
      <c r="AE598" s="1"/>
      <c r="AF598" s="1"/>
      <c r="AG598" s="1"/>
      <c r="AH598" s="1"/>
      <c r="AI598" s="1"/>
      <c r="AJ598" s="1"/>
      <c r="AK598" s="1"/>
      <c r="AS598" s="4"/>
    </row>
    <row r="599" spans="1:45" ht="15" customHeight="1">
      <c r="A599" s="553"/>
      <c r="B599" s="580"/>
      <c r="C599" s="581"/>
      <c r="D599" s="578"/>
      <c r="E599" s="579"/>
      <c r="F599" s="573"/>
      <c r="G599" s="574"/>
      <c r="H599" s="574"/>
      <c r="I599" s="574"/>
      <c r="J599" s="577"/>
      <c r="K599" s="573"/>
      <c r="L599" s="574"/>
      <c r="M599" s="574"/>
      <c r="N599" s="574"/>
      <c r="O599" s="577"/>
      <c r="P599" s="573"/>
      <c r="Q599" s="577"/>
      <c r="R599" s="573"/>
      <c r="S599" s="574"/>
      <c r="T599" s="575"/>
      <c r="U599" s="574"/>
      <c r="V599" s="574"/>
      <c r="W599" s="576"/>
      <c r="X599" s="577"/>
      <c r="Y599" s="4"/>
      <c r="Z599" s="4"/>
      <c r="AA599" s="4"/>
      <c r="AB599" s="4"/>
      <c r="AC599" s="4"/>
      <c r="AD599" s="4"/>
      <c r="AE599" s="1"/>
      <c r="AF599" s="1"/>
      <c r="AG599" s="1"/>
      <c r="AH599" s="1"/>
      <c r="AI599" s="1"/>
      <c r="AJ599" s="1"/>
      <c r="AK599" s="1"/>
      <c r="AS599" s="4"/>
    </row>
    <row r="600" spans="1:45" ht="15" customHeight="1">
      <c r="A600" s="553"/>
      <c r="B600" s="580"/>
      <c r="C600" s="581"/>
      <c r="D600" s="578"/>
      <c r="E600" s="579"/>
      <c r="F600" s="573"/>
      <c r="G600" s="574"/>
      <c r="H600" s="574"/>
      <c r="I600" s="574"/>
      <c r="J600" s="577"/>
      <c r="K600" s="573"/>
      <c r="L600" s="574"/>
      <c r="M600" s="574"/>
      <c r="N600" s="574"/>
      <c r="O600" s="577"/>
      <c r="P600" s="573"/>
      <c r="Q600" s="577"/>
      <c r="R600" s="573"/>
      <c r="S600" s="574"/>
      <c r="T600" s="575"/>
      <c r="U600" s="574"/>
      <c r="V600" s="574"/>
      <c r="W600" s="576"/>
      <c r="X600" s="577"/>
      <c r="Y600" s="4"/>
      <c r="Z600" s="4"/>
      <c r="AA600" s="4"/>
      <c r="AB600" s="4"/>
      <c r="AC600" s="4"/>
      <c r="AD600" s="4"/>
      <c r="AE600" s="1"/>
      <c r="AF600" s="1"/>
      <c r="AG600" s="1"/>
      <c r="AH600" s="1"/>
      <c r="AI600" s="1"/>
      <c r="AJ600" s="1"/>
      <c r="AK600" s="1"/>
      <c r="AS600" s="4"/>
    </row>
    <row r="601" spans="1:45" ht="15" customHeight="1">
      <c r="A601" s="553"/>
      <c r="B601" s="580"/>
      <c r="C601" s="581"/>
      <c r="D601" s="578"/>
      <c r="E601" s="579"/>
      <c r="F601" s="573"/>
      <c r="G601" s="574"/>
      <c r="H601" s="574"/>
      <c r="I601" s="574"/>
      <c r="J601" s="577"/>
      <c r="K601" s="573"/>
      <c r="L601" s="574"/>
      <c r="M601" s="574"/>
      <c r="N601" s="574"/>
      <c r="O601" s="577"/>
      <c r="P601" s="573"/>
      <c r="Q601" s="577"/>
      <c r="R601" s="573"/>
      <c r="S601" s="574"/>
      <c r="T601" s="575"/>
      <c r="U601" s="574"/>
      <c r="V601" s="574"/>
      <c r="W601" s="576"/>
      <c r="X601" s="577"/>
      <c r="Y601" s="4"/>
      <c r="Z601" s="4"/>
      <c r="AA601" s="4"/>
      <c r="AB601" s="4"/>
      <c r="AC601" s="4"/>
      <c r="AD601" s="4"/>
      <c r="AE601" s="1"/>
      <c r="AF601" s="1"/>
      <c r="AG601" s="1"/>
      <c r="AH601" s="1"/>
      <c r="AI601" s="1"/>
      <c r="AJ601" s="1"/>
      <c r="AK601" s="1"/>
      <c r="AS601" s="4"/>
    </row>
    <row r="602" spans="1:45" ht="15" customHeight="1">
      <c r="A602" s="553"/>
      <c r="B602" s="580"/>
      <c r="C602" s="581"/>
      <c r="D602" s="578"/>
      <c r="E602" s="579"/>
      <c r="F602" s="573"/>
      <c r="G602" s="574"/>
      <c r="H602" s="574"/>
      <c r="I602" s="574"/>
      <c r="J602" s="577"/>
      <c r="K602" s="573"/>
      <c r="L602" s="574"/>
      <c r="M602" s="574"/>
      <c r="N602" s="574"/>
      <c r="O602" s="577"/>
      <c r="P602" s="573"/>
      <c r="Q602" s="577"/>
      <c r="R602" s="573"/>
      <c r="S602" s="574"/>
      <c r="T602" s="575"/>
      <c r="U602" s="574"/>
      <c r="V602" s="574"/>
      <c r="W602" s="576"/>
      <c r="X602" s="577"/>
      <c r="Y602" s="4"/>
      <c r="Z602" s="4"/>
      <c r="AA602" s="4"/>
      <c r="AB602" s="4"/>
      <c r="AC602" s="4"/>
      <c r="AD602" s="4"/>
      <c r="AE602" s="1"/>
      <c r="AF602" s="1"/>
      <c r="AG602" s="1"/>
      <c r="AH602" s="1"/>
      <c r="AI602" s="1"/>
      <c r="AJ602" s="1"/>
      <c r="AK602" s="1"/>
      <c r="AS602" s="4"/>
    </row>
    <row r="603" spans="1:45" ht="15" customHeight="1">
      <c r="A603" s="583"/>
      <c r="B603" s="580"/>
      <c r="C603" s="581"/>
      <c r="D603" s="578"/>
      <c r="E603" s="579"/>
      <c r="F603" s="573"/>
      <c r="G603" s="574"/>
      <c r="H603" s="574"/>
      <c r="I603" s="574"/>
      <c r="J603" s="577"/>
      <c r="K603" s="573"/>
      <c r="L603" s="574"/>
      <c r="M603" s="574"/>
      <c r="N603" s="574"/>
      <c r="O603" s="577"/>
      <c r="P603" s="573"/>
      <c r="Q603" s="577"/>
      <c r="R603" s="573"/>
      <c r="S603" s="574"/>
      <c r="T603" s="575"/>
      <c r="U603" s="574"/>
      <c r="V603" s="574"/>
      <c r="W603" s="576"/>
      <c r="X603" s="577"/>
      <c r="Y603" s="4"/>
      <c r="Z603" s="4"/>
      <c r="AA603" s="4"/>
      <c r="AB603" s="4"/>
      <c r="AC603" s="4"/>
      <c r="AD603" s="4"/>
      <c r="AE603" s="1"/>
      <c r="AF603" s="1"/>
      <c r="AG603" s="1"/>
      <c r="AH603" s="1"/>
      <c r="AI603" s="1"/>
      <c r="AJ603" s="1"/>
      <c r="AK603" s="1"/>
      <c r="AS603" s="4"/>
    </row>
    <row r="604" spans="1:45" ht="15" customHeight="1">
      <c r="A604" s="583"/>
      <c r="B604" s="580"/>
      <c r="C604" s="581"/>
      <c r="D604" s="578"/>
      <c r="E604" s="579"/>
      <c r="F604" s="573"/>
      <c r="G604" s="574"/>
      <c r="H604" s="574"/>
      <c r="I604" s="574"/>
      <c r="J604" s="577"/>
      <c r="K604" s="573"/>
      <c r="L604" s="574"/>
      <c r="M604" s="574"/>
      <c r="N604" s="574"/>
      <c r="O604" s="577"/>
      <c r="P604" s="573"/>
      <c r="Q604" s="577"/>
      <c r="R604" s="573"/>
      <c r="S604" s="574"/>
      <c r="T604" s="575"/>
      <c r="U604" s="574"/>
      <c r="V604" s="574"/>
      <c r="W604" s="576"/>
      <c r="X604" s="577"/>
      <c r="Y604" s="4"/>
      <c r="Z604" s="4"/>
      <c r="AA604" s="4"/>
      <c r="AB604" s="4"/>
      <c r="AC604" s="4"/>
      <c r="AD604" s="4"/>
      <c r="AE604" s="1"/>
      <c r="AF604" s="1"/>
      <c r="AG604" s="1"/>
      <c r="AH604" s="1"/>
      <c r="AI604" s="1"/>
      <c r="AJ604" s="1"/>
      <c r="AK604" s="1"/>
      <c r="AS604" s="4"/>
    </row>
    <row r="605" spans="1:45" ht="15" customHeight="1">
      <c r="A605" s="583"/>
      <c r="B605" s="580"/>
      <c r="C605" s="581"/>
      <c r="D605" s="578"/>
      <c r="E605" s="579"/>
      <c r="F605" s="573"/>
      <c r="G605" s="574"/>
      <c r="H605" s="574"/>
      <c r="I605" s="574"/>
      <c r="J605" s="577"/>
      <c r="K605" s="573"/>
      <c r="L605" s="574"/>
      <c r="M605" s="574"/>
      <c r="N605" s="574"/>
      <c r="O605" s="577"/>
      <c r="P605" s="573"/>
      <c r="Q605" s="577"/>
      <c r="R605" s="573"/>
      <c r="S605" s="574"/>
      <c r="T605" s="575"/>
      <c r="U605" s="574"/>
      <c r="V605" s="574"/>
      <c r="W605" s="576"/>
      <c r="X605" s="577"/>
      <c r="Y605" s="4"/>
      <c r="Z605" s="4"/>
      <c r="AA605" s="4"/>
      <c r="AB605" s="4"/>
      <c r="AC605" s="4"/>
      <c r="AD605" s="4"/>
      <c r="AE605" s="1"/>
      <c r="AF605" s="1"/>
      <c r="AG605" s="1"/>
      <c r="AH605" s="1"/>
      <c r="AI605" s="1"/>
      <c r="AJ605" s="1"/>
      <c r="AK605" s="1"/>
      <c r="AS605" s="4"/>
    </row>
    <row r="606" spans="1:45" ht="15" customHeight="1">
      <c r="A606" s="583"/>
      <c r="B606" s="580"/>
      <c r="C606" s="581"/>
      <c r="D606" s="578"/>
      <c r="E606" s="579"/>
      <c r="F606" s="573"/>
      <c r="G606" s="574"/>
      <c r="H606" s="574"/>
      <c r="I606" s="574"/>
      <c r="J606" s="577"/>
      <c r="K606" s="573"/>
      <c r="L606" s="574"/>
      <c r="M606" s="574"/>
      <c r="N606" s="574"/>
      <c r="O606" s="577"/>
      <c r="P606" s="573"/>
      <c r="Q606" s="577"/>
      <c r="R606" s="573"/>
      <c r="S606" s="574"/>
      <c r="T606" s="575"/>
      <c r="U606" s="574"/>
      <c r="V606" s="574"/>
      <c r="W606" s="576"/>
      <c r="X606" s="577"/>
      <c r="Y606" s="4"/>
      <c r="Z606" s="4"/>
      <c r="AA606" s="4"/>
      <c r="AB606" s="4"/>
      <c r="AC606" s="4"/>
      <c r="AD606" s="4"/>
      <c r="AE606" s="1"/>
      <c r="AF606" s="1"/>
      <c r="AG606" s="1"/>
      <c r="AH606" s="1"/>
      <c r="AI606" s="1"/>
      <c r="AJ606" s="1"/>
      <c r="AK606" s="1"/>
      <c r="AS606" s="4"/>
    </row>
    <row r="607" spans="1:45" ht="15" customHeight="1">
      <c r="A607" s="583"/>
      <c r="B607" s="580"/>
      <c r="C607" s="581"/>
      <c r="D607" s="578"/>
      <c r="E607" s="579"/>
      <c r="F607" s="573"/>
      <c r="G607" s="574"/>
      <c r="H607" s="574"/>
      <c r="I607" s="574"/>
      <c r="J607" s="577"/>
      <c r="K607" s="573"/>
      <c r="L607" s="574"/>
      <c r="M607" s="574"/>
      <c r="N607" s="574"/>
      <c r="O607" s="577"/>
      <c r="P607" s="573"/>
      <c r="Q607" s="577"/>
      <c r="R607" s="573"/>
      <c r="S607" s="574"/>
      <c r="T607" s="575"/>
      <c r="U607" s="574"/>
      <c r="V607" s="574"/>
      <c r="W607" s="576"/>
      <c r="X607" s="577"/>
      <c r="Y607" s="4"/>
      <c r="Z607" s="4"/>
      <c r="AA607" s="4"/>
      <c r="AB607" s="4"/>
      <c r="AC607" s="4"/>
      <c r="AD607" s="4"/>
      <c r="AE607" s="1"/>
      <c r="AF607" s="1"/>
      <c r="AG607" s="1"/>
      <c r="AH607" s="1"/>
      <c r="AI607" s="1"/>
      <c r="AJ607" s="1"/>
      <c r="AK607" s="1"/>
      <c r="AS607" s="4"/>
    </row>
    <row r="608" spans="1:45" ht="15" customHeight="1">
      <c r="A608" s="583"/>
      <c r="B608" s="580"/>
      <c r="C608" s="581"/>
      <c r="D608" s="578"/>
      <c r="E608" s="579"/>
      <c r="F608" s="573"/>
      <c r="G608" s="574"/>
      <c r="H608" s="574"/>
      <c r="I608" s="574"/>
      <c r="J608" s="577"/>
      <c r="K608" s="573"/>
      <c r="L608" s="574"/>
      <c r="M608" s="574"/>
      <c r="N608" s="574"/>
      <c r="O608" s="577"/>
      <c r="P608" s="573"/>
      <c r="Q608" s="577"/>
      <c r="R608" s="573"/>
      <c r="S608" s="574"/>
      <c r="T608" s="575"/>
      <c r="U608" s="574"/>
      <c r="V608" s="574"/>
      <c r="W608" s="576"/>
      <c r="X608" s="577"/>
      <c r="Y608" s="4"/>
      <c r="Z608" s="4"/>
      <c r="AA608" s="4"/>
      <c r="AB608" s="4"/>
      <c r="AC608" s="4"/>
      <c r="AD608" s="4"/>
      <c r="AE608" s="1"/>
      <c r="AF608" s="1"/>
      <c r="AG608" s="1"/>
      <c r="AH608" s="1"/>
      <c r="AI608" s="1"/>
      <c r="AJ608" s="1"/>
      <c r="AK608" s="1"/>
      <c r="AS608" s="4"/>
    </row>
    <row r="609" spans="1:45" ht="14.25" customHeight="1" thickBot="1">
      <c r="A609" s="583"/>
      <c r="B609" s="584"/>
      <c r="C609" s="225"/>
      <c r="D609" s="227"/>
      <c r="E609" s="585"/>
      <c r="F609" s="149"/>
      <c r="G609" s="193"/>
      <c r="H609" s="193"/>
      <c r="I609" s="193"/>
      <c r="J609" s="194"/>
      <c r="K609" s="149"/>
      <c r="L609" s="193"/>
      <c r="M609" s="193"/>
      <c r="N609" s="193"/>
      <c r="O609" s="194"/>
      <c r="P609" s="149"/>
      <c r="Q609" s="194"/>
      <c r="R609" s="149"/>
      <c r="S609" s="193"/>
      <c r="T609" s="207"/>
      <c r="U609" s="193"/>
      <c r="V609" s="193"/>
      <c r="W609" s="208"/>
      <c r="X609" s="194"/>
      <c r="Y609" s="4"/>
      <c r="Z609" s="4"/>
      <c r="AA609" s="4"/>
      <c r="AB609" s="4"/>
      <c r="AC609" s="4"/>
      <c r="AD609" s="4"/>
      <c r="AE609" s="1"/>
      <c r="AF609" s="1"/>
      <c r="AG609" s="1"/>
      <c r="AH609" s="1"/>
      <c r="AI609" s="1"/>
      <c r="AJ609" s="1"/>
      <c r="AK609" s="1"/>
      <c r="AS609" s="4"/>
    </row>
    <row r="610" spans="1:45" ht="15">
      <c r="A610" s="89"/>
      <c r="B610" s="89"/>
      <c r="C610" s="89"/>
      <c r="D610" s="89"/>
      <c r="E610" s="8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4"/>
    </row>
    <row r="611" spans="1:45" ht="19.5" customHeight="1">
      <c r="A611" s="89"/>
      <c r="B611" s="89"/>
      <c r="C611" s="89"/>
      <c r="D611" s="1"/>
      <c r="E611" s="586" t="s">
        <v>67</v>
      </c>
      <c r="F611" s="39">
        <f>SUM(F450:F609)</f>
        <v>0</v>
      </c>
      <c r="G611" s="39">
        <f t="shared" ref="G611:W611" si="45">SUM(G450:G609)</f>
        <v>0</v>
      </c>
      <c r="H611" s="39">
        <f t="shared" si="45"/>
        <v>0</v>
      </c>
      <c r="I611" s="39">
        <f t="shared" si="45"/>
        <v>0</v>
      </c>
      <c r="J611" s="39">
        <f t="shared" si="45"/>
        <v>0</v>
      </c>
      <c r="K611" s="39">
        <f t="shared" si="45"/>
        <v>209</v>
      </c>
      <c r="L611" s="39">
        <f t="shared" si="45"/>
        <v>2204</v>
      </c>
      <c r="M611" s="39">
        <f t="shared" si="45"/>
        <v>2162</v>
      </c>
      <c r="N611" s="39">
        <f t="shared" si="45"/>
        <v>15</v>
      </c>
      <c r="O611" s="39">
        <f t="shared" si="45"/>
        <v>3</v>
      </c>
      <c r="P611" s="39">
        <f t="shared" si="45"/>
        <v>392</v>
      </c>
      <c r="Q611" s="39">
        <f t="shared" si="45"/>
        <v>1812</v>
      </c>
      <c r="R611" s="39">
        <f t="shared" si="45"/>
        <v>329</v>
      </c>
      <c r="S611" s="39">
        <f t="shared" si="45"/>
        <v>268</v>
      </c>
      <c r="T611" s="39">
        <f t="shared" si="45"/>
        <v>550</v>
      </c>
      <c r="U611" s="39">
        <f t="shared" si="45"/>
        <v>520</v>
      </c>
      <c r="V611" s="39">
        <f t="shared" si="45"/>
        <v>350</v>
      </c>
      <c r="W611" s="39">
        <f t="shared" si="45"/>
        <v>133</v>
      </c>
      <c r="X611" s="39">
        <f>SUM(X450:X609)</f>
        <v>54</v>
      </c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4"/>
    </row>
    <row r="612" spans="1:45" ht="15">
      <c r="A612" s="1"/>
      <c r="B612" s="1"/>
      <c r="C612" s="1"/>
      <c r="D612" s="1"/>
      <c r="E612" s="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4"/>
    </row>
    <row r="613" spans="1:45" ht="28.5">
      <c r="A613" s="1"/>
      <c r="B613" s="1"/>
      <c r="C613" s="1"/>
      <c r="D613" s="1"/>
      <c r="E613" s="1053" t="s">
        <v>80</v>
      </c>
      <c r="F613" s="587" t="s">
        <v>81</v>
      </c>
      <c r="G613" s="587" t="s">
        <v>65</v>
      </c>
      <c r="H613" s="587" t="s">
        <v>82</v>
      </c>
      <c r="I613" s="587" t="s">
        <v>63</v>
      </c>
      <c r="J613" s="587" t="s">
        <v>64</v>
      </c>
      <c r="K613" s="588" t="s">
        <v>83</v>
      </c>
      <c r="L613" s="587" t="s">
        <v>84</v>
      </c>
      <c r="M613" s="589" t="s">
        <v>152</v>
      </c>
      <c r="N613" s="589" t="s">
        <v>153</v>
      </c>
      <c r="O613" s="589" t="s">
        <v>154</v>
      </c>
      <c r="P613" s="589" t="s">
        <v>155</v>
      </c>
      <c r="Q613" s="589" t="s">
        <v>156</v>
      </c>
      <c r="R613" s="590" t="s">
        <v>157</v>
      </c>
      <c r="S613" s="590" t="s">
        <v>158</v>
      </c>
      <c r="T613" s="4"/>
      <c r="U613" s="4"/>
      <c r="V613" s="4"/>
      <c r="W613" s="4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4"/>
      <c r="AK613" s="1"/>
    </row>
    <row r="614" spans="1:45" ht="22.5" customHeight="1">
      <c r="A614" s="1"/>
      <c r="B614" s="1"/>
      <c r="C614" s="1"/>
      <c r="D614" s="1"/>
      <c r="E614" s="964"/>
      <c r="F614" s="591">
        <f>SUM(F445+F611+K611)</f>
        <v>209</v>
      </c>
      <c r="G614" s="591">
        <f>SUM(G445+K445+G611+L611+X445)</f>
        <v>2204</v>
      </c>
      <c r="H614" s="591">
        <f>SUM(H445+L445+H611+M611+Y445)</f>
        <v>2162</v>
      </c>
      <c r="I614" s="591">
        <f>SUM(I445+M445+I611+N611+Z445)</f>
        <v>15</v>
      </c>
      <c r="J614" s="591">
        <f>SUM(J445+N445+J611+O611+AA445)</f>
        <v>3</v>
      </c>
      <c r="K614" s="591">
        <f t="shared" ref="K614:S614" si="46">SUM(O445+P611+AB445)</f>
        <v>392</v>
      </c>
      <c r="L614" s="591">
        <f t="shared" si="46"/>
        <v>1812</v>
      </c>
      <c r="M614" s="591">
        <f t="shared" si="46"/>
        <v>329</v>
      </c>
      <c r="N614" s="591">
        <f t="shared" si="46"/>
        <v>268</v>
      </c>
      <c r="O614" s="591">
        <f t="shared" si="46"/>
        <v>550</v>
      </c>
      <c r="P614" s="591">
        <f t="shared" si="46"/>
        <v>520</v>
      </c>
      <c r="Q614" s="591">
        <f t="shared" si="46"/>
        <v>350</v>
      </c>
      <c r="R614" s="591">
        <f t="shared" si="46"/>
        <v>133</v>
      </c>
      <c r="S614" s="591">
        <f t="shared" si="46"/>
        <v>54</v>
      </c>
      <c r="T614" s="4"/>
      <c r="U614" s="4"/>
      <c r="V614" s="4"/>
      <c r="W614" s="4"/>
      <c r="X614" s="4"/>
      <c r="Y614" s="4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N614" s="4"/>
    </row>
    <row r="615" spans="1:45" ht="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4"/>
    </row>
    <row r="616" spans="1:45" ht="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4"/>
    </row>
    <row r="617" spans="1:45" ht="15">
      <c r="A617" s="1" t="s">
        <v>1584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4"/>
    </row>
    <row r="618" spans="1:45" ht="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45" ht="15">
      <c r="A619" s="1" t="s">
        <v>86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76"/>
      <c r="AH620" s="1"/>
      <c r="AI620" s="1"/>
      <c r="AJ620" s="1"/>
      <c r="AK620" s="1"/>
    </row>
    <row r="621" spans="1:45" ht="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45" ht="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45" ht="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45" ht="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ht="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ht="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ht="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ht="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ht="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ht="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ht="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ht="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ht="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ht="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ht="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ht="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ht="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ht="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ht="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ht="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ht="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ht="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ht="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ht="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ht="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ht="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ht="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ht="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ht="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ht="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ht="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ht="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ht="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ht="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ht="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ht="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ht="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ht="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4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ht="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4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ht="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4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ht="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4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ht="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4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4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4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ht="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4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ht="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4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ht="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4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ht="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4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ht="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4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ht="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4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ht="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4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ht="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4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ht="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4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ht="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4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ht="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4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ht="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4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4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ht="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4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ht="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4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ht="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4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ht="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4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ht="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4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ht="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4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</sheetData>
  <sheetProtection algorithmName="SHA-512" hashValue="bsI+cLSSWYqTCBlMQUb0FeAcYVXJR7EznYbLH2hS/iQFSaHkrp2Y8fzi7pppsML/Ht875w4LLWYMtEz22CmcqA==" saltValue="0wT10KIXpseLQbsI5T3/0g==" spinCount="100000" sheet="1" objects="1" scenarios="1" selectLockedCells="1"/>
  <mergeCells count="401">
    <mergeCell ref="E447:E449"/>
    <mergeCell ref="F447:X447"/>
    <mergeCell ref="P448:Q448"/>
    <mergeCell ref="R448:X448"/>
    <mergeCell ref="E613:E614"/>
    <mergeCell ref="AC427:AC442"/>
    <mergeCell ref="AD427:AD442"/>
    <mergeCell ref="AE427:AE442"/>
    <mergeCell ref="AF427:AF442"/>
    <mergeCell ref="AG427:AG442"/>
    <mergeCell ref="AH427:AH442"/>
    <mergeCell ref="AI427:AI442"/>
    <mergeCell ref="AJ427:AJ442"/>
    <mergeCell ref="A443:D443"/>
    <mergeCell ref="A425:D425"/>
    <mergeCell ref="A427:A442"/>
    <mergeCell ref="B427:B442"/>
    <mergeCell ref="C427:C442"/>
    <mergeCell ref="X427:X442"/>
    <mergeCell ref="Y427:Y442"/>
    <mergeCell ref="Z427:Z442"/>
    <mergeCell ref="AA427:AA442"/>
    <mergeCell ref="AB427:AB442"/>
    <mergeCell ref="AD377:AD398"/>
    <mergeCell ref="AE377:AE398"/>
    <mergeCell ref="AF377:AF398"/>
    <mergeCell ref="AG377:AG398"/>
    <mergeCell ref="AH377:AH398"/>
    <mergeCell ref="AI377:AI398"/>
    <mergeCell ref="AJ377:AJ398"/>
    <mergeCell ref="A399:D399"/>
    <mergeCell ref="A401:A424"/>
    <mergeCell ref="B401:B424"/>
    <mergeCell ref="C401:C424"/>
    <mergeCell ref="X401:X424"/>
    <mergeCell ref="Y401:Y424"/>
    <mergeCell ref="Z401:Z424"/>
    <mergeCell ref="AA401:AA424"/>
    <mergeCell ref="AB401:AB424"/>
    <mergeCell ref="AC401:AC424"/>
    <mergeCell ref="AD401:AD424"/>
    <mergeCell ref="AE401:AE424"/>
    <mergeCell ref="AF401:AF424"/>
    <mergeCell ref="AG401:AG424"/>
    <mergeCell ref="AH401:AH424"/>
    <mergeCell ref="AI401:AI424"/>
    <mergeCell ref="AJ401:AJ424"/>
    <mergeCell ref="A377:A398"/>
    <mergeCell ref="B377:B398"/>
    <mergeCell ref="C377:C398"/>
    <mergeCell ref="X377:X398"/>
    <mergeCell ref="Y377:Y398"/>
    <mergeCell ref="Z377:Z398"/>
    <mergeCell ref="AA377:AA398"/>
    <mergeCell ref="AB377:AB398"/>
    <mergeCell ref="AC377:AC398"/>
    <mergeCell ref="AC361:AC374"/>
    <mergeCell ref="AD361:AD374"/>
    <mergeCell ref="AE361:AE374"/>
    <mergeCell ref="AF361:AF374"/>
    <mergeCell ref="AG361:AG374"/>
    <mergeCell ref="AH361:AH374"/>
    <mergeCell ref="AI361:AI374"/>
    <mergeCell ref="AJ361:AJ374"/>
    <mergeCell ref="A375:D375"/>
    <mergeCell ref="A359:D359"/>
    <mergeCell ref="A361:A374"/>
    <mergeCell ref="B361:B374"/>
    <mergeCell ref="C361:C374"/>
    <mergeCell ref="X361:X374"/>
    <mergeCell ref="Y361:Y374"/>
    <mergeCell ref="Z361:Z374"/>
    <mergeCell ref="AA361:AA374"/>
    <mergeCell ref="AB361:AB374"/>
    <mergeCell ref="AD325:AD336"/>
    <mergeCell ref="AE325:AE336"/>
    <mergeCell ref="AF325:AF336"/>
    <mergeCell ref="AG325:AG336"/>
    <mergeCell ref="AH325:AH336"/>
    <mergeCell ref="AI325:AI336"/>
    <mergeCell ref="AJ325:AJ336"/>
    <mergeCell ref="A337:D337"/>
    <mergeCell ref="A339:A358"/>
    <mergeCell ref="B339:B358"/>
    <mergeCell ref="C339:C358"/>
    <mergeCell ref="X339:X358"/>
    <mergeCell ref="Y339:Y358"/>
    <mergeCell ref="Z339:Z358"/>
    <mergeCell ref="AA339:AA358"/>
    <mergeCell ref="AB339:AB358"/>
    <mergeCell ref="AC339:AC358"/>
    <mergeCell ref="AD339:AD358"/>
    <mergeCell ref="AE339:AE358"/>
    <mergeCell ref="AF339:AF358"/>
    <mergeCell ref="AG339:AG358"/>
    <mergeCell ref="AH339:AH358"/>
    <mergeCell ref="AI339:AI358"/>
    <mergeCell ref="AJ339:AJ358"/>
    <mergeCell ref="A325:A336"/>
    <mergeCell ref="B325:B336"/>
    <mergeCell ref="C325:C336"/>
    <mergeCell ref="X325:X336"/>
    <mergeCell ref="Y325:Y336"/>
    <mergeCell ref="Z325:Z336"/>
    <mergeCell ref="AA325:AA336"/>
    <mergeCell ref="AB325:AB336"/>
    <mergeCell ref="AC325:AC336"/>
    <mergeCell ref="AC309:AC322"/>
    <mergeCell ref="AD309:AD322"/>
    <mergeCell ref="AE309:AE322"/>
    <mergeCell ref="AF309:AF322"/>
    <mergeCell ref="AG309:AG322"/>
    <mergeCell ref="AH309:AH322"/>
    <mergeCell ref="AI309:AI322"/>
    <mergeCell ref="AJ309:AJ322"/>
    <mergeCell ref="A323:D323"/>
    <mergeCell ref="A307:D307"/>
    <mergeCell ref="A309:A322"/>
    <mergeCell ref="B309:B322"/>
    <mergeCell ref="C309:C322"/>
    <mergeCell ref="X309:X322"/>
    <mergeCell ref="Y309:Y322"/>
    <mergeCell ref="Z309:Z322"/>
    <mergeCell ref="AA309:AA322"/>
    <mergeCell ref="AB309:AB322"/>
    <mergeCell ref="AF279:AF292"/>
    <mergeCell ref="AG279:AG292"/>
    <mergeCell ref="AH279:AH292"/>
    <mergeCell ref="AI279:AI292"/>
    <mergeCell ref="AJ279:AJ292"/>
    <mergeCell ref="A293:D293"/>
    <mergeCell ref="A295:A306"/>
    <mergeCell ref="B295:B306"/>
    <mergeCell ref="C295:C306"/>
    <mergeCell ref="X295:X306"/>
    <mergeCell ref="Y295:Y306"/>
    <mergeCell ref="Z295:Z306"/>
    <mergeCell ref="AA295:AA306"/>
    <mergeCell ref="AB295:AB306"/>
    <mergeCell ref="AC295:AC306"/>
    <mergeCell ref="AD295:AD306"/>
    <mergeCell ref="AE295:AE306"/>
    <mergeCell ref="AF295:AF306"/>
    <mergeCell ref="AG295:AG306"/>
    <mergeCell ref="AH295:AH306"/>
    <mergeCell ref="AI295:AI306"/>
    <mergeCell ref="AJ295:AJ306"/>
    <mergeCell ref="A279:A292"/>
    <mergeCell ref="B279:B292"/>
    <mergeCell ref="A277:D277"/>
    <mergeCell ref="X279:X292"/>
    <mergeCell ref="Y279:Y292"/>
    <mergeCell ref="Z279:Z292"/>
    <mergeCell ref="AA279:AA292"/>
    <mergeCell ref="AB279:AB292"/>
    <mergeCell ref="AC279:AC292"/>
    <mergeCell ref="AD279:AD292"/>
    <mergeCell ref="AE279:AE292"/>
    <mergeCell ref="C279:C292"/>
    <mergeCell ref="AD236:AD254"/>
    <mergeCell ref="AE236:AE254"/>
    <mergeCell ref="AF236:AF254"/>
    <mergeCell ref="AG236:AG254"/>
    <mergeCell ref="AH236:AH254"/>
    <mergeCell ref="AI236:AI254"/>
    <mergeCell ref="AJ236:AJ254"/>
    <mergeCell ref="A255:D255"/>
    <mergeCell ref="A257:A276"/>
    <mergeCell ref="B257:B276"/>
    <mergeCell ref="C257:C276"/>
    <mergeCell ref="X257:X276"/>
    <mergeCell ref="Y257:Y276"/>
    <mergeCell ref="Z257:Z276"/>
    <mergeCell ref="AA257:AA276"/>
    <mergeCell ref="AB257:AB276"/>
    <mergeCell ref="AC257:AC276"/>
    <mergeCell ref="AD257:AD276"/>
    <mergeCell ref="AE257:AE276"/>
    <mergeCell ref="AF257:AF276"/>
    <mergeCell ref="AG257:AG276"/>
    <mergeCell ref="AH257:AH276"/>
    <mergeCell ref="AI257:AI276"/>
    <mergeCell ref="AJ257:AJ276"/>
    <mergeCell ref="A236:A254"/>
    <mergeCell ref="B236:B254"/>
    <mergeCell ref="C236:C254"/>
    <mergeCell ref="X236:X254"/>
    <mergeCell ref="Y236:Y254"/>
    <mergeCell ref="Z236:Z254"/>
    <mergeCell ref="AA236:AA254"/>
    <mergeCell ref="AB236:AB254"/>
    <mergeCell ref="AC236:AC254"/>
    <mergeCell ref="AC216:AC233"/>
    <mergeCell ref="AD216:AD233"/>
    <mergeCell ref="AE216:AE233"/>
    <mergeCell ref="AF216:AF233"/>
    <mergeCell ref="AG216:AG233"/>
    <mergeCell ref="AH216:AH233"/>
    <mergeCell ref="AI216:AI233"/>
    <mergeCell ref="AJ216:AJ233"/>
    <mergeCell ref="A234:D234"/>
    <mergeCell ref="A214:D214"/>
    <mergeCell ref="A216:A233"/>
    <mergeCell ref="B216:B233"/>
    <mergeCell ref="C216:C233"/>
    <mergeCell ref="X216:X233"/>
    <mergeCell ref="Y216:Y233"/>
    <mergeCell ref="Z216:Z233"/>
    <mergeCell ref="AA216:AA233"/>
    <mergeCell ref="AB216:AB233"/>
    <mergeCell ref="AD184:AD196"/>
    <mergeCell ref="AE184:AE196"/>
    <mergeCell ref="AF184:AF196"/>
    <mergeCell ref="AG184:AG196"/>
    <mergeCell ref="AH184:AH196"/>
    <mergeCell ref="AI184:AI196"/>
    <mergeCell ref="AJ184:AJ196"/>
    <mergeCell ref="A199:A213"/>
    <mergeCell ref="B199:B213"/>
    <mergeCell ref="C199:C213"/>
    <mergeCell ref="X199:X213"/>
    <mergeCell ref="Y199:Y213"/>
    <mergeCell ref="Z199:Z213"/>
    <mergeCell ref="AA199:AA213"/>
    <mergeCell ref="AB199:AB213"/>
    <mergeCell ref="AC199:AC213"/>
    <mergeCell ref="AD199:AD213"/>
    <mergeCell ref="AE199:AE213"/>
    <mergeCell ref="AF199:AF213"/>
    <mergeCell ref="AG199:AG213"/>
    <mergeCell ref="AH199:AH213"/>
    <mergeCell ref="AI199:AI213"/>
    <mergeCell ref="AJ199:AJ213"/>
    <mergeCell ref="A182:D182"/>
    <mergeCell ref="A184:A196"/>
    <mergeCell ref="B184:B196"/>
    <mergeCell ref="C184:C196"/>
    <mergeCell ref="X184:X196"/>
    <mergeCell ref="Y184:Y196"/>
    <mergeCell ref="Z184:Z196"/>
    <mergeCell ref="AA184:AA196"/>
    <mergeCell ref="AB184:AB196"/>
    <mergeCell ref="AC159:AC181"/>
    <mergeCell ref="AD159:AD181"/>
    <mergeCell ref="AE159:AE181"/>
    <mergeCell ref="AF159:AF181"/>
    <mergeCell ref="AG159:AG181"/>
    <mergeCell ref="AH159:AH181"/>
    <mergeCell ref="AI159:AI181"/>
    <mergeCell ref="AJ159:AJ181"/>
    <mergeCell ref="A146:A156"/>
    <mergeCell ref="B146:B156"/>
    <mergeCell ref="C146:C156"/>
    <mergeCell ref="X146:X156"/>
    <mergeCell ref="Y146:Y156"/>
    <mergeCell ref="A157:D157"/>
    <mergeCell ref="A159:A181"/>
    <mergeCell ref="B159:B181"/>
    <mergeCell ref="C159:C181"/>
    <mergeCell ref="X159:X181"/>
    <mergeCell ref="Y159:Y181"/>
    <mergeCell ref="Z159:Z181"/>
    <mergeCell ref="AA159:AA181"/>
    <mergeCell ref="AB159:AB181"/>
    <mergeCell ref="AJ99:AJ122"/>
    <mergeCell ref="Z146:Z156"/>
    <mergeCell ref="AA146:AA156"/>
    <mergeCell ref="AB146:AB156"/>
    <mergeCell ref="AC146:AC156"/>
    <mergeCell ref="AD75:AD96"/>
    <mergeCell ref="AE75:AE96"/>
    <mergeCell ref="AF75:AF96"/>
    <mergeCell ref="AG75:AG96"/>
    <mergeCell ref="AH75:AH96"/>
    <mergeCell ref="AD125:AD143"/>
    <mergeCell ref="AE125:AE143"/>
    <mergeCell ref="AF125:AF143"/>
    <mergeCell ref="AG125:AG143"/>
    <mergeCell ref="AH125:AH143"/>
    <mergeCell ref="AI146:AI156"/>
    <mergeCell ref="AJ146:AJ156"/>
    <mergeCell ref="X99:X122"/>
    <mergeCell ref="Y99:Y122"/>
    <mergeCell ref="Z99:Z122"/>
    <mergeCell ref="AA99:AA122"/>
    <mergeCell ref="AB99:AB122"/>
    <mergeCell ref="AC99:AC122"/>
    <mergeCell ref="AD99:AD122"/>
    <mergeCell ref="AE99:AE122"/>
    <mergeCell ref="AF99:AF122"/>
    <mergeCell ref="AJ11:AJ22"/>
    <mergeCell ref="A23:D23"/>
    <mergeCell ref="A25:A43"/>
    <mergeCell ref="B25:B43"/>
    <mergeCell ref="C25:C43"/>
    <mergeCell ref="X25:X43"/>
    <mergeCell ref="Y25:Y43"/>
    <mergeCell ref="Z25:Z43"/>
    <mergeCell ref="AA25:AA43"/>
    <mergeCell ref="AB25:AB43"/>
    <mergeCell ref="AC25:AC43"/>
    <mergeCell ref="AD25:AD43"/>
    <mergeCell ref="AE25:AE43"/>
    <mergeCell ref="AF25:AF43"/>
    <mergeCell ref="AG25:AG43"/>
    <mergeCell ref="AH25:AH43"/>
    <mergeCell ref="AI25:AI43"/>
    <mergeCell ref="AJ25:AJ43"/>
    <mergeCell ref="A11:A22"/>
    <mergeCell ref="B11:B22"/>
    <mergeCell ref="C11:C22"/>
    <mergeCell ref="X11:X22"/>
    <mergeCell ref="Y11:Y22"/>
    <mergeCell ref="Z11:Z22"/>
    <mergeCell ref="AA11:AA22"/>
    <mergeCell ref="AB11:AB22"/>
    <mergeCell ref="AC11:AC22"/>
    <mergeCell ref="C447:C449"/>
    <mergeCell ref="A144:D144"/>
    <mergeCell ref="X125:X143"/>
    <mergeCell ref="Y125:Y143"/>
    <mergeCell ref="Z125:Z143"/>
    <mergeCell ref="AA125:AA143"/>
    <mergeCell ref="AB125:AB143"/>
    <mergeCell ref="AC125:AC143"/>
    <mergeCell ref="AC46:AC72"/>
    <mergeCell ref="A197:D197"/>
    <mergeCell ref="AC184:AC196"/>
    <mergeCell ref="K448:O448"/>
    <mergeCell ref="A447:A449"/>
    <mergeCell ref="A44:D44"/>
    <mergeCell ref="A46:A72"/>
    <mergeCell ref="B46:B72"/>
    <mergeCell ref="C46:C72"/>
    <mergeCell ref="X46:X72"/>
    <mergeCell ref="Y46:Y72"/>
    <mergeCell ref="Z46:Z72"/>
    <mergeCell ref="AA46:AA72"/>
    <mergeCell ref="AJ46:AJ72"/>
    <mergeCell ref="Z75:Z96"/>
    <mergeCell ref="AA75:AA96"/>
    <mergeCell ref="AB75:AB96"/>
    <mergeCell ref="AC75:AC96"/>
    <mergeCell ref="AI125:AI143"/>
    <mergeCell ref="AJ125:AJ143"/>
    <mergeCell ref="AD146:AD156"/>
    <mergeCell ref="C125:C143"/>
    <mergeCell ref="A123:D123"/>
    <mergeCell ref="A125:A143"/>
    <mergeCell ref="B125:B143"/>
    <mergeCell ref="A75:A96"/>
    <mergeCell ref="B75:B96"/>
    <mergeCell ref="C75:C96"/>
    <mergeCell ref="X75:X96"/>
    <mergeCell ref="Y75:Y96"/>
    <mergeCell ref="AB46:AB72"/>
    <mergeCell ref="AI75:AI96"/>
    <mergeCell ref="AJ75:AJ96"/>
    <mergeCell ref="A97:D97"/>
    <mergeCell ref="A99:A122"/>
    <mergeCell ref="B99:B122"/>
    <mergeCell ref="C99:C122"/>
    <mergeCell ref="AH11:AH22"/>
    <mergeCell ref="AI11:AI22"/>
    <mergeCell ref="AE146:AE156"/>
    <mergeCell ref="AF146:AF156"/>
    <mergeCell ref="AG146:AG156"/>
    <mergeCell ref="AH146:AH156"/>
    <mergeCell ref="AD46:AD72"/>
    <mergeCell ref="AE46:AE72"/>
    <mergeCell ref="AF46:AF72"/>
    <mergeCell ref="AG46:AG72"/>
    <mergeCell ref="AH46:AH72"/>
    <mergeCell ref="AI46:AI72"/>
    <mergeCell ref="AG99:AG122"/>
    <mergeCell ref="AH99:AH122"/>
    <mergeCell ref="AI99:AI122"/>
    <mergeCell ref="F8:J8"/>
    <mergeCell ref="K8:N8"/>
    <mergeCell ref="O8:P8"/>
    <mergeCell ref="F448:J448"/>
    <mergeCell ref="D447:D449"/>
    <mergeCell ref="A3:AC3"/>
    <mergeCell ref="A2:AC2"/>
    <mergeCell ref="A1:AC1"/>
    <mergeCell ref="X8:AA8"/>
    <mergeCell ref="AB8:AC8"/>
    <mergeCell ref="A7:A9"/>
    <mergeCell ref="B7:B9"/>
    <mergeCell ref="C7:C9"/>
    <mergeCell ref="F7:W7"/>
    <mergeCell ref="X7:AJ7"/>
    <mergeCell ref="Q8:W8"/>
    <mergeCell ref="AD8:AJ8"/>
    <mergeCell ref="D7:D9"/>
    <mergeCell ref="E7:E9"/>
    <mergeCell ref="A73:D73"/>
    <mergeCell ref="AD11:AD22"/>
    <mergeCell ref="AE11:AE22"/>
    <mergeCell ref="AF11:AF22"/>
    <mergeCell ref="AG11:AG2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Encabezados</vt:lpstr>
      <vt:lpstr>CAMPO DE FORMACIÓN PROFESIONAL</vt:lpstr>
      <vt:lpstr>CONVENIOS</vt:lpstr>
      <vt:lpstr>CAMP.</vt:lpstr>
      <vt:lpstr>DIRECCIÓN GENERAL</vt:lpstr>
      <vt:lpstr>CALKINI</vt:lpstr>
      <vt:lpstr>CALAKMUL</vt:lpstr>
      <vt:lpstr>CANDELARIA</vt:lpstr>
      <vt:lpstr>CHAMPOTON</vt:lpstr>
      <vt:lpstr>CIUDAD DEL CARMEN</vt:lpstr>
      <vt:lpstr>ESCARCEGA</vt:lpstr>
      <vt:lpstr>A.M. HECELCHAKÁN</vt:lpstr>
      <vt:lpstr>A.M. HOPELCHÉN</vt:lpstr>
      <vt:lpstr>A.M. PALIZADA</vt:lpstr>
      <vt:lpstr>A.M. SEYBAPLAYA</vt:lpstr>
      <vt:lpstr>A.M. TENABO</vt:lpstr>
      <vt:lpstr>CAMP.!Área_de_impresión</vt:lpstr>
      <vt:lpstr>CONVENIOS!Área_de_impresión</vt:lpstr>
    </vt:vector>
  </TitlesOfParts>
  <Company>SDES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LOPEZ OLMEDO</dc:creator>
  <cp:lastModifiedBy>Alejandra Rivero Cu</cp:lastModifiedBy>
  <cp:lastPrinted>2011-12-08T21:18:37Z</cp:lastPrinted>
  <dcterms:created xsi:type="dcterms:W3CDTF">2010-06-03T22:17:01Z</dcterms:created>
  <dcterms:modified xsi:type="dcterms:W3CDTF">2025-04-30T16:27:15Z</dcterms:modified>
</cp:coreProperties>
</file>