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jandra Rivero Cu\Desktop\ESTADISTICA 2024\CAMPECHE E2 2024\"/>
    </mc:Choice>
  </mc:AlternateContent>
  <bookViews>
    <workbookView xWindow="0" yWindow="0" windowWidth="24000" windowHeight="9630" tabRatio="787" firstSheet="1" activeTab="3"/>
  </bookViews>
  <sheets>
    <sheet name="Encabezados" sheetId="16" state="hidden" r:id="rId1"/>
    <sheet name="CAMPO DE FORMACIÓN PROFESIONAL" sheetId="33" r:id="rId2"/>
    <sheet name="CONVENIOS" sheetId="31" r:id="rId3"/>
    <sheet name="CAMP." sheetId="7" r:id="rId4"/>
    <sheet name="DIRECCIÓN GENERAL" sheetId="32" r:id="rId5"/>
    <sheet name="CALAKMUL" sheetId="10" r:id="rId6"/>
    <sheet name="CALKINI" sheetId="3" r:id="rId7"/>
    <sheet name="CANDELARIA" sheetId="6" r:id="rId8"/>
    <sheet name="CHAMPOTON" sheetId="4" r:id="rId9"/>
    <sheet name="CIUDAD DEL CARMEN" sheetId="9" r:id="rId10"/>
    <sheet name="ESCARCEGA" sheetId="5" r:id="rId11"/>
    <sheet name="A.M. HECELCHAKÁN" sheetId="15" r:id="rId12"/>
    <sheet name="A.M. HOPELCHÉN" sheetId="12" r:id="rId13"/>
    <sheet name="A.M. PALIZADA" sheetId="13" r:id="rId14"/>
    <sheet name="A.M. SEYBAPLAYA" sheetId="14" r:id="rId15"/>
    <sheet name="A.M. TENABO" sheetId="11" r:id="rId16"/>
  </sheets>
  <externalReferences>
    <externalReference r:id="rId17"/>
  </externalReferences>
  <definedNames>
    <definedName name="_xlnm._FilterDatabase" localSheetId="1" hidden="1">'CAMPO DE FORMACIÓN PROFESIONAL'!$A$8:$B$80</definedName>
    <definedName name="Administración" localSheetId="1">#REF!</definedName>
    <definedName name="Administración">#REF!</definedName>
    <definedName name="_xlnm.Extract" localSheetId="1">'[1]DIR. U.C. A.M.'!#REF!</definedName>
    <definedName name="_xlnm.Extract">'[1]DIR. U.C. A.M.'!#REF!</definedName>
    <definedName name="_xlnm.Print_Area" localSheetId="3">CAMP.!$A:$EB</definedName>
    <definedName name="_xlnm.Print_Area" localSheetId="1">'CAMPO DE FORMACIÓN PROFESIONAL'!$A$1:$G$698</definedName>
    <definedName name="_xlnm.Print_Area" localSheetId="2">CONVENIOS!$A$1:$AC$55</definedName>
    <definedName name="_xlnm.Criteria" localSheetId="1">'[1]DIR. U.C. A.M.'!#REF!</definedName>
    <definedName name="_xlnm.Criteria">'[1]DIR. U.C. A.M.'!#REF!</definedName>
  </definedNames>
  <calcPr calcId="162913"/>
</workbook>
</file>

<file path=xl/calcChain.xml><?xml version="1.0" encoding="utf-8"?>
<calcChain xmlns="http://schemas.openxmlformats.org/spreadsheetml/2006/main">
  <c r="K196" i="11" l="1"/>
  <c r="G196" i="11"/>
  <c r="W193" i="11"/>
  <c r="R196" i="11" s="1"/>
  <c r="V193" i="11"/>
  <c r="Q196" i="11" s="1"/>
  <c r="U193" i="11"/>
  <c r="P196" i="11" s="1"/>
  <c r="T193" i="11"/>
  <c r="O196" i="11" s="1"/>
  <c r="S193" i="11"/>
  <c r="N196" i="11" s="1"/>
  <c r="R193" i="11"/>
  <c r="M196" i="11" s="1"/>
  <c r="Q193" i="11"/>
  <c r="L196" i="11" s="1"/>
  <c r="P193" i="11"/>
  <c r="O193" i="11"/>
  <c r="J196" i="11" s="1"/>
  <c r="N193" i="11"/>
  <c r="I196" i="11" s="1"/>
  <c r="M193" i="11"/>
  <c r="L193" i="11"/>
  <c r="K193" i="11"/>
  <c r="J193" i="11"/>
  <c r="AM24" i="7" s="1"/>
  <c r="BP24" i="7" s="1"/>
  <c r="I193" i="11"/>
  <c r="H193" i="11"/>
  <c r="H196" i="11" s="1"/>
  <c r="G193" i="11"/>
  <c r="F193" i="11"/>
  <c r="F196" i="11" s="1"/>
  <c r="E193" i="11"/>
  <c r="E196" i="11" s="1"/>
  <c r="AS38" i="11"/>
  <c r="AR38" i="11"/>
  <c r="AQ38" i="11"/>
  <c r="AP38" i="11"/>
  <c r="AO38" i="11"/>
  <c r="AN38" i="11"/>
  <c r="AM38" i="11"/>
  <c r="AL38" i="11"/>
  <c r="AK38" i="11"/>
  <c r="AJ38" i="11"/>
  <c r="AI38" i="11"/>
  <c r="AH38" i="11"/>
  <c r="AG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AS36" i="11"/>
  <c r="AR36" i="11"/>
  <c r="AQ36" i="11"/>
  <c r="AP36" i="11"/>
  <c r="AO36" i="11"/>
  <c r="AN36" i="11"/>
  <c r="AM36" i="11"/>
  <c r="AL36" i="11"/>
  <c r="AK36" i="11"/>
  <c r="AJ36" i="11"/>
  <c r="AI36" i="11"/>
  <c r="AH36" i="11"/>
  <c r="AG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AS29" i="11"/>
  <c r="AR29" i="11"/>
  <c r="AQ29" i="11"/>
  <c r="AP29" i="11"/>
  <c r="AO29" i="11"/>
  <c r="AN29" i="11"/>
  <c r="AM29" i="11"/>
  <c r="AL29" i="11"/>
  <c r="AK29" i="11"/>
  <c r="AJ29" i="11"/>
  <c r="AI29" i="11"/>
  <c r="AH29" i="11"/>
  <c r="AG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AS22" i="11"/>
  <c r="AR22" i="11"/>
  <c r="AQ22" i="11"/>
  <c r="AP22" i="11"/>
  <c r="AO22" i="11"/>
  <c r="AN22" i="11"/>
  <c r="AM22" i="11"/>
  <c r="AL22" i="11"/>
  <c r="AK22" i="11"/>
  <c r="AJ22" i="11"/>
  <c r="AI22" i="11"/>
  <c r="AH22" i="11"/>
  <c r="AG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H196" i="14"/>
  <c r="W193" i="14"/>
  <c r="R196" i="14" s="1"/>
  <c r="V193" i="14"/>
  <c r="AY23" i="7" s="1"/>
  <c r="CD23" i="7" s="1"/>
  <c r="U193" i="14"/>
  <c r="P196" i="14" s="1"/>
  <c r="T193" i="14"/>
  <c r="O196" i="14" s="1"/>
  <c r="S193" i="14"/>
  <c r="N196" i="14" s="1"/>
  <c r="R193" i="14"/>
  <c r="AU23" i="7" s="1"/>
  <c r="BZ23" i="7" s="1"/>
  <c r="Q193" i="14"/>
  <c r="AT23" i="7" s="1"/>
  <c r="BY23" i="7" s="1"/>
  <c r="P193" i="14"/>
  <c r="K196" i="14" s="1"/>
  <c r="O193" i="14"/>
  <c r="Y193" i="14" s="1"/>
  <c r="N193" i="14"/>
  <c r="AQ23" i="7" s="1"/>
  <c r="BV23" i="7" s="1"/>
  <c r="M193" i="14"/>
  <c r="L193" i="14"/>
  <c r="K193" i="14"/>
  <c r="X193" i="14" s="1"/>
  <c r="J193" i="14"/>
  <c r="AM23" i="7" s="1"/>
  <c r="I193" i="14"/>
  <c r="I196" i="14" s="1"/>
  <c r="H193" i="14"/>
  <c r="G193" i="14"/>
  <c r="G196" i="14" s="1"/>
  <c r="F193" i="14"/>
  <c r="AI23" i="7" s="1"/>
  <c r="BQ23" i="7" s="1"/>
  <c r="E193" i="14"/>
  <c r="E196" i="14" s="1"/>
  <c r="Z192" i="14"/>
  <c r="Y192" i="14"/>
  <c r="X192" i="14"/>
  <c r="AS38" i="14"/>
  <c r="AR38" i="14"/>
  <c r="AQ38" i="14"/>
  <c r="AP38" i="14"/>
  <c r="AO38" i="14"/>
  <c r="AN38" i="14"/>
  <c r="AM38" i="14"/>
  <c r="AL38" i="14"/>
  <c r="AK38" i="14"/>
  <c r="AJ38" i="14"/>
  <c r="AI38" i="14"/>
  <c r="AH38" i="14"/>
  <c r="AG38" i="14"/>
  <c r="AE38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AS36" i="14"/>
  <c r="AR36" i="14"/>
  <c r="AQ36" i="14"/>
  <c r="AP36" i="14"/>
  <c r="AO36" i="14"/>
  <c r="AN36" i="14"/>
  <c r="AM36" i="14"/>
  <c r="AL36" i="14"/>
  <c r="AK36" i="14"/>
  <c r="AJ36" i="14"/>
  <c r="AI36" i="14"/>
  <c r="AH36" i="14"/>
  <c r="AG36" i="14"/>
  <c r="AE36" i="14"/>
  <c r="AD36" i="14"/>
  <c r="AC36" i="14"/>
  <c r="AB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K196" i="13"/>
  <c r="H196" i="13"/>
  <c r="G196" i="13"/>
  <c r="W193" i="13"/>
  <c r="R196" i="13" s="1"/>
  <c r="V193" i="13"/>
  <c r="AY22" i="7" s="1"/>
  <c r="CD22" i="7" s="1"/>
  <c r="U193" i="13"/>
  <c r="AX22" i="7" s="1"/>
  <c r="CC22" i="7" s="1"/>
  <c r="T193" i="13"/>
  <c r="O196" i="13" s="1"/>
  <c r="S193" i="13"/>
  <c r="N196" i="13" s="1"/>
  <c r="R193" i="13"/>
  <c r="AU22" i="7" s="1"/>
  <c r="BZ22" i="7" s="1"/>
  <c r="Q193" i="13"/>
  <c r="L196" i="13" s="1"/>
  <c r="P193" i="13"/>
  <c r="O193" i="13"/>
  <c r="J196" i="13" s="1"/>
  <c r="N193" i="13"/>
  <c r="AQ22" i="7" s="1"/>
  <c r="BV22" i="7" s="1"/>
  <c r="M193" i="13"/>
  <c r="L193" i="13"/>
  <c r="K193" i="13"/>
  <c r="J193" i="13"/>
  <c r="AM22" i="7" s="1"/>
  <c r="I193" i="13"/>
  <c r="I196" i="13" s="1"/>
  <c r="H193" i="13"/>
  <c r="G193" i="13"/>
  <c r="F193" i="13"/>
  <c r="F196" i="13" s="1"/>
  <c r="E193" i="13"/>
  <c r="E196" i="13" s="1"/>
  <c r="AS38" i="13"/>
  <c r="AR38" i="13"/>
  <c r="AQ38" i="13"/>
  <c r="AP38" i="13"/>
  <c r="AO38" i="13"/>
  <c r="AN38" i="13"/>
  <c r="AM38" i="13"/>
  <c r="AL38" i="13"/>
  <c r="AK38" i="13"/>
  <c r="AJ38" i="13"/>
  <c r="AI38" i="13"/>
  <c r="AH38" i="13"/>
  <c r="AG38" i="13"/>
  <c r="AE38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AS36" i="13"/>
  <c r="AR36" i="13"/>
  <c r="AQ36" i="13"/>
  <c r="AP36" i="13"/>
  <c r="AO36" i="13"/>
  <c r="AN36" i="13"/>
  <c r="AM36" i="13"/>
  <c r="AL36" i="13"/>
  <c r="AK36" i="13"/>
  <c r="AJ36" i="13"/>
  <c r="AI36" i="13"/>
  <c r="AH36" i="13"/>
  <c r="AG36" i="13"/>
  <c r="AE36" i="13"/>
  <c r="AD36" i="13"/>
  <c r="AC36" i="13"/>
  <c r="AB36" i="13"/>
  <c r="AA36" i="13"/>
  <c r="Z36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AS29" i="13"/>
  <c r="AR29" i="13"/>
  <c r="AQ29" i="13"/>
  <c r="AP29" i="13"/>
  <c r="AO29" i="13"/>
  <c r="AN29" i="13"/>
  <c r="AM29" i="13"/>
  <c r="AL29" i="13"/>
  <c r="AK29" i="13"/>
  <c r="AJ29" i="13"/>
  <c r="AI29" i="13"/>
  <c r="AH29" i="13"/>
  <c r="AG29" i="13"/>
  <c r="AE29" i="13"/>
  <c r="AD29" i="13"/>
  <c r="AC29" i="13"/>
  <c r="AB29" i="13"/>
  <c r="AA29" i="13"/>
  <c r="Z29" i="13"/>
  <c r="Y29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AS22" i="13"/>
  <c r="AR22" i="13"/>
  <c r="AQ22" i="13"/>
  <c r="AP22" i="13"/>
  <c r="AO22" i="13"/>
  <c r="AN22" i="13"/>
  <c r="AM22" i="13"/>
  <c r="AL22" i="13"/>
  <c r="AK22" i="13"/>
  <c r="AJ22" i="13"/>
  <c r="AI22" i="13"/>
  <c r="AH22" i="13"/>
  <c r="AG22" i="13"/>
  <c r="AE22" i="13"/>
  <c r="AD22" i="13"/>
  <c r="AC22" i="13"/>
  <c r="AB22" i="13"/>
  <c r="AA22" i="13"/>
  <c r="Z22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L196" i="12"/>
  <c r="I196" i="12"/>
  <c r="H196" i="12"/>
  <c r="E196" i="12"/>
  <c r="W193" i="12"/>
  <c r="R196" i="12" s="1"/>
  <c r="V193" i="12"/>
  <c r="Q196" i="12" s="1"/>
  <c r="U193" i="12"/>
  <c r="AX21" i="7" s="1"/>
  <c r="CC21" i="7" s="1"/>
  <c r="T193" i="12"/>
  <c r="O196" i="12" s="1"/>
  <c r="S193" i="12"/>
  <c r="N196" i="12" s="1"/>
  <c r="R193" i="12"/>
  <c r="M196" i="12" s="1"/>
  <c r="Q193" i="12"/>
  <c r="AT21" i="7" s="1"/>
  <c r="BY21" i="7" s="1"/>
  <c r="P193" i="12"/>
  <c r="K196" i="12" s="1"/>
  <c r="O193" i="12"/>
  <c r="J196" i="12" s="1"/>
  <c r="N193" i="12"/>
  <c r="M193" i="12"/>
  <c r="AP21" i="7" s="1"/>
  <c r="L193" i="12"/>
  <c r="AO21" i="7" s="1"/>
  <c r="K193" i="12"/>
  <c r="F196" i="12" s="1"/>
  <c r="J193" i="12"/>
  <c r="I193" i="12"/>
  <c r="AL21" i="7" s="1"/>
  <c r="BV21" i="7" s="1"/>
  <c r="H193" i="12"/>
  <c r="AK21" i="7" s="1"/>
  <c r="BU21" i="7" s="1"/>
  <c r="G193" i="12"/>
  <c r="G196" i="12" s="1"/>
  <c r="F193" i="12"/>
  <c r="E193" i="12"/>
  <c r="AH21" i="7" s="1"/>
  <c r="BP21" i="7" s="1"/>
  <c r="AS38" i="12"/>
  <c r="AR38" i="12"/>
  <c r="AQ38" i="12"/>
  <c r="AP38" i="12"/>
  <c r="AO38" i="12"/>
  <c r="AN38" i="12"/>
  <c r="AM38" i="12"/>
  <c r="AL38" i="12"/>
  <c r="AK38" i="12"/>
  <c r="AJ38" i="12"/>
  <c r="AI38" i="12"/>
  <c r="AH38" i="12"/>
  <c r="AG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AS36" i="12"/>
  <c r="AR36" i="12"/>
  <c r="AQ36" i="12"/>
  <c r="AP36" i="12"/>
  <c r="AO36" i="12"/>
  <c r="AN36" i="12"/>
  <c r="AM36" i="12"/>
  <c r="AL36" i="12"/>
  <c r="AK36" i="12"/>
  <c r="AJ36" i="12"/>
  <c r="AI36" i="12"/>
  <c r="AH36" i="12"/>
  <c r="AG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AS29" i="12"/>
  <c r="AR29" i="12"/>
  <c r="AQ29" i="12"/>
  <c r="AP29" i="12"/>
  <c r="AO29" i="12"/>
  <c r="AN29" i="12"/>
  <c r="AM29" i="12"/>
  <c r="AL29" i="12"/>
  <c r="AK29" i="12"/>
  <c r="AJ29" i="12"/>
  <c r="AI29" i="12"/>
  <c r="AH29" i="12"/>
  <c r="AG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AS22" i="12"/>
  <c r="AR22" i="12"/>
  <c r="AQ22" i="12"/>
  <c r="AP22" i="12"/>
  <c r="AO22" i="12"/>
  <c r="AN22" i="12"/>
  <c r="AM22" i="12"/>
  <c r="AL22" i="12"/>
  <c r="AK22" i="12"/>
  <c r="AJ22" i="12"/>
  <c r="AI22" i="12"/>
  <c r="AH22" i="12"/>
  <c r="AG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I196" i="15"/>
  <c r="E196" i="15"/>
  <c r="W193" i="15"/>
  <c r="R196" i="15" s="1"/>
  <c r="V193" i="15"/>
  <c r="Q196" i="15" s="1"/>
  <c r="U193" i="15"/>
  <c r="P196" i="15" s="1"/>
  <c r="T193" i="15"/>
  <c r="O196" i="15" s="1"/>
  <c r="S193" i="15"/>
  <c r="N196" i="15" s="1"/>
  <c r="R193" i="15"/>
  <c r="M196" i="15" s="1"/>
  <c r="Q193" i="15"/>
  <c r="L196" i="15" s="1"/>
  <c r="P193" i="15"/>
  <c r="K196" i="15" s="1"/>
  <c r="O193" i="15"/>
  <c r="J196" i="15" s="1"/>
  <c r="N193" i="15"/>
  <c r="M193" i="15"/>
  <c r="L193" i="15"/>
  <c r="K193" i="15"/>
  <c r="J193" i="15"/>
  <c r="I193" i="15"/>
  <c r="H193" i="15"/>
  <c r="H196" i="15" s="1"/>
  <c r="G193" i="15"/>
  <c r="G196" i="15" s="1"/>
  <c r="F193" i="15"/>
  <c r="F196" i="15" s="1"/>
  <c r="E193" i="15"/>
  <c r="AS38" i="15"/>
  <c r="AR38" i="15"/>
  <c r="AQ38" i="15"/>
  <c r="AP38" i="15"/>
  <c r="AO38" i="15"/>
  <c r="AN38" i="15"/>
  <c r="AM38" i="15"/>
  <c r="AL38" i="15"/>
  <c r="AK38" i="15"/>
  <c r="AJ38" i="15"/>
  <c r="AI38" i="15"/>
  <c r="AH38" i="15"/>
  <c r="AG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AS36" i="15"/>
  <c r="AR36" i="15"/>
  <c r="AQ36" i="15"/>
  <c r="AP36" i="15"/>
  <c r="AO36" i="15"/>
  <c r="AN36" i="15"/>
  <c r="AM36" i="15"/>
  <c r="AL36" i="15"/>
  <c r="AK36" i="15"/>
  <c r="AJ36" i="15"/>
  <c r="AI36" i="15"/>
  <c r="AH36" i="15"/>
  <c r="AG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AS22" i="15"/>
  <c r="AR22" i="15"/>
  <c r="AQ22" i="15"/>
  <c r="AP22" i="15"/>
  <c r="AO22" i="15"/>
  <c r="AN22" i="15"/>
  <c r="AM22" i="15"/>
  <c r="AL22" i="15"/>
  <c r="AK22" i="15"/>
  <c r="AJ22" i="15"/>
  <c r="AI22" i="15"/>
  <c r="AH22" i="15"/>
  <c r="AG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F296" i="5"/>
  <c r="W293" i="5"/>
  <c r="R296" i="5" s="1"/>
  <c r="V293" i="5"/>
  <c r="Q296" i="5" s="1"/>
  <c r="U293" i="5"/>
  <c r="P296" i="5" s="1"/>
  <c r="T293" i="5"/>
  <c r="O296" i="5" s="1"/>
  <c r="S293" i="5"/>
  <c r="N296" i="5" s="1"/>
  <c r="R293" i="5"/>
  <c r="M296" i="5" s="1"/>
  <c r="Q293" i="5"/>
  <c r="L296" i="5" s="1"/>
  <c r="P293" i="5"/>
  <c r="K296" i="5" s="1"/>
  <c r="O293" i="5"/>
  <c r="J296" i="5" s="1"/>
  <c r="N293" i="5"/>
  <c r="M293" i="5"/>
  <c r="L293" i="5"/>
  <c r="AO19" i="7" s="1"/>
  <c r="K293" i="5"/>
  <c r="J293" i="5"/>
  <c r="I293" i="5"/>
  <c r="I296" i="5" s="1"/>
  <c r="H293" i="5"/>
  <c r="AK19" i="7" s="1"/>
  <c r="BU19" i="7" s="1"/>
  <c r="G293" i="5"/>
  <c r="F293" i="5"/>
  <c r="E293" i="5"/>
  <c r="E296" i="5" s="1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AS128" i="5"/>
  <c r="AR128" i="5"/>
  <c r="AQ128" i="5"/>
  <c r="AP128" i="5"/>
  <c r="AO128" i="5"/>
  <c r="AN128" i="5"/>
  <c r="AM128" i="5"/>
  <c r="AL128" i="5"/>
  <c r="AK128" i="5"/>
  <c r="AJ128" i="5"/>
  <c r="AI128" i="5"/>
  <c r="AH128" i="5"/>
  <c r="AG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W193" i="9"/>
  <c r="R196" i="9" s="1"/>
  <c r="V193" i="9"/>
  <c r="Q196" i="9" s="1"/>
  <c r="U193" i="9"/>
  <c r="P196" i="9" s="1"/>
  <c r="T193" i="9"/>
  <c r="O196" i="9" s="1"/>
  <c r="S193" i="9"/>
  <c r="N196" i="9" s="1"/>
  <c r="R193" i="9"/>
  <c r="M196" i="9" s="1"/>
  <c r="Q193" i="9"/>
  <c r="L196" i="9" s="1"/>
  <c r="P193" i="9"/>
  <c r="K196" i="9" s="1"/>
  <c r="O193" i="9"/>
  <c r="J196" i="9" s="1"/>
  <c r="N193" i="9"/>
  <c r="M193" i="9"/>
  <c r="L193" i="9"/>
  <c r="G196" i="9" s="1"/>
  <c r="K193" i="9"/>
  <c r="J193" i="9"/>
  <c r="I193" i="9"/>
  <c r="I196" i="9" s="1"/>
  <c r="H193" i="9"/>
  <c r="H196" i="9" s="1"/>
  <c r="G193" i="9"/>
  <c r="F193" i="9"/>
  <c r="F196" i="9" s="1"/>
  <c r="E193" i="9"/>
  <c r="E196" i="9" s="1"/>
  <c r="AS38" i="9"/>
  <c r="AR38" i="9"/>
  <c r="AQ38" i="9"/>
  <c r="AP38" i="9"/>
  <c r="AO38" i="9"/>
  <c r="AN38" i="9"/>
  <c r="AM38" i="9"/>
  <c r="AL38" i="9"/>
  <c r="AK38" i="9"/>
  <c r="AJ38" i="9"/>
  <c r="AI38" i="9"/>
  <c r="AH38" i="9"/>
  <c r="AG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AS36" i="9"/>
  <c r="AR36" i="9"/>
  <c r="AQ36" i="9"/>
  <c r="AP36" i="9"/>
  <c r="AO36" i="9"/>
  <c r="AN36" i="9"/>
  <c r="AM36" i="9"/>
  <c r="AL36" i="9"/>
  <c r="AK36" i="9"/>
  <c r="AJ36" i="9"/>
  <c r="AI36" i="9"/>
  <c r="AH36" i="9"/>
  <c r="AG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AS29" i="9"/>
  <c r="AR29" i="9"/>
  <c r="AQ29" i="9"/>
  <c r="AP29" i="9"/>
  <c r="AO29" i="9"/>
  <c r="AN29" i="9"/>
  <c r="AM29" i="9"/>
  <c r="AL29" i="9"/>
  <c r="AK29" i="9"/>
  <c r="AJ29" i="9"/>
  <c r="AI29" i="9"/>
  <c r="AH29" i="9"/>
  <c r="AG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AS22" i="9"/>
  <c r="AR22" i="9"/>
  <c r="AQ22" i="9"/>
  <c r="AP22" i="9"/>
  <c r="AO22" i="9"/>
  <c r="AN22" i="9"/>
  <c r="AM22" i="9"/>
  <c r="AL22" i="9"/>
  <c r="AK22" i="9"/>
  <c r="AJ22" i="9"/>
  <c r="AI22" i="9"/>
  <c r="AH22" i="9"/>
  <c r="AG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H365" i="4"/>
  <c r="W362" i="4"/>
  <c r="R365" i="4" s="1"/>
  <c r="V362" i="4"/>
  <c r="Q365" i="4" s="1"/>
  <c r="U362" i="4"/>
  <c r="P365" i="4" s="1"/>
  <c r="T362" i="4"/>
  <c r="O365" i="4" s="1"/>
  <c r="S362" i="4"/>
  <c r="N365" i="4" s="1"/>
  <c r="R362" i="4"/>
  <c r="M365" i="4" s="1"/>
  <c r="Q362" i="4"/>
  <c r="L365" i="4" s="1"/>
  <c r="P362" i="4"/>
  <c r="K365" i="4" s="1"/>
  <c r="O362" i="4"/>
  <c r="N362" i="4"/>
  <c r="I365" i="4" s="1"/>
  <c r="M362" i="4"/>
  <c r="L362" i="4"/>
  <c r="K362" i="4"/>
  <c r="J362" i="4"/>
  <c r="E365" i="4" s="1"/>
  <c r="I362" i="4"/>
  <c r="H362" i="4"/>
  <c r="G362" i="4"/>
  <c r="G365" i="4" s="1"/>
  <c r="F362" i="4"/>
  <c r="F365" i="4" s="1"/>
  <c r="E362" i="4"/>
  <c r="Z361" i="4"/>
  <c r="Y361" i="4"/>
  <c r="X361" i="4"/>
  <c r="AS207" i="4"/>
  <c r="AR207" i="4"/>
  <c r="AQ207" i="4"/>
  <c r="AP207" i="4"/>
  <c r="AO207" i="4"/>
  <c r="AN207" i="4"/>
  <c r="AM207" i="4"/>
  <c r="AL207" i="4"/>
  <c r="AK207" i="4"/>
  <c r="AJ207" i="4"/>
  <c r="AI207" i="4"/>
  <c r="AH207" i="4"/>
  <c r="AG207" i="4"/>
  <c r="AE207" i="4"/>
  <c r="AD207" i="4"/>
  <c r="AC207" i="4"/>
  <c r="AB207" i="4"/>
  <c r="AA207" i="4"/>
  <c r="Z207" i="4"/>
  <c r="Y207" i="4"/>
  <c r="X207" i="4"/>
  <c r="W207" i="4"/>
  <c r="V207" i="4"/>
  <c r="U207" i="4"/>
  <c r="T207" i="4"/>
  <c r="S207" i="4"/>
  <c r="R207" i="4"/>
  <c r="Q207" i="4"/>
  <c r="P207" i="4"/>
  <c r="O207" i="4"/>
  <c r="N207" i="4"/>
  <c r="M207" i="4"/>
  <c r="L207" i="4"/>
  <c r="K207" i="4"/>
  <c r="J207" i="4"/>
  <c r="I207" i="4"/>
  <c r="H207" i="4"/>
  <c r="G207" i="4"/>
  <c r="F207" i="4"/>
  <c r="E207" i="4"/>
  <c r="AS205" i="4"/>
  <c r="AR205" i="4"/>
  <c r="AQ205" i="4"/>
  <c r="AP205" i="4"/>
  <c r="AO205" i="4"/>
  <c r="AN205" i="4"/>
  <c r="AM205" i="4"/>
  <c r="AL205" i="4"/>
  <c r="AK205" i="4"/>
  <c r="AJ205" i="4"/>
  <c r="AI205" i="4"/>
  <c r="AH205" i="4"/>
  <c r="AG205" i="4"/>
  <c r="AE205" i="4"/>
  <c r="AD205" i="4"/>
  <c r="AC205" i="4"/>
  <c r="AB205" i="4"/>
  <c r="AA205" i="4"/>
  <c r="Z205" i="4"/>
  <c r="Y205" i="4"/>
  <c r="X205" i="4"/>
  <c r="W205" i="4"/>
  <c r="V205" i="4"/>
  <c r="U205" i="4"/>
  <c r="T205" i="4"/>
  <c r="S205" i="4"/>
  <c r="R205" i="4"/>
  <c r="Q205" i="4"/>
  <c r="P205" i="4"/>
  <c r="O205" i="4"/>
  <c r="N205" i="4"/>
  <c r="M205" i="4"/>
  <c r="L205" i="4"/>
  <c r="K205" i="4"/>
  <c r="J205" i="4"/>
  <c r="I205" i="4"/>
  <c r="H205" i="4"/>
  <c r="G205" i="4"/>
  <c r="F205" i="4"/>
  <c r="E205" i="4"/>
  <c r="AS197" i="4"/>
  <c r="AR197" i="4"/>
  <c r="AQ197" i="4"/>
  <c r="AP197" i="4"/>
  <c r="AO197" i="4"/>
  <c r="AN197" i="4"/>
  <c r="AM197" i="4"/>
  <c r="AL197" i="4"/>
  <c r="AK197" i="4"/>
  <c r="AJ197" i="4"/>
  <c r="AI197" i="4"/>
  <c r="AH197" i="4"/>
  <c r="AG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S197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E197" i="4"/>
  <c r="AS181" i="4"/>
  <c r="AR181" i="4"/>
  <c r="AQ181" i="4"/>
  <c r="AP181" i="4"/>
  <c r="AO181" i="4"/>
  <c r="AN181" i="4"/>
  <c r="AM181" i="4"/>
  <c r="AL181" i="4"/>
  <c r="AK181" i="4"/>
  <c r="AJ181" i="4"/>
  <c r="AI181" i="4"/>
  <c r="AH181" i="4"/>
  <c r="AG181" i="4"/>
  <c r="AE181" i="4"/>
  <c r="AD181" i="4"/>
  <c r="AC181" i="4"/>
  <c r="AB181" i="4"/>
  <c r="AA181" i="4"/>
  <c r="Z181" i="4"/>
  <c r="Y181" i="4"/>
  <c r="X181" i="4"/>
  <c r="W181" i="4"/>
  <c r="V181" i="4"/>
  <c r="U181" i="4"/>
  <c r="T181" i="4"/>
  <c r="S181" i="4"/>
  <c r="R181" i="4"/>
  <c r="Q181" i="4"/>
  <c r="P181" i="4"/>
  <c r="O181" i="4"/>
  <c r="N181" i="4"/>
  <c r="M181" i="4"/>
  <c r="L181" i="4"/>
  <c r="K181" i="4"/>
  <c r="J181" i="4"/>
  <c r="I181" i="4"/>
  <c r="H181" i="4"/>
  <c r="G181" i="4"/>
  <c r="F181" i="4"/>
  <c r="E181" i="4"/>
  <c r="AS167" i="4"/>
  <c r="AR167" i="4"/>
  <c r="AQ167" i="4"/>
  <c r="AP167" i="4"/>
  <c r="AO167" i="4"/>
  <c r="AN167" i="4"/>
  <c r="AM167" i="4"/>
  <c r="AL167" i="4"/>
  <c r="AK167" i="4"/>
  <c r="AJ167" i="4"/>
  <c r="AI167" i="4"/>
  <c r="AH167" i="4"/>
  <c r="AG167" i="4"/>
  <c r="AE167" i="4"/>
  <c r="AD167" i="4"/>
  <c r="AC167" i="4"/>
  <c r="AB167" i="4"/>
  <c r="AA167" i="4"/>
  <c r="Z167" i="4"/>
  <c r="Y167" i="4"/>
  <c r="X167" i="4"/>
  <c r="W167" i="4"/>
  <c r="V167" i="4"/>
  <c r="U167" i="4"/>
  <c r="T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AS161" i="4"/>
  <c r="AR161" i="4"/>
  <c r="AQ161" i="4"/>
  <c r="AP161" i="4"/>
  <c r="AO161" i="4"/>
  <c r="AN161" i="4"/>
  <c r="AM161" i="4"/>
  <c r="AL161" i="4"/>
  <c r="AK161" i="4"/>
  <c r="AJ161" i="4"/>
  <c r="AI161" i="4"/>
  <c r="AH161" i="4"/>
  <c r="AG161" i="4"/>
  <c r="AE161" i="4"/>
  <c r="AD161" i="4"/>
  <c r="AC161" i="4"/>
  <c r="AB161" i="4"/>
  <c r="AA161" i="4"/>
  <c r="Z161" i="4"/>
  <c r="Y161" i="4"/>
  <c r="X161" i="4"/>
  <c r="W161" i="4"/>
  <c r="V161" i="4"/>
  <c r="U161" i="4"/>
  <c r="T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AS149" i="4"/>
  <c r="AR149" i="4"/>
  <c r="AQ149" i="4"/>
  <c r="AP149" i="4"/>
  <c r="AO149" i="4"/>
  <c r="AN149" i="4"/>
  <c r="AM149" i="4"/>
  <c r="AL149" i="4"/>
  <c r="AK149" i="4"/>
  <c r="AJ149" i="4"/>
  <c r="AI149" i="4"/>
  <c r="AH149" i="4"/>
  <c r="AG149" i="4"/>
  <c r="AE149" i="4"/>
  <c r="AD149" i="4"/>
  <c r="AC149" i="4"/>
  <c r="AB149" i="4"/>
  <c r="AA149" i="4"/>
  <c r="Z149" i="4"/>
  <c r="Y149" i="4"/>
  <c r="X149" i="4"/>
  <c r="W149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AS144" i="4"/>
  <c r="AR144" i="4"/>
  <c r="AQ144" i="4"/>
  <c r="AP144" i="4"/>
  <c r="AO144" i="4"/>
  <c r="AN144" i="4"/>
  <c r="AM144" i="4"/>
  <c r="AL144" i="4"/>
  <c r="AK144" i="4"/>
  <c r="AJ144" i="4"/>
  <c r="AI144" i="4"/>
  <c r="AH144" i="4"/>
  <c r="AG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AS137" i="4"/>
  <c r="AR137" i="4"/>
  <c r="AQ137" i="4"/>
  <c r="AP137" i="4"/>
  <c r="AO137" i="4"/>
  <c r="AN137" i="4"/>
  <c r="AM137" i="4"/>
  <c r="AL137" i="4"/>
  <c r="AK137" i="4"/>
  <c r="AJ137" i="4"/>
  <c r="AI137" i="4"/>
  <c r="AH137" i="4"/>
  <c r="AG137" i="4"/>
  <c r="AE137" i="4"/>
  <c r="AD137" i="4"/>
  <c r="AC137" i="4"/>
  <c r="AB137" i="4"/>
  <c r="AA137" i="4"/>
  <c r="Z137" i="4"/>
  <c r="Y137" i="4"/>
  <c r="X137" i="4"/>
  <c r="W137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AS132" i="4"/>
  <c r="AR132" i="4"/>
  <c r="AQ132" i="4"/>
  <c r="AP132" i="4"/>
  <c r="AO132" i="4"/>
  <c r="AN132" i="4"/>
  <c r="AM132" i="4"/>
  <c r="AL132" i="4"/>
  <c r="AK132" i="4"/>
  <c r="AJ132" i="4"/>
  <c r="AI132" i="4"/>
  <c r="AH132" i="4"/>
  <c r="AG132" i="4"/>
  <c r="AE132" i="4"/>
  <c r="AD132" i="4"/>
  <c r="AC132" i="4"/>
  <c r="AB132" i="4"/>
  <c r="AA132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AS125" i="4"/>
  <c r="AR125" i="4"/>
  <c r="AQ125" i="4"/>
  <c r="AP125" i="4"/>
  <c r="AO125" i="4"/>
  <c r="AN125" i="4"/>
  <c r="AM125" i="4"/>
  <c r="AL125" i="4"/>
  <c r="AK125" i="4"/>
  <c r="AJ125" i="4"/>
  <c r="AI125" i="4"/>
  <c r="AH125" i="4"/>
  <c r="AG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AS112" i="4"/>
  <c r="AR112" i="4"/>
  <c r="AQ112" i="4"/>
  <c r="AP112" i="4"/>
  <c r="AO112" i="4"/>
  <c r="AN112" i="4"/>
  <c r="AM112" i="4"/>
  <c r="AL112" i="4"/>
  <c r="AK112" i="4"/>
  <c r="AJ112" i="4"/>
  <c r="AI112" i="4"/>
  <c r="AH112" i="4"/>
  <c r="AG112" i="4"/>
  <c r="AE112" i="4"/>
  <c r="AD112" i="4"/>
  <c r="AC112" i="4"/>
  <c r="AB112" i="4"/>
  <c r="AA112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AS101" i="4"/>
  <c r="AR101" i="4"/>
  <c r="AQ101" i="4"/>
  <c r="AP101" i="4"/>
  <c r="AO101" i="4"/>
  <c r="AN101" i="4"/>
  <c r="AM101" i="4"/>
  <c r="AL101" i="4"/>
  <c r="AK101" i="4"/>
  <c r="AJ101" i="4"/>
  <c r="AI101" i="4"/>
  <c r="AH101" i="4"/>
  <c r="AG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R286" i="6"/>
  <c r="Q286" i="6"/>
  <c r="W283" i="6"/>
  <c r="P286" i="6" s="1"/>
  <c r="V283" i="6"/>
  <c r="O286" i="6" s="1"/>
  <c r="U283" i="6"/>
  <c r="N286" i="6" s="1"/>
  <c r="T283" i="6"/>
  <c r="M286" i="6" s="1"/>
  <c r="S283" i="6"/>
  <c r="L286" i="6" s="1"/>
  <c r="R283" i="6"/>
  <c r="K286" i="6" s="1"/>
  <c r="Q283" i="6"/>
  <c r="J286" i="6" s="1"/>
  <c r="P283" i="6"/>
  <c r="AS16" i="7" s="1"/>
  <c r="BX16" i="7" s="1"/>
  <c r="O283" i="6"/>
  <c r="N283" i="6"/>
  <c r="M283" i="6"/>
  <c r="L283" i="6"/>
  <c r="K283" i="6"/>
  <c r="J283" i="6"/>
  <c r="I283" i="6"/>
  <c r="I286" i="6" s="1"/>
  <c r="H283" i="6"/>
  <c r="H286" i="6" s="1"/>
  <c r="G283" i="6"/>
  <c r="G286" i="6" s="1"/>
  <c r="F283" i="6"/>
  <c r="F286" i="6" s="1"/>
  <c r="E283" i="6"/>
  <c r="E286" i="6" s="1"/>
  <c r="AS128" i="6"/>
  <c r="AR128" i="6"/>
  <c r="AQ128" i="6"/>
  <c r="AP128" i="6"/>
  <c r="AO128" i="6"/>
  <c r="AN128" i="6"/>
  <c r="AM128" i="6"/>
  <c r="AL128" i="6"/>
  <c r="AK128" i="6"/>
  <c r="AJ128" i="6"/>
  <c r="AI128" i="6"/>
  <c r="AH128" i="6"/>
  <c r="AG128" i="6"/>
  <c r="AE128" i="6"/>
  <c r="AD128" i="6"/>
  <c r="AC128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AS126" i="6"/>
  <c r="AR126" i="6"/>
  <c r="AQ126" i="6"/>
  <c r="AP126" i="6"/>
  <c r="AO126" i="6"/>
  <c r="AN126" i="6"/>
  <c r="AM126" i="6"/>
  <c r="AL126" i="6"/>
  <c r="AK126" i="6"/>
  <c r="AJ126" i="6"/>
  <c r="AI126" i="6"/>
  <c r="AH126" i="6"/>
  <c r="AG126" i="6"/>
  <c r="AE126" i="6"/>
  <c r="AD126" i="6"/>
  <c r="AC126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AS118" i="6"/>
  <c r="AR118" i="6"/>
  <c r="AQ118" i="6"/>
  <c r="AP118" i="6"/>
  <c r="AO118" i="6"/>
  <c r="AN118" i="6"/>
  <c r="AM118" i="6"/>
  <c r="AL118" i="6"/>
  <c r="AK118" i="6"/>
  <c r="AJ118" i="6"/>
  <c r="AI118" i="6"/>
  <c r="AH118" i="6"/>
  <c r="AG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AS102" i="6"/>
  <c r="AR102" i="6"/>
  <c r="AQ102" i="6"/>
  <c r="AP102" i="6"/>
  <c r="AO102" i="6"/>
  <c r="AN102" i="6"/>
  <c r="AM102" i="6"/>
  <c r="AL102" i="6"/>
  <c r="AK102" i="6"/>
  <c r="AJ102" i="6"/>
  <c r="AI102" i="6"/>
  <c r="AH102" i="6"/>
  <c r="AG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G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G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J321" i="3"/>
  <c r="G321" i="3"/>
  <c r="F321" i="3"/>
  <c r="W318" i="3"/>
  <c r="R321" i="3" s="1"/>
  <c r="V318" i="3"/>
  <c r="Q321" i="3" s="1"/>
  <c r="U318" i="3"/>
  <c r="AX14" i="7" s="1"/>
  <c r="CC14" i="7" s="1"/>
  <c r="S318" i="3"/>
  <c r="N321" i="3" s="1"/>
  <c r="R318" i="3"/>
  <c r="M321" i="3" s="1"/>
  <c r="Q318" i="3"/>
  <c r="AT14" i="7" s="1"/>
  <c r="BY14" i="7" s="1"/>
  <c r="P318" i="3"/>
  <c r="K321" i="3" s="1"/>
  <c r="O318" i="3"/>
  <c r="N318" i="3"/>
  <c r="AQ14" i="7" s="1"/>
  <c r="M318" i="3"/>
  <c r="AP14" i="7" s="1"/>
  <c r="L318" i="3"/>
  <c r="K318" i="3"/>
  <c r="J318" i="3"/>
  <c r="AM14" i="7" s="1"/>
  <c r="I318" i="3"/>
  <c r="I321" i="3" s="1"/>
  <c r="H318" i="3"/>
  <c r="H321" i="3" s="1"/>
  <c r="G318" i="3"/>
  <c r="F318" i="3"/>
  <c r="AI14" i="7" s="1"/>
  <c r="BQ14" i="7" s="1"/>
  <c r="E318" i="3"/>
  <c r="E321" i="3" s="1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F161" i="3"/>
  <c r="E161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O153" i="3"/>
  <c r="N153" i="3"/>
  <c r="M153" i="3"/>
  <c r="L153" i="3"/>
  <c r="K153" i="3"/>
  <c r="J153" i="3"/>
  <c r="I153" i="3"/>
  <c r="H153" i="3"/>
  <c r="G153" i="3"/>
  <c r="F153" i="3"/>
  <c r="E153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I123" i="3"/>
  <c r="H123" i="3"/>
  <c r="G123" i="3"/>
  <c r="F123" i="3"/>
  <c r="E123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R72" i="10"/>
  <c r="H72" i="10"/>
  <c r="G72" i="10"/>
  <c r="W69" i="10"/>
  <c r="AZ15" i="7" s="1"/>
  <c r="CE15" i="7" s="1"/>
  <c r="V69" i="10"/>
  <c r="AY15" i="7" s="1"/>
  <c r="CD15" i="7" s="1"/>
  <c r="U69" i="10"/>
  <c r="O72" i="10" s="1"/>
  <c r="T69" i="10"/>
  <c r="N72" i="10" s="1"/>
  <c r="S69" i="10"/>
  <c r="AV15" i="7" s="1"/>
  <c r="CA15" i="7" s="1"/>
  <c r="R69" i="10"/>
  <c r="AU15" i="7" s="1"/>
  <c r="BZ15" i="7" s="1"/>
  <c r="Q69" i="10"/>
  <c r="K72" i="10" s="1"/>
  <c r="P69" i="10"/>
  <c r="J72" i="10" s="1"/>
  <c r="O69" i="10"/>
  <c r="AR15" i="7" s="1"/>
  <c r="BW15" i="7" s="1"/>
  <c r="N69" i="10"/>
  <c r="AQ15" i="7" s="1"/>
  <c r="M69" i="10"/>
  <c r="L69" i="10"/>
  <c r="K69" i="10"/>
  <c r="AN15" i="7" s="1"/>
  <c r="J69" i="10"/>
  <c r="AM15" i="7" s="1"/>
  <c r="I69" i="10"/>
  <c r="I72" i="10" s="1"/>
  <c r="H69" i="10"/>
  <c r="G69" i="10"/>
  <c r="AJ15" i="7" s="1"/>
  <c r="F69" i="10"/>
  <c r="F72" i="10" s="1"/>
  <c r="E69" i="10"/>
  <c r="E72" i="10" s="1"/>
  <c r="AS38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AS36" i="10"/>
  <c r="AR36" i="10"/>
  <c r="AQ36" i="10"/>
  <c r="AP36" i="10"/>
  <c r="AO36" i="10"/>
  <c r="AN36" i="10"/>
  <c r="AM36" i="10"/>
  <c r="AL36" i="10"/>
  <c r="AK36" i="10"/>
  <c r="AJ36" i="10"/>
  <c r="AI36" i="10"/>
  <c r="AH36" i="10"/>
  <c r="AG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AS29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W165" i="32"/>
  <c r="AZ12" i="7" s="1"/>
  <c r="V165" i="32"/>
  <c r="Q168" i="32" s="1"/>
  <c r="U165" i="32"/>
  <c r="P168" i="32" s="1"/>
  <c r="T165" i="32"/>
  <c r="O168" i="32" s="1"/>
  <c r="S165" i="32"/>
  <c r="AV12" i="7" s="1"/>
  <c r="R165" i="32"/>
  <c r="M168" i="32" s="1"/>
  <c r="Q165" i="32"/>
  <c r="L168" i="32" s="1"/>
  <c r="P165" i="32"/>
  <c r="AS12" i="7" s="1"/>
  <c r="O165" i="32"/>
  <c r="J168" i="32" s="1"/>
  <c r="N165" i="32"/>
  <c r="I168" i="32" s="1"/>
  <c r="M165" i="32"/>
  <c r="H168" i="32" s="1"/>
  <c r="L165" i="32"/>
  <c r="G168" i="32" s="1"/>
  <c r="K165" i="32"/>
  <c r="F168" i="32" s="1"/>
  <c r="J165" i="32"/>
  <c r="E168" i="32" s="1"/>
  <c r="I165" i="32"/>
  <c r="H165" i="32"/>
  <c r="G165" i="32"/>
  <c r="F165" i="32"/>
  <c r="E165" i="32"/>
  <c r="EA26" i="7"/>
  <c r="DZ26" i="7"/>
  <c r="DY26" i="7"/>
  <c r="DX26" i="7"/>
  <c r="DW26" i="7"/>
  <c r="DV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O26" i="7"/>
  <c r="CN26" i="7"/>
  <c r="CM26" i="7"/>
  <c r="CL26" i="7"/>
  <c r="CK26" i="7"/>
  <c r="CJ26" i="7"/>
  <c r="CI26" i="7"/>
  <c r="CH26" i="7"/>
  <c r="CG26" i="7"/>
  <c r="BN26" i="7"/>
  <c r="BM26" i="7"/>
  <c r="BL26" i="7"/>
  <c r="BK26" i="7"/>
  <c r="BJ26" i="7"/>
  <c r="BI26" i="7"/>
  <c r="BH26" i="7"/>
  <c r="BG26" i="7"/>
  <c r="BF26" i="7"/>
  <c r="BE26" i="7"/>
  <c r="BD26" i="7"/>
  <c r="BC26" i="7"/>
  <c r="BB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F25" i="7"/>
  <c r="CP24" i="7"/>
  <c r="CO24" i="7"/>
  <c r="CN24" i="7"/>
  <c r="CM24" i="7"/>
  <c r="CL24" i="7"/>
  <c r="CB24" i="7"/>
  <c r="BX24" i="7"/>
  <c r="BT24" i="7"/>
  <c r="BN24" i="7"/>
  <c r="BM24" i="7"/>
  <c r="BL24" i="7"/>
  <c r="BK24" i="7"/>
  <c r="BJ24" i="7"/>
  <c r="BI24" i="7"/>
  <c r="BH24" i="7"/>
  <c r="BG24" i="7"/>
  <c r="BF24" i="7"/>
  <c r="BE24" i="7"/>
  <c r="BD24" i="7"/>
  <c r="BC24" i="7"/>
  <c r="BB24" i="7"/>
  <c r="AZ24" i="7"/>
  <c r="CE24" i="7" s="1"/>
  <c r="AX24" i="7"/>
  <c r="CC24" i="7" s="1"/>
  <c r="AW24" i="7"/>
  <c r="AV24" i="7"/>
  <c r="CA24" i="7" s="1"/>
  <c r="AS24" i="7"/>
  <c r="AR24" i="7"/>
  <c r="BW24" i="7" s="1"/>
  <c r="BR24" i="7" s="1"/>
  <c r="AP24" i="7"/>
  <c r="AO24" i="7"/>
  <c r="AN24" i="7"/>
  <c r="AL24" i="7"/>
  <c r="AK24" i="7"/>
  <c r="BU24" i="7" s="1"/>
  <c r="AJ24" i="7"/>
  <c r="AH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CP23" i="7"/>
  <c r="CO23" i="7"/>
  <c r="CN23" i="7"/>
  <c r="CM23" i="7"/>
  <c r="CL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AZ23" i="7"/>
  <c r="CE23" i="7" s="1"/>
  <c r="AW23" i="7"/>
  <c r="CB23" i="7" s="1"/>
  <c r="AV23" i="7"/>
  <c r="CA23" i="7" s="1"/>
  <c r="AS23" i="7"/>
  <c r="BX23" i="7" s="1"/>
  <c r="AR23" i="7"/>
  <c r="BW23" i="7" s="1"/>
  <c r="AP23" i="7"/>
  <c r="AO23" i="7"/>
  <c r="AN23" i="7"/>
  <c r="AL23" i="7"/>
  <c r="AK23" i="7"/>
  <c r="BU23" i="7" s="1"/>
  <c r="AJ23" i="7"/>
  <c r="BT23" i="7" s="1"/>
  <c r="AH23" i="7"/>
  <c r="BP23" i="7" s="1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CP22" i="7"/>
  <c r="CO22" i="7"/>
  <c r="CN22" i="7"/>
  <c r="CM22" i="7"/>
  <c r="CL22" i="7"/>
  <c r="BN22" i="7"/>
  <c r="BM22" i="7"/>
  <c r="BL22" i="7"/>
  <c r="BK22" i="7"/>
  <c r="BJ22" i="7"/>
  <c r="BI22" i="7"/>
  <c r="BH22" i="7"/>
  <c r="BG22" i="7"/>
  <c r="BF22" i="7"/>
  <c r="BE22" i="7"/>
  <c r="BD22" i="7"/>
  <c r="BC22" i="7"/>
  <c r="BB22" i="7"/>
  <c r="AZ22" i="7"/>
  <c r="CE22" i="7" s="1"/>
  <c r="AV22" i="7"/>
  <c r="CA22" i="7" s="1"/>
  <c r="AT22" i="7"/>
  <c r="BY22" i="7" s="1"/>
  <c r="AS22" i="7"/>
  <c r="BX22" i="7" s="1"/>
  <c r="AR22" i="7"/>
  <c r="BW22" i="7" s="1"/>
  <c r="BR22" i="7" s="1"/>
  <c r="AP22" i="7"/>
  <c r="AO22" i="7"/>
  <c r="AN22" i="7"/>
  <c r="AL22" i="7"/>
  <c r="AK22" i="7"/>
  <c r="BU22" i="7" s="1"/>
  <c r="AJ22" i="7"/>
  <c r="BT22" i="7" s="1"/>
  <c r="AH22" i="7"/>
  <c r="A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CP21" i="7"/>
  <c r="CO21" i="7"/>
  <c r="CN21" i="7"/>
  <c r="CM21" i="7"/>
  <c r="CL21" i="7"/>
  <c r="BN21" i="7"/>
  <c r="BM21" i="7"/>
  <c r="BL21" i="7"/>
  <c r="BK21" i="7"/>
  <c r="BJ21" i="7"/>
  <c r="BI21" i="7"/>
  <c r="BH21" i="7"/>
  <c r="BG21" i="7"/>
  <c r="BF21" i="7"/>
  <c r="BE21" i="7"/>
  <c r="BD21" i="7"/>
  <c r="BC21" i="7"/>
  <c r="BB21" i="7"/>
  <c r="AY21" i="7"/>
  <c r="CD21" i="7" s="1"/>
  <c r="AU21" i="7"/>
  <c r="BZ21" i="7" s="1"/>
  <c r="AQ21" i="7"/>
  <c r="AM21" i="7"/>
  <c r="AI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CP20" i="7"/>
  <c r="CO20" i="7"/>
  <c r="CN20" i="7"/>
  <c r="CM20" i="7"/>
  <c r="CL20" i="7"/>
  <c r="BX20" i="7"/>
  <c r="BT20" i="7"/>
  <c r="BN20" i="7"/>
  <c r="BM20" i="7"/>
  <c r="BL20" i="7"/>
  <c r="BK20" i="7"/>
  <c r="BJ20" i="7"/>
  <c r="BI20" i="7"/>
  <c r="BH20" i="7"/>
  <c r="BG20" i="7"/>
  <c r="BF20" i="7"/>
  <c r="BE20" i="7"/>
  <c r="BD20" i="7"/>
  <c r="BC20" i="7"/>
  <c r="BB20" i="7"/>
  <c r="AZ20" i="7"/>
  <c r="CE20" i="7" s="1"/>
  <c r="AY20" i="7"/>
  <c r="CD20" i="7" s="1"/>
  <c r="AW20" i="7"/>
  <c r="CB20" i="7" s="1"/>
  <c r="AV20" i="7"/>
  <c r="CA20" i="7" s="1"/>
  <c r="AU20" i="7"/>
  <c r="BZ20" i="7" s="1"/>
  <c r="AS20" i="7"/>
  <c r="AR20" i="7"/>
  <c r="BW20" i="7" s="1"/>
  <c r="BR20" i="7" s="1"/>
  <c r="AQ20" i="7"/>
  <c r="AP20" i="7"/>
  <c r="AO20" i="7"/>
  <c r="AN20" i="7"/>
  <c r="AM20" i="7"/>
  <c r="AL20" i="7"/>
  <c r="BV20" i="7" s="1"/>
  <c r="AK20" i="7"/>
  <c r="BU20" i="7" s="1"/>
  <c r="AJ20" i="7"/>
  <c r="AI20" i="7"/>
  <c r="BQ20" i="7" s="1"/>
  <c r="AH20" i="7"/>
  <c r="BP20" i="7" s="1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CP19" i="7"/>
  <c r="CO19" i="7"/>
  <c r="CN19" i="7"/>
  <c r="CM19" i="7"/>
  <c r="CL19" i="7"/>
  <c r="BN19" i="7"/>
  <c r="BM19" i="7"/>
  <c r="BL19" i="7"/>
  <c r="BK19" i="7"/>
  <c r="BJ19" i="7"/>
  <c r="BI19" i="7"/>
  <c r="BH19" i="7"/>
  <c r="BG19" i="7"/>
  <c r="BF19" i="7"/>
  <c r="BE19" i="7"/>
  <c r="BD19" i="7"/>
  <c r="BC19" i="7"/>
  <c r="BB19" i="7"/>
  <c r="AZ19" i="7"/>
  <c r="CE19" i="7" s="1"/>
  <c r="AY19" i="7"/>
  <c r="CD19" i="7" s="1"/>
  <c r="AX19" i="7"/>
  <c r="CC19" i="7" s="1"/>
  <c r="AV19" i="7"/>
  <c r="CA19" i="7" s="1"/>
  <c r="AU19" i="7"/>
  <c r="BZ19" i="7" s="1"/>
  <c r="AT19" i="7"/>
  <c r="BY19" i="7" s="1"/>
  <c r="AR19" i="7"/>
  <c r="BW19" i="7" s="1"/>
  <c r="AQ19" i="7"/>
  <c r="AP19" i="7"/>
  <c r="AN19" i="7"/>
  <c r="AM19" i="7"/>
  <c r="AL19" i="7"/>
  <c r="BV19" i="7" s="1"/>
  <c r="AJ19" i="7"/>
  <c r="AI19" i="7"/>
  <c r="AH19" i="7"/>
  <c r="BP19" i="7" s="1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CP18" i="7"/>
  <c r="CO18" i="7"/>
  <c r="CN18" i="7"/>
  <c r="CM18" i="7"/>
  <c r="CL18" i="7"/>
  <c r="BW18" i="7"/>
  <c r="BU18" i="7"/>
  <c r="BQ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AY18" i="7"/>
  <c r="CD18" i="7" s="1"/>
  <c r="AW18" i="7"/>
  <c r="CB18" i="7" s="1"/>
  <c r="AU18" i="7"/>
  <c r="BZ18" i="7" s="1"/>
  <c r="AS18" i="7"/>
  <c r="BX18" i="7" s="1"/>
  <c r="AR18" i="7"/>
  <c r="AQ18" i="7"/>
  <c r="AP18" i="7"/>
  <c r="AO18" i="7"/>
  <c r="AN18" i="7"/>
  <c r="AM18" i="7"/>
  <c r="AL18" i="7"/>
  <c r="BV18" i="7" s="1"/>
  <c r="AK18" i="7"/>
  <c r="AJ18" i="7"/>
  <c r="BT18" i="7" s="1"/>
  <c r="AI18" i="7"/>
  <c r="AH18" i="7"/>
  <c r="BP18" i="7" s="1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CP17" i="7"/>
  <c r="CO17" i="7"/>
  <c r="CN17" i="7"/>
  <c r="CM17" i="7"/>
  <c r="CL17" i="7"/>
  <c r="BV17" i="7"/>
  <c r="BN17" i="7"/>
  <c r="BM17" i="7"/>
  <c r="BL17" i="7"/>
  <c r="BK17" i="7"/>
  <c r="BJ17" i="7"/>
  <c r="BI17" i="7"/>
  <c r="BH17" i="7"/>
  <c r="BG17" i="7"/>
  <c r="BF17" i="7"/>
  <c r="BE17" i="7"/>
  <c r="BD17" i="7"/>
  <c r="BC17" i="7"/>
  <c r="BB17" i="7"/>
  <c r="AW17" i="7"/>
  <c r="CB17" i="7" s="1"/>
  <c r="AS17" i="7"/>
  <c r="BX17" i="7" s="1"/>
  <c r="AR17" i="7"/>
  <c r="BW17" i="7" s="1"/>
  <c r="AQ17" i="7"/>
  <c r="AP17" i="7"/>
  <c r="AO17" i="7"/>
  <c r="AN17" i="7"/>
  <c r="AM17" i="7"/>
  <c r="AL17" i="7"/>
  <c r="AK17" i="7"/>
  <c r="BU17" i="7" s="1"/>
  <c r="AJ17" i="7"/>
  <c r="BT17" i="7" s="1"/>
  <c r="AI17" i="7"/>
  <c r="BQ17" i="7" s="1"/>
  <c r="AH17" i="7"/>
  <c r="BP17" i="7" s="1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CP16" i="7"/>
  <c r="CO16" i="7"/>
  <c r="CN16" i="7"/>
  <c r="CM16" i="7"/>
  <c r="CL16" i="7"/>
  <c r="BN16" i="7"/>
  <c r="BM16" i="7"/>
  <c r="BL16" i="7"/>
  <c r="BK16" i="7"/>
  <c r="BJ16" i="7"/>
  <c r="BI16" i="7"/>
  <c r="BH16" i="7"/>
  <c r="BG16" i="7"/>
  <c r="BF16" i="7"/>
  <c r="BE16" i="7"/>
  <c r="BD16" i="7"/>
  <c r="BC16" i="7"/>
  <c r="BB16" i="7"/>
  <c r="AR16" i="7"/>
  <c r="BW16" i="7" s="1"/>
  <c r="AQ16" i="7"/>
  <c r="AP16" i="7"/>
  <c r="AO16" i="7"/>
  <c r="AN16" i="7"/>
  <c r="AM16" i="7"/>
  <c r="AL16" i="7"/>
  <c r="BV16" i="7" s="1"/>
  <c r="AK16" i="7"/>
  <c r="BU16" i="7" s="1"/>
  <c r="AJ16" i="7"/>
  <c r="BT16" i="7" s="1"/>
  <c r="AI16" i="7"/>
  <c r="BQ16" i="7" s="1"/>
  <c r="AH16" i="7"/>
  <c r="BP16" i="7" s="1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CP15" i="7"/>
  <c r="CO15" i="7"/>
  <c r="CN15" i="7"/>
  <c r="CM15" i="7"/>
  <c r="CL15" i="7"/>
  <c r="BN15" i="7"/>
  <c r="BM15" i="7"/>
  <c r="BL15" i="7"/>
  <c r="BK15" i="7"/>
  <c r="BJ15" i="7"/>
  <c r="BI15" i="7"/>
  <c r="BH15" i="7"/>
  <c r="BG15" i="7"/>
  <c r="BF15" i="7"/>
  <c r="BE15" i="7"/>
  <c r="BD15" i="7"/>
  <c r="BC15" i="7"/>
  <c r="BB15" i="7"/>
  <c r="AX15" i="7"/>
  <c r="CC15" i="7" s="1"/>
  <c r="AW15" i="7"/>
  <c r="CB15" i="7" s="1"/>
  <c r="AS15" i="7"/>
  <c r="BX15" i="7" s="1"/>
  <c r="AP15" i="7"/>
  <c r="AO15" i="7"/>
  <c r="AL15" i="7"/>
  <c r="BV15" i="7" s="1"/>
  <c r="AK15" i="7"/>
  <c r="BU15" i="7" s="1"/>
  <c r="AH15" i="7"/>
  <c r="BP15" i="7" s="1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CP14" i="7"/>
  <c r="CO14" i="7"/>
  <c r="CN14" i="7"/>
  <c r="CM14" i="7"/>
  <c r="CL14" i="7"/>
  <c r="BW14" i="7"/>
  <c r="BN14" i="7"/>
  <c r="BM14" i="7"/>
  <c r="BL14" i="7"/>
  <c r="BK14" i="7"/>
  <c r="BJ14" i="7"/>
  <c r="BI14" i="7"/>
  <c r="BH14" i="7"/>
  <c r="BG14" i="7"/>
  <c r="BF14" i="7"/>
  <c r="BE14" i="7"/>
  <c r="BD14" i="7"/>
  <c r="BC14" i="7"/>
  <c r="BB14" i="7"/>
  <c r="AS14" i="7"/>
  <c r="BX14" i="7" s="1"/>
  <c r="AR14" i="7"/>
  <c r="AO14" i="7"/>
  <c r="BT14" i="7" s="1"/>
  <c r="AN14" i="7"/>
  <c r="AK14" i="7"/>
  <c r="BU14" i="7" s="1"/>
  <c r="AJ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CP12" i="7"/>
  <c r="CO12" i="7"/>
  <c r="CN12" i="7"/>
  <c r="CM12" i="7"/>
  <c r="CL12" i="7"/>
  <c r="AX12" i="7"/>
  <c r="CC12" i="7" s="1"/>
  <c r="AN12" i="7"/>
  <c r="BQ12" i="7" s="1"/>
  <c r="AL12" i="7"/>
  <c r="AK12" i="7"/>
  <c r="AJ12" i="7"/>
  <c r="AI12" i="7"/>
  <c r="AH12" i="7"/>
  <c r="F6" i="7"/>
  <c r="C6" i="7"/>
  <c r="A4" i="7"/>
  <c r="A2" i="7"/>
  <c r="AC55" i="31"/>
  <c r="AB55" i="31"/>
  <c r="AA55" i="31"/>
  <c r="Z55" i="31"/>
  <c r="Y55" i="31"/>
  <c r="X55" i="31"/>
  <c r="W55" i="31"/>
  <c r="V55" i="31"/>
  <c r="U55" i="31"/>
  <c r="T55" i="31"/>
  <c r="S55" i="31"/>
  <c r="R55" i="31"/>
  <c r="Q55" i="31"/>
  <c r="O55" i="31"/>
  <c r="M55" i="31"/>
  <c r="L55" i="31"/>
  <c r="K55" i="31"/>
  <c r="J55" i="31"/>
  <c r="I55" i="31"/>
  <c r="H55" i="31"/>
  <c r="F55" i="31"/>
  <c r="D55" i="31"/>
  <c r="C55" i="31"/>
  <c r="AB53" i="31"/>
  <c r="AA53" i="31"/>
  <c r="Z53" i="31"/>
  <c r="Y53" i="31"/>
  <c r="X53" i="31"/>
  <c r="W53" i="31"/>
  <c r="AC52" i="31"/>
  <c r="AB52" i="31"/>
  <c r="AA52" i="31"/>
  <c r="Z52" i="31"/>
  <c r="Y52" i="31"/>
  <c r="X52" i="31"/>
  <c r="W52" i="31"/>
  <c r="V52" i="31"/>
  <c r="M52" i="31"/>
  <c r="AB51" i="31"/>
  <c r="AA51" i="31"/>
  <c r="Z51" i="31"/>
  <c r="Y51" i="31"/>
  <c r="X51" i="31"/>
  <c r="W51" i="31"/>
  <c r="AC50" i="31"/>
  <c r="AB50" i="31"/>
  <c r="AA50" i="31"/>
  <c r="Z50" i="31"/>
  <c r="Y50" i="31"/>
  <c r="X50" i="31"/>
  <c r="W50" i="31"/>
  <c r="V50" i="31"/>
  <c r="M50" i="31"/>
  <c r="AB49" i="31"/>
  <c r="AA49" i="31"/>
  <c r="Z49" i="31"/>
  <c r="Y49" i="31"/>
  <c r="X49" i="31"/>
  <c r="W49" i="31"/>
  <c r="AC48" i="31"/>
  <c r="AB48" i="31"/>
  <c r="AA48" i="31"/>
  <c r="Z48" i="31"/>
  <c r="Y48" i="31"/>
  <c r="X48" i="31"/>
  <c r="W48" i="31"/>
  <c r="V48" i="31"/>
  <c r="M48" i="31"/>
  <c r="AB47" i="31"/>
  <c r="AA47" i="31"/>
  <c r="Z47" i="31"/>
  <c r="Y47" i="31"/>
  <c r="X47" i="31"/>
  <c r="W47" i="31"/>
  <c r="AC46" i="31"/>
  <c r="AB46" i="31"/>
  <c r="AA46" i="31"/>
  <c r="Z46" i="31"/>
  <c r="Y46" i="31"/>
  <c r="X46" i="31"/>
  <c r="W46" i="31"/>
  <c r="V46" i="31"/>
  <c r="M46" i="31"/>
  <c r="AB45" i="31"/>
  <c r="AA45" i="31"/>
  <c r="Z45" i="31"/>
  <c r="Y45" i="31"/>
  <c r="X45" i="31"/>
  <c r="W45" i="31"/>
  <c r="AC44" i="31"/>
  <c r="AB44" i="31"/>
  <c r="AA44" i="31"/>
  <c r="Z44" i="31"/>
  <c r="Y44" i="31"/>
  <c r="X44" i="31"/>
  <c r="W44" i="31"/>
  <c r="V44" i="31"/>
  <c r="M44" i="31"/>
  <c r="AB43" i="31"/>
  <c r="AA43" i="31"/>
  <c r="Z43" i="31"/>
  <c r="Y43" i="31"/>
  <c r="X43" i="31"/>
  <c r="W43" i="31"/>
  <c r="AC42" i="31"/>
  <c r="AB42" i="31"/>
  <c r="AA42" i="31"/>
  <c r="Z42" i="31"/>
  <c r="Y42" i="31"/>
  <c r="X42" i="31"/>
  <c r="W42" i="31"/>
  <c r="V42" i="31"/>
  <c r="M42" i="31"/>
  <c r="AB41" i="31"/>
  <c r="AA41" i="31"/>
  <c r="Z41" i="31"/>
  <c r="Y41" i="31"/>
  <c r="X41" i="31"/>
  <c r="W41" i="31"/>
  <c r="AC40" i="31"/>
  <c r="AB40" i="31"/>
  <c r="AA40" i="31"/>
  <c r="Z40" i="31"/>
  <c r="Y40" i="31"/>
  <c r="X40" i="31"/>
  <c r="W40" i="31"/>
  <c r="V40" i="31"/>
  <c r="M40" i="31"/>
  <c r="AB39" i="31"/>
  <c r="AA39" i="31"/>
  <c r="Z39" i="31"/>
  <c r="Y39" i="31"/>
  <c r="X39" i="31"/>
  <c r="W39" i="31"/>
  <c r="AC38" i="31"/>
  <c r="AB38" i="31"/>
  <c r="AA38" i="31"/>
  <c r="Z38" i="31"/>
  <c r="Y38" i="31"/>
  <c r="X38" i="31"/>
  <c r="W38" i="31"/>
  <c r="V38" i="31"/>
  <c r="M38" i="31"/>
  <c r="AB37" i="31"/>
  <c r="AA37" i="31"/>
  <c r="Z37" i="31"/>
  <c r="Y37" i="31"/>
  <c r="X37" i="31"/>
  <c r="W37" i="31"/>
  <c r="AC36" i="31"/>
  <c r="AB36" i="31"/>
  <c r="AA36" i="31"/>
  <c r="Z36" i="31"/>
  <c r="Y36" i="31"/>
  <c r="X36" i="31"/>
  <c r="W36" i="31"/>
  <c r="V36" i="31"/>
  <c r="M36" i="31"/>
  <c r="AB35" i="31"/>
  <c r="AA35" i="31"/>
  <c r="Z35" i="31"/>
  <c r="Y35" i="31"/>
  <c r="X35" i="31"/>
  <c r="W35" i="31"/>
  <c r="AC34" i="31"/>
  <c r="AB34" i="31"/>
  <c r="AA34" i="31"/>
  <c r="Z34" i="31"/>
  <c r="Y34" i="31"/>
  <c r="X34" i="31"/>
  <c r="W34" i="31"/>
  <c r="V34" i="31"/>
  <c r="M34" i="31"/>
  <c r="AB33" i="31"/>
  <c r="AA33" i="31"/>
  <c r="Z33" i="31"/>
  <c r="Y33" i="31"/>
  <c r="X33" i="31"/>
  <c r="W33" i="31"/>
  <c r="AC32" i="31"/>
  <c r="AB32" i="31"/>
  <c r="AA32" i="31"/>
  <c r="Z32" i="31"/>
  <c r="Y32" i="31"/>
  <c r="X32" i="31"/>
  <c r="W32" i="31"/>
  <c r="V32" i="31"/>
  <c r="M32" i="31"/>
  <c r="AB31" i="31"/>
  <c r="AA31" i="31"/>
  <c r="Z31" i="31"/>
  <c r="Y31" i="31"/>
  <c r="X31" i="31"/>
  <c r="W31" i="31"/>
  <c r="AB30" i="31"/>
  <c r="AA30" i="31"/>
  <c r="Z30" i="31"/>
  <c r="Y30" i="31"/>
  <c r="X30" i="31"/>
  <c r="W30" i="31"/>
  <c r="AB29" i="31"/>
  <c r="AA29" i="31"/>
  <c r="Z29" i="31"/>
  <c r="Y29" i="31"/>
  <c r="X29" i="31"/>
  <c r="W29" i="31"/>
  <c r="AB28" i="31"/>
  <c r="AA28" i="31"/>
  <c r="Z28" i="31"/>
  <c r="Y28" i="31"/>
  <c r="X28" i="31"/>
  <c r="W28" i="31"/>
  <c r="AB27" i="31"/>
  <c r="AA27" i="31"/>
  <c r="Z27" i="31"/>
  <c r="Y27" i="31"/>
  <c r="X27" i="31"/>
  <c r="W27" i="31"/>
  <c r="AB26" i="31"/>
  <c r="AA26" i="31"/>
  <c r="Z26" i="31"/>
  <c r="Y26" i="31"/>
  <c r="X26" i="31"/>
  <c r="W26" i="31"/>
  <c r="AB25" i="31"/>
  <c r="AA25" i="31"/>
  <c r="Z25" i="31"/>
  <c r="Y25" i="31"/>
  <c r="X25" i="31"/>
  <c r="W25" i="31"/>
  <c r="AC9" i="31"/>
  <c r="AB9" i="31"/>
  <c r="AA9" i="31"/>
  <c r="Z9" i="31"/>
  <c r="Y9" i="31"/>
  <c r="X9" i="31"/>
  <c r="W9" i="31"/>
  <c r="V9" i="31"/>
  <c r="M9" i="31"/>
  <c r="C3" i="31"/>
  <c r="F691" i="33"/>
  <c r="F689" i="33"/>
  <c r="AR12" i="7" l="1"/>
  <c r="BW12" i="7" s="1"/>
  <c r="BW26" i="7" s="1"/>
  <c r="AV17" i="7"/>
  <c r="CA17" i="7" s="1"/>
  <c r="AZ17" i="7"/>
  <c r="CE17" i="7" s="1"/>
  <c r="BT19" i="7"/>
  <c r="BQ19" i="7"/>
  <c r="H296" i="5"/>
  <c r="AS19" i="7"/>
  <c r="BX19" i="7" s="1"/>
  <c r="BR19" i="7" s="1"/>
  <c r="AW19" i="7"/>
  <c r="CB19" i="7" s="1"/>
  <c r="BS19" i="7" s="1"/>
  <c r="G296" i="5"/>
  <c r="AT24" i="7"/>
  <c r="BY24" i="7" s="1"/>
  <c r="AT20" i="7"/>
  <c r="BY20" i="7" s="1"/>
  <c r="AX20" i="7"/>
  <c r="CC20" i="7" s="1"/>
  <c r="AX18" i="7"/>
  <c r="CC18" i="7" s="1"/>
  <c r="AT18" i="7"/>
  <c r="BY18" i="7" s="1"/>
  <c r="AV18" i="7"/>
  <c r="CA18" i="7" s="1"/>
  <c r="AZ18" i="7"/>
  <c r="CE18" i="7" s="1"/>
  <c r="Y362" i="4"/>
  <c r="AY17" i="7"/>
  <c r="CD17" i="7" s="1"/>
  <c r="AX17" i="7"/>
  <c r="CC17" i="7" s="1"/>
  <c r="AU17" i="7"/>
  <c r="BZ17" i="7" s="1"/>
  <c r="AT17" i="7"/>
  <c r="BY17" i="7" s="1"/>
  <c r="R168" i="32"/>
  <c r="AW22" i="7"/>
  <c r="CB22" i="7" s="1"/>
  <c r="BS22" i="7" s="1"/>
  <c r="AX23" i="7"/>
  <c r="CC23" i="7" s="1"/>
  <c r="L196" i="14"/>
  <c r="P196" i="13"/>
  <c r="P196" i="12"/>
  <c r="AX16" i="7"/>
  <c r="CC16" i="7" s="1"/>
  <c r="AW16" i="7"/>
  <c r="CB16" i="7" s="1"/>
  <c r="AU16" i="7"/>
  <c r="BZ16" i="7" s="1"/>
  <c r="AY16" i="7"/>
  <c r="CD16" i="7" s="1"/>
  <c r="BR16" i="7"/>
  <c r="AT16" i="7"/>
  <c r="BY16" i="7" s="1"/>
  <c r="AV16" i="7"/>
  <c r="CA16" i="7" s="1"/>
  <c r="AZ16" i="7"/>
  <c r="CE16" i="7" s="1"/>
  <c r="AZ14" i="7"/>
  <c r="CE14" i="7" s="1"/>
  <c r="AV14" i="7"/>
  <c r="CA14" i="7" s="1"/>
  <c r="AT15" i="7"/>
  <c r="BY15" i="7" s="1"/>
  <c r="BS15" i="7" s="1"/>
  <c r="BV24" i="7"/>
  <c r="AI24" i="7"/>
  <c r="BQ24" i="7" s="1"/>
  <c r="AQ24" i="7"/>
  <c r="AU24" i="7"/>
  <c r="BZ24" i="7" s="1"/>
  <c r="AY24" i="7"/>
  <c r="CD24" i="7" s="1"/>
  <c r="BS24" i="7" s="1"/>
  <c r="BR23" i="7"/>
  <c r="BS23" i="7"/>
  <c r="Z193" i="14"/>
  <c r="M196" i="14"/>
  <c r="Q196" i="14"/>
  <c r="F196" i="14"/>
  <c r="J196" i="14"/>
  <c r="BP22" i="7"/>
  <c r="M196" i="13"/>
  <c r="Q196" i="13"/>
  <c r="AI22" i="7"/>
  <c r="BQ22" i="7" s="1"/>
  <c r="AJ21" i="7"/>
  <c r="BT21" i="7" s="1"/>
  <c r="AN21" i="7"/>
  <c r="BQ21" i="7" s="1"/>
  <c r="AR21" i="7"/>
  <c r="BW21" i="7" s="1"/>
  <c r="AV21" i="7"/>
  <c r="CA21" i="7" s="1"/>
  <c r="BS21" i="7" s="1"/>
  <c r="AZ21" i="7"/>
  <c r="CE21" i="7" s="1"/>
  <c r="AS21" i="7"/>
  <c r="BX21" i="7" s="1"/>
  <c r="AW21" i="7"/>
  <c r="CB21" i="7" s="1"/>
  <c r="BR17" i="7"/>
  <c r="X362" i="4"/>
  <c r="J365" i="4"/>
  <c r="Z362" i="4"/>
  <c r="BR14" i="7"/>
  <c r="AU14" i="7"/>
  <c r="BZ14" i="7" s="1"/>
  <c r="AY14" i="7"/>
  <c r="CD14" i="7" s="1"/>
  <c r="L321" i="3"/>
  <c r="P321" i="3"/>
  <c r="AH14" i="7"/>
  <c r="BP14" i="7" s="1"/>
  <c r="AL14" i="7"/>
  <c r="BV14" i="7" s="1"/>
  <c r="BT15" i="7"/>
  <c r="BR15" i="7"/>
  <c r="L72" i="10"/>
  <c r="P72" i="10"/>
  <c r="AK26" i="7"/>
  <c r="AI15" i="7"/>
  <c r="BQ15" i="7" s="1"/>
  <c r="M72" i="10"/>
  <c r="Q72" i="10"/>
  <c r="BR18" i="7"/>
  <c r="AL26" i="7"/>
  <c r="AU12" i="7"/>
  <c r="AO12" i="7"/>
  <c r="AO26" i="7" s="1"/>
  <c r="AW12" i="7"/>
  <c r="AT12" i="7"/>
  <c r="BY12" i="7" s="1"/>
  <c r="AR26" i="7"/>
  <c r="AP12" i="7"/>
  <c r="BU12" i="7" s="1"/>
  <c r="BU26" i="7" s="1"/>
  <c r="AM12" i="7"/>
  <c r="AY12" i="7"/>
  <c r="CD12" i="7" s="1"/>
  <c r="K168" i="32"/>
  <c r="CE12" i="7"/>
  <c r="CA12" i="7"/>
  <c r="N168" i="32"/>
  <c r="BX12" i="7"/>
  <c r="AQ12" i="7"/>
  <c r="BS20" i="7" l="1"/>
  <c r="BS18" i="7"/>
  <c r="BS17" i="7"/>
  <c r="CC26" i="7"/>
  <c r="AX26" i="7"/>
  <c r="BS16" i="7"/>
  <c r="AV26" i="7"/>
  <c r="CE26" i="7"/>
  <c r="CA26" i="7"/>
  <c r="AU26" i="7"/>
  <c r="AT26" i="7"/>
  <c r="BY26" i="7"/>
  <c r="CD26" i="7"/>
  <c r="AY26" i="7"/>
  <c r="AI26" i="7"/>
  <c r="BQ26" i="7"/>
  <c r="BX26" i="7"/>
  <c r="AS26" i="7"/>
  <c r="AN26" i="7"/>
  <c r="AZ26" i="7"/>
  <c r="AJ26" i="7"/>
  <c r="BR21" i="7"/>
  <c r="AH26" i="7"/>
  <c r="AP26" i="7"/>
  <c r="BZ12" i="7"/>
  <c r="BZ26" i="7" s="1"/>
  <c r="BS12" i="7"/>
  <c r="BT12" i="7"/>
  <c r="BT26" i="7" s="1"/>
  <c r="CB12" i="7"/>
  <c r="AM26" i="7"/>
  <c r="BP12" i="7"/>
  <c r="BP26" i="7" s="1"/>
  <c r="BV12" i="7"/>
  <c r="BV26" i="7" s="1"/>
  <c r="AQ26" i="7"/>
  <c r="BR12" i="7" l="1"/>
  <c r="BR26" i="7" s="1"/>
  <c r="T318" i="3"/>
  <c r="O321" i="3" s="1"/>
  <c r="AW14" i="7" l="1"/>
  <c r="AW26" i="7" s="1"/>
  <c r="CB14" i="7" l="1"/>
  <c r="BS14" i="7" s="1"/>
  <c r="BS26" i="7" s="1"/>
  <c r="CB26" i="7" l="1"/>
</calcChain>
</file>

<file path=xl/comments1.xml><?xml version="1.0" encoding="utf-8"?>
<comments xmlns="http://schemas.openxmlformats.org/spreadsheetml/2006/main">
  <authors>
    <author>ERICK FRANCISCO GOU ORTEGA</author>
  </authors>
  <commentList>
    <comment ref="AK28" authorId="0" shapeId="0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<sst xmlns="http://schemas.openxmlformats.org/spreadsheetml/2006/main" count="6432" uniqueCount="941">
  <si>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</si>
  <si>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</si>
  <si>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</si>
  <si>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</si>
  <si>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</si>
  <si>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</si>
  <si>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</si>
  <si>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</si>
  <si>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</si>
  <si>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</si>
  <si>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</si>
  <si>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</si>
  <si>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</si>
  <si>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</si>
  <si>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</si>
  <si>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</si>
  <si>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</si>
  <si>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</si>
  <si>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</si>
  <si>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</si>
  <si>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</si>
  <si>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</si>
  <si>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</si>
  <si>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</si>
  <si>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</si>
  <si>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</si>
  <si>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</si>
  <si>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</si>
  <si>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Tradicional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</si>
  <si>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</si>
  <si>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</si>
  <si>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</si>
  <si>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</si>
  <si>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</si>
  <si>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</si>
  <si>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</si>
  <si>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</si>
  <si>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</si>
  <si>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</si>
  <si>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</si>
  <si>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</si>
  <si>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</si>
  <si>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</si>
  <si>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</si>
  <si>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</si>
  <si>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</si>
  <si>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</si>
  <si>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Migajón</t>
  </si>
  <si>
    <t>Macramé</t>
  </si>
  <si>
    <t>Chaquira</t>
  </si>
  <si>
    <t>Poliéster</t>
  </si>
  <si>
    <t>25. Administración</t>
  </si>
  <si>
    <t>Taquigrafía</t>
  </si>
  <si>
    <t>Confección Industrial de Ropa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</si>
  <si>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</si>
  <si>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</si>
  <si>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</si>
  <si>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</si>
  <si>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</si>
  <si>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</si>
  <si>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</si>
  <si>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</si>
  <si>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</si>
  <si>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</si>
  <si>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</si>
  <si>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</si>
  <si>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</si>
  <si>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</si>
  <si>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</si>
  <si>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</si>
  <si>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</si>
  <si>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</si>
  <si>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</si>
  <si>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</si>
  <si>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</si>
  <si>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</si>
  <si>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</si>
  <si>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</si>
  <si>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</si>
  <si>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</si>
  <si>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</si>
  <si>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</si>
  <si>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</si>
  <si>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</si>
  <si>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 xml:space="preserve">AM </t>
  </si>
  <si>
    <t>Reconocimiento Oficial de la Competencia Ocupacional</t>
  </si>
  <si>
    <t>CURSOS REGULARES</t>
  </si>
  <si>
    <t>TRADICIONAL</t>
  </si>
  <si>
    <t>CURSOS NO REGULARES (Otros Cursos)</t>
  </si>
  <si>
    <t xml:space="preserve"> TOTAL CURSOS REGULARES Y NO REGULARES</t>
  </si>
  <si>
    <t>ROCO TRADICIONAL</t>
  </si>
  <si>
    <t>ROCO EBC</t>
  </si>
  <si>
    <t>Grupos</t>
  </si>
  <si>
    <t>Acreditados</t>
  </si>
  <si>
    <t>Hombres</t>
  </si>
  <si>
    <t>Mujeres</t>
  </si>
  <si>
    <t xml:space="preserve"> TRADICIONAL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</si>
  <si>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</si>
  <si>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</si>
  <si>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</si>
  <si>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</si>
  <si>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</si>
  <si>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</si>
  <si>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</si>
  <si>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</si>
  <si>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</si>
  <si>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</si>
  <si>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</si>
  <si>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</si>
  <si>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</si>
  <si>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</si>
  <si>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NOTA</t>
  </si>
  <si>
    <t>LA INFORMACIÓN QUE SE ANOTE EN ESTOS FORMATOS DEBERÁ COINCIDIR CON LA INFORMACIÓN QUE SE REPORTE EN LAS CARPETAS DE JUNTAS DIRECTIVAS.</t>
  </si>
  <si>
    <t>Alimentos y Bebidas</t>
  </si>
  <si>
    <t>Servicio a Comensales</t>
  </si>
  <si>
    <t>Preparación de Bebidas</t>
  </si>
  <si>
    <t>Control de Costos de Alimentos y Bebidas</t>
  </si>
  <si>
    <t>Preparación de Alimentos</t>
  </si>
  <si>
    <t>Atención del Cliente del Vino en el Lugar de Consumo</t>
  </si>
  <si>
    <t>Resguardo del Vino</t>
  </si>
  <si>
    <t>Pastelería y Dulces Finos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</si>
  <si>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</si>
  <si>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</si>
  <si>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</si>
  <si>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</si>
  <si>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</si>
  <si>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</si>
  <si>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</si>
  <si>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</si>
  <si>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</si>
  <si>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</si>
  <si>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Venta de Servicios de Viajes</t>
  </si>
  <si>
    <t>Diseño e Imagen de la Carrocería</t>
  </si>
  <si>
    <t>Preparación y Conservación de Alimentos de Origen Animal</t>
  </si>
  <si>
    <t>Técnicas Especializadas de Carnicería</t>
  </si>
  <si>
    <t>Cuidado de Manos y Pies</t>
  </si>
  <si>
    <t>Maquillaje del Rostro</t>
  </si>
  <si>
    <t>Cursos Regulares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</si>
  <si>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</si>
  <si>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</si>
  <si>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</si>
  <si>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</si>
  <si>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</si>
  <si>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</si>
  <si>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</si>
  <si>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 xml:space="preserve">ROCO </t>
  </si>
  <si>
    <t>ACCIÓN MÓVIL TENABO</t>
  </si>
  <si>
    <t>MATRÍCULA TOTAL</t>
  </si>
  <si>
    <t xml:space="preserve">Hombres </t>
  </si>
  <si>
    <t>Manejo Higiénico de Alimentos y Bebidas</t>
  </si>
  <si>
    <t>Tejido a Mano</t>
  </si>
  <si>
    <t>Bordado en Tela</t>
  </si>
  <si>
    <t>Pintura Textil</t>
  </si>
  <si>
    <t>Pintura en Cerámica</t>
  </si>
  <si>
    <t>Cerámica Artificial</t>
  </si>
  <si>
    <t>Cosmetología Facial</t>
  </si>
  <si>
    <t>Cosmetología Corporal</t>
  </si>
  <si>
    <t>Artesanías con Fibras Textiles</t>
  </si>
  <si>
    <t>Artesanías con Pastas, Pinturas y Acabados</t>
  </si>
  <si>
    <t>Asistencia Ejecutiva</t>
  </si>
  <si>
    <t>Mecánica Diesel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</si>
  <si>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</si>
  <si>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</si>
  <si>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</si>
  <si>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</si>
  <si>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</si>
  <si>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</si>
  <si>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</si>
  <si>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</si>
  <si>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</si>
  <si>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</si>
  <si>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</si>
  <si>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</si>
  <si>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</si>
  <si>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</si>
  <si>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</si>
  <si>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</si>
  <si>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</si>
  <si>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</si>
  <si>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Corte y Peinado del Cabello</t>
  </si>
  <si>
    <t>Elaboración de Mezclas para Conservas Alimenticias de Origen Vegetal</t>
  </si>
  <si>
    <t>Hecelchakán</t>
  </si>
  <si>
    <t>Seybaplaya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</si>
  <si>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</si>
  <si>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</si>
  <si>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</si>
  <si>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</si>
  <si>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</si>
  <si>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</si>
  <si>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</si>
  <si>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</si>
  <si>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</si>
  <si>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</si>
  <si>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</si>
  <si>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</si>
  <si>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</si>
  <si>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</si>
  <si>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</si>
  <si>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</si>
  <si>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</si>
  <si>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</si>
  <si>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</si>
  <si>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</si>
  <si>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</si>
  <si>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</si>
  <si>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</si>
  <si>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</si>
  <si>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</si>
  <si>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</si>
  <si>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</si>
  <si>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</si>
  <si>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r>
      <rPr>
        <b/>
        <i/>
        <u/>
        <sz val="12"/>
        <color indexed="8"/>
        <rFont val="Arial"/>
        <family val="2"/>
      </rPr>
      <t>NOTA:</t>
    </r>
    <r>
      <rPr>
        <b/>
        <sz val="12"/>
        <color indexed="8"/>
        <rFont val="Arial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</si>
  <si>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Administración</t>
  </si>
  <si>
    <t>Mercadotecnia en la Micro y Pequeña Empresa</t>
  </si>
  <si>
    <t>Administración en la Micro y Pequeña Empresa</t>
  </si>
  <si>
    <t>Servicio y Comunicación con el Cliente</t>
  </si>
  <si>
    <t>Uso de la Lengua Inglesa en Diversos Contextos</t>
  </si>
  <si>
    <t>Starter</t>
  </si>
  <si>
    <t>Junior 1</t>
  </si>
  <si>
    <t>Junior 2</t>
  </si>
  <si>
    <t>Amateur 1</t>
  </si>
  <si>
    <t>Amateur 2</t>
  </si>
  <si>
    <t>Amateur 3</t>
  </si>
  <si>
    <t>Amateur 4</t>
  </si>
  <si>
    <t>Master 1</t>
  </si>
  <si>
    <t>Master 2</t>
  </si>
  <si>
    <t>Senior 1</t>
  </si>
  <si>
    <t>Senior 2</t>
  </si>
  <si>
    <t>23. Tecnologías de la Información</t>
  </si>
  <si>
    <t>Servicios de Atención Telefónica y Telemercadeo</t>
  </si>
  <si>
    <t>Manejo de Herramientas para Auditoría</t>
  </si>
  <si>
    <t>Producción Artesanal de Alimentos</t>
  </si>
  <si>
    <t>Mantenimiento a Equipos y Sistemas Electrónicos</t>
  </si>
  <si>
    <t>Mantenimiento y Reparación de Tarjetas Electrónicas de Lavadoras</t>
  </si>
  <si>
    <t>Mantenimiento y Reparación de Hornos de Microondas</t>
  </si>
  <si>
    <t>Mantenimiento y Reparación de Equipos de Audiofrecuencia</t>
  </si>
  <si>
    <t>Mantenimiento y Reparación de Pantallas</t>
  </si>
  <si>
    <t>Instalación, Reparación y Mantenimiento de Sistemas Electrónicos de Control</t>
  </si>
  <si>
    <t>Ensamble, Mantenimiento y Reparación de Robótica del Hogar y Entretenimiento</t>
  </si>
  <si>
    <t>Refrigeración y Aire Acondicionado</t>
  </si>
  <si>
    <t>Reparación de Refrigeradores Domésticos</t>
  </si>
  <si>
    <t>Reparación de Equipos Industriales de Refrigeración</t>
  </si>
  <si>
    <t>Mantenimiento de Sistemas de Aire Acondicionado y Refrigeración</t>
  </si>
  <si>
    <t>13. Vestido y Textil</t>
  </si>
  <si>
    <t>Alta Costura</t>
  </si>
  <si>
    <t>Servicios Secretariales</t>
  </si>
  <si>
    <t>Aplicación de Normas y Procedimientos Contables y Fiscales</t>
  </si>
  <si>
    <t>Contabilidad General con Paquete Contable</t>
  </si>
  <si>
    <t>Contabilidad de Costos Asistida por Computadora</t>
  </si>
  <si>
    <t>Determinación de Obligaciones Fiscales</t>
  </si>
  <si>
    <t>29. Imagen y Bienestar Personal</t>
  </si>
  <si>
    <t>Cuidados Cosmetológicos Faciales y Corporales</t>
  </si>
  <si>
    <t>Cuidados Faciales Básicos</t>
  </si>
  <si>
    <t>Estilismo y Diseño de Imagen</t>
  </si>
  <si>
    <t>Cortes Básicos de Cabello para Dama y Caballero</t>
  </si>
  <si>
    <t>Aplicación de Uñas Postizas</t>
  </si>
  <si>
    <t>Color y Transformación en el Cabello para Dama y Caballero</t>
  </si>
  <si>
    <t>Aplicación y Decoración de Uñas</t>
  </si>
  <si>
    <t>Maquillaje de Fantasía en el Rostro y/o Cuerpo</t>
  </si>
  <si>
    <t>Micropigmentación Facial</t>
  </si>
  <si>
    <t>Peluquería y Barbería</t>
  </si>
  <si>
    <t>Asesoría de Imagen</t>
  </si>
  <si>
    <t>Organización de Excursiones Terrestres</t>
  </si>
  <si>
    <t>Aplicación del Sistema de Reservaciones Automatizado SABRE</t>
  </si>
  <si>
    <t>Organización de Visitas a Museos de la Entidad</t>
  </si>
  <si>
    <t>Organización de Recorridos por los Pueblos Mágicos</t>
  </si>
  <si>
    <t>Aplicación de Técnicas de Bar</t>
  </si>
  <si>
    <t>Aplicación de Técnicas Culinarias</t>
  </si>
  <si>
    <t>Aplicación de Técnicas de Repostería</t>
  </si>
  <si>
    <t>Elaboración de Gelatinas Artísticas</t>
  </si>
  <si>
    <t>Confección de Saco Sastre</t>
  </si>
  <si>
    <t>Confección de Chaleco y Falda Sastre</t>
  </si>
  <si>
    <t>Confección de Pantalón Sastre</t>
  </si>
  <si>
    <t>Soporte a Instalaciones Eléctricas y Motores Eléctricos</t>
  </si>
  <si>
    <t>Instala Acometidas Residenciales</t>
  </si>
  <si>
    <t>Instala Sensores de Presencia Domésticos</t>
  </si>
  <si>
    <t>Instala y Repara el Sistema Eléctrico Doméstico</t>
  </si>
  <si>
    <t>Instala y Repara el Sistema Eléctrico de Comunicaciones y Seguridad</t>
  </si>
  <si>
    <t>Instala y Repara el Sistema Eléctrico Industrial</t>
  </si>
  <si>
    <t>Realiza Mantenimiento a Motores Eléctricos Monofásicos</t>
  </si>
  <si>
    <t>Realiza Mantenimiento a Motores Eléctricos Trifásicos</t>
  </si>
  <si>
    <t>Instala y Repara el Sistema Eléctrico Inteligente Doméstico</t>
  </si>
  <si>
    <t>16. Procesos de Producción Industrial</t>
  </si>
  <si>
    <t>Elaboración de Centro de Entretenimiento</t>
  </si>
  <si>
    <t>Elaboración de Buró</t>
  </si>
  <si>
    <t>Pintado de Piezas, Componentes y Muebles de Madera</t>
  </si>
  <si>
    <t>Elaboración de Piezas Torneadas</t>
  </si>
  <si>
    <t>Terminado de Muebles de Madera</t>
  </si>
  <si>
    <t>Restauración de Muebles</t>
  </si>
  <si>
    <t>Rauteado de Piezas para Muebles de Madera</t>
  </si>
  <si>
    <t>Aplicación de Soldadura Eléctrica</t>
  </si>
  <si>
    <t>Elaboración de Piezas Metalmecánicas</t>
  </si>
  <si>
    <t>Aplicación de Técnicas MIG y TIG</t>
  </si>
  <si>
    <t>Soldadura en Procesos Especiales TIG y MIG</t>
  </si>
  <si>
    <t>Aplicación de Soldadura por Arco Metálico Protegida con Gas (GMAW)</t>
  </si>
  <si>
    <t>Pailería Industrial</t>
  </si>
  <si>
    <t>Soldadura por Arco con Tungsteno y Gas (GTAW)</t>
  </si>
  <si>
    <t>Mantenimiento al Sistema Eléctrico Automotriz</t>
  </si>
  <si>
    <t>Diagnóstico al Sistema Eléctrico Automotriz</t>
  </si>
  <si>
    <t>Mantenimiento al Sistema de Calefacción Automotriz</t>
  </si>
  <si>
    <t>Diagnóstico al Acumulador Automotriz</t>
  </si>
  <si>
    <t>Cambio de Batería del Vehículo Híbrido</t>
  </si>
  <si>
    <t>Mantenimiento a Redes de Alimentación Eléctrica Automotriz</t>
  </si>
  <si>
    <t>Mantenimiento al Sistema de Arranque</t>
  </si>
  <si>
    <t>Mantenimiento al Sistema de Carga</t>
  </si>
  <si>
    <t>Mantenimiento e Instalación de Iluminación Automotriz</t>
  </si>
  <si>
    <t>Mantenimiento al Tablero de Instrumentos Análogos</t>
  </si>
  <si>
    <t>Mantenimiento a los Accesorios Eléctricos Automotrices</t>
  </si>
  <si>
    <t>Mantenimiento a la Caja de Relevadores Automotrices</t>
  </si>
  <si>
    <t>Mantenimiento al Sistema de Carga Inteligente</t>
  </si>
  <si>
    <t>Mantenimiento e Instalación de Equipos de Comunicación Automotriz</t>
  </si>
  <si>
    <t>Mantenimiento e Instalación de Equipos de Remolque</t>
  </si>
  <si>
    <t>Mantenimiento al Sistema Electrónico Automotriz</t>
  </si>
  <si>
    <t>Diagnóstico al Módulo IPDM</t>
  </si>
  <si>
    <t>Diagnóstico OBD I y OBD II</t>
  </si>
  <si>
    <t>Mantenimiento e Instalación de Audio y Video Automotriz</t>
  </si>
  <si>
    <t>Diagnóstico con Osciloscopio al Sistema Electromecánico</t>
  </si>
  <si>
    <t>Mantenimiento al Sistema de Inyección Electrónica</t>
  </si>
  <si>
    <t>Mantenimiento al Sistema Electrónico de Aire Acondicionado y Calefacción Automotriz</t>
  </si>
  <si>
    <t>Mantenimiento y Programación de la Red de Comunicación Automotriz</t>
  </si>
  <si>
    <t>Mantenimiento al Sistema de Arranque/Parada</t>
  </si>
  <si>
    <t>Mantenimiento al Sistema Electrónico de la Carrocería</t>
  </si>
  <si>
    <t>Mantenimiento a los Sistemas Avanzados de Asistencia al Conductor</t>
  </si>
  <si>
    <t>Mantenimiento a Equipos de Comunicación Telemática Automotriz</t>
  </si>
  <si>
    <t>Gestión y Venta de Servicios Turísticos</t>
  </si>
  <si>
    <t>22-ULIDC-2022A</t>
  </si>
  <si>
    <t>Informática</t>
  </si>
  <si>
    <t>23-I-2022A</t>
  </si>
  <si>
    <t>Gestión de Servicios de Sistemas Operativos y Virtualización</t>
  </si>
  <si>
    <t>Automatización con Flujos de Trabajo</t>
  </si>
  <si>
    <t>Programación Orientada a Objetos</t>
  </si>
  <si>
    <t>Gestión de Base de Datos con SQL</t>
  </si>
  <si>
    <t>Desarrollo de Sitios y Aplicaciones Web</t>
  </si>
  <si>
    <t>25-A-2022A</t>
  </si>
  <si>
    <t>01-PAA-2022A</t>
  </si>
  <si>
    <t>05-MESE-2022A</t>
  </si>
  <si>
    <t>Mantenimiento Preventivo y Verificación de Tarjetas Electrónicas Analógicas y Digitales</t>
  </si>
  <si>
    <t>Mantenimiento y Reparación de Tarjetas Electrónicas de Refrigeradores y Climatización</t>
  </si>
  <si>
    <t>07-RAA-2022A</t>
  </si>
  <si>
    <t>Mantenimiento Preventivo de Refrigeradores Domésticos</t>
  </si>
  <si>
    <t>Instalación y Reparación de Aire Acondicionado y Calefacción de Ventana y Minisplit</t>
  </si>
  <si>
    <t>Mantenimiento Preventivo de Aire Acondicionado Minisplit</t>
  </si>
  <si>
    <t>Reparación de Aire Acondicionado Comercial e Industrial</t>
  </si>
  <si>
    <t>Reparación de Aire Acondicionado Minisplit Inverter</t>
  </si>
  <si>
    <t>Reparación de Aire Acondicionado y Calefacción Automotriz</t>
  </si>
  <si>
    <t>Reparación de Equipos de Aire Acondicionado Tipo Mini Split</t>
  </si>
  <si>
    <t>Reparación de Equipos de Refrigeración de Transporte</t>
  </si>
  <si>
    <t>Reparación de Equipos de Refrigeración Doméstica y Comercial</t>
  </si>
  <si>
    <t>Reparación de Equipos de Refrigeración Industrial</t>
  </si>
  <si>
    <t>Trabajos de Papel y Cartón</t>
  </si>
  <si>
    <t>Mecanografía Asistida por computadora</t>
  </si>
  <si>
    <t>30-H-2022A</t>
  </si>
  <si>
    <t>Organización de Recorridos por los Atractivos Turísticos en la Entidad</t>
  </si>
  <si>
    <t>30-GVST-2022A</t>
  </si>
  <si>
    <t>25-ANPCF-2022A</t>
  </si>
  <si>
    <t>29-EDI-2022A</t>
  </si>
  <si>
    <t>29-CCFC-2022A</t>
  </si>
  <si>
    <t>30-AB-2022A</t>
  </si>
  <si>
    <t>13-S-2022A</t>
  </si>
  <si>
    <t>04-SIEME-2022A</t>
  </si>
  <si>
    <t>Instala el Control de Bombas de Agua de Uso Doméstico</t>
  </si>
  <si>
    <t>08-MSEA-2022A</t>
  </si>
  <si>
    <t>Programación del Módulo Electrónico150 Automotriz</t>
  </si>
  <si>
    <t>08-MASEA-2022A</t>
  </si>
  <si>
    <t>08-DIC-2022A</t>
  </si>
  <si>
    <t>Repintado de los Componentes de la Carrocería del Vehículo Automotriz</t>
  </si>
  <si>
    <t>Reparación del Sistema de Inyección de los Vehículos de Rango Medio y Servicio Pesado</t>
  </si>
  <si>
    <t>Reparación del Motor a Diesel de los Vehículos de Rango Medio y Servicio Pesado</t>
  </si>
  <si>
    <t>Preparación de Materia Prima en la Elaboración de Muebles de Madera</t>
  </si>
  <si>
    <t>19-SP-2022A</t>
  </si>
  <si>
    <t>Soldadura Oxigas del Acero en Posiciones</t>
  </si>
  <si>
    <t>Aplicación de Soldadura por Arco con Electrodo Metálico Revestido (SMAW)</t>
  </si>
  <si>
    <t>08-MD-2022A</t>
  </si>
  <si>
    <t>16-DFMM-2022A</t>
  </si>
  <si>
    <t>Sujeta a demanda</t>
  </si>
  <si>
    <t>C.C.T.</t>
  </si>
  <si>
    <t>04EIC0002E</t>
  </si>
  <si>
    <t>04EIC0007Z</t>
  </si>
  <si>
    <t>04EIC0006A</t>
  </si>
  <si>
    <t>04EIC0001F</t>
  </si>
  <si>
    <t>04EIC0009Y</t>
  </si>
  <si>
    <t>04EIC0003D</t>
  </si>
  <si>
    <t>04EIC0013K</t>
  </si>
  <si>
    <t>04EIC0010N</t>
  </si>
  <si>
    <t>04EIC0011M</t>
  </si>
  <si>
    <t>04EIC0012L</t>
  </si>
  <si>
    <t>04EIC0008Z</t>
  </si>
  <si>
    <t>04AIC0001J</t>
  </si>
  <si>
    <t>Celda</t>
  </si>
  <si>
    <t>Abreviatura</t>
  </si>
  <si>
    <t>Descripción</t>
  </si>
  <si>
    <t>D10</t>
  </si>
  <si>
    <t>Unidad de Capacitación.</t>
  </si>
  <si>
    <t>E10</t>
  </si>
  <si>
    <t>Acción Móvil.</t>
  </si>
  <si>
    <t>Cantidad de alumnos atendidos por curso regular con programa de estudio  basados en Criterios de Competencia Ocupacional (CCO), Síntesis de Contenido Programático (SCP), Componente de Formación Profesional (CFP) y Formación en Línea (FEL). Para el desarrollo de conocimientos, habilidades, destrezas y actitudes.</t>
  </si>
  <si>
    <t>CG 8,9 y 10</t>
  </si>
  <si>
    <t>Cantidad de alumnos atendidos por acción móvil a través del desplazamiento del docente.</t>
  </si>
  <si>
    <t>Cantidad de alumnos atendidos por curso regular con programa de estudio basado en modelo educativo para el desarrollo de un aprendizaje bajo criterios de Enseñanza Basada en Competencia Laboral.</t>
  </si>
  <si>
    <t>CH 9,9 y 10</t>
  </si>
  <si>
    <t>Cantidad de alumnos atendidos por acción móvil a través del desplazamiento del docente, equipo y herramienta.</t>
  </si>
  <si>
    <t>Ci 9,9 y 10</t>
  </si>
  <si>
    <t>Cantidad de alumnos atendidos por acción móvil a través del desplazamiento del docente, equipo, herramienta y unidad móvil.</t>
  </si>
  <si>
    <t>Reconocimiento Oficial de la Competencia Ocupacional, enfocado a certificar los conocimientos, habilidades, destrezas y actitudes correspondientes al modelo educativo EBC</t>
  </si>
  <si>
    <t>DD 9,9 y 10</t>
  </si>
  <si>
    <t>Consejo de Normalización y Certificación de Competencia Laboral.</t>
  </si>
  <si>
    <t>Servicios de capacitación (Actualizada al 2023-2024)</t>
  </si>
  <si>
    <t>INFORMACIÓN ESTADÍSTICA DE ICAT 2024</t>
  </si>
  <si>
    <t>Dirección General de Centros de Formación para el Trabajo</t>
  </si>
  <si>
    <t>Coordinación de Organismos Descentralizados Estatales del Instituto de Capacitación para el Trabajo</t>
  </si>
  <si>
    <t>Especialidades Ofertadas por los Institutos de Capacitación para el Trabajo</t>
  </si>
  <si>
    <t>Ciclo escolar 2023 - 2024</t>
  </si>
  <si>
    <t>Contra Oferta Educativa 2023 - 2024</t>
  </si>
  <si>
    <t>NIVEL</t>
  </si>
  <si>
    <t>CLAVE</t>
  </si>
  <si>
    <t>TRAYECTO</t>
  </si>
  <si>
    <t>Agropecuario</t>
  </si>
  <si>
    <t>MERCADO LABORAL</t>
  </si>
  <si>
    <t>Producción Artesanal de Alimentos (Producción Industrial de Alimentos)</t>
  </si>
  <si>
    <t>BASICO</t>
  </si>
  <si>
    <t>EMPRENDURISMO</t>
  </si>
  <si>
    <t>Desarrollo de Habilidades Básicas para el Emprendimiento</t>
  </si>
  <si>
    <t>PARA LA VIDA, LA CIUDADANIA Y LA COMUNIDAD</t>
  </si>
  <si>
    <t>Consciencia Social</t>
  </si>
  <si>
    <t>INICIAR, CONTINUAR O CONCLUIR ESTUDIOS</t>
  </si>
  <si>
    <t>Manejo de Windows e Internet</t>
  </si>
  <si>
    <t>MEDIO</t>
  </si>
  <si>
    <t>Estrategías para Emprender un Negocio con Éxito</t>
  </si>
  <si>
    <t>Dinámica de la Comunidad</t>
  </si>
  <si>
    <t>Elaboración de Documentos mediante un Procesador de Textos</t>
  </si>
  <si>
    <t>Elaboración de Presentaciones mediante un Procesador de Gráfico</t>
  </si>
  <si>
    <t>Elaboración de Libros mediante un Procesador de Cálculo</t>
  </si>
  <si>
    <t>AVANZADO</t>
  </si>
  <si>
    <t>Gestión de Bases de Datos Relacionales</t>
  </si>
  <si>
    <t>Electricidad</t>
  </si>
  <si>
    <t>Soporte a Instalaciones Electricas y Motores Eléctricos</t>
  </si>
  <si>
    <t>Aplicación de Funciones Básicas en Inglés para Soporte a Instalaciones Eléctricas y Motores Eléctricos</t>
  </si>
  <si>
    <t>Electrónica</t>
  </si>
  <si>
    <t>Aplicación de Funciones Básicas en Inglés para Mantenimiento a Equipos y Sistemas Electrónicos</t>
  </si>
  <si>
    <t>Mecatrónica</t>
  </si>
  <si>
    <t>06-IPSM-2022A</t>
  </si>
  <si>
    <t>Instalación y Programación de Sistemas Mecatrónicos</t>
  </si>
  <si>
    <t>Aplicación de Funciones Básicas en Inglés para Instalación y Programación de Sistemas Mecatrónicas</t>
  </si>
  <si>
    <t>Industrial</t>
  </si>
  <si>
    <t>M</t>
  </si>
  <si>
    <t>Mantenimiento de Máquinas de Costura</t>
  </si>
  <si>
    <t>07-MMSI-2022A</t>
  </si>
  <si>
    <t xml:space="preserve">Mantenimiento a Maquinaria y Sistemas Industriales </t>
  </si>
  <si>
    <t xml:space="preserve">Refrigeración y Aire Acondicionado </t>
  </si>
  <si>
    <t>Aplicación de Funciones Básicas en Inglés para Refrigueración y Aire Acondicionado</t>
  </si>
  <si>
    <t>Automotor</t>
  </si>
  <si>
    <t>08-MEA-2022A</t>
  </si>
  <si>
    <t>Mantenimiento Electromecánico del Automóvil (Mecánica Automotriz)</t>
  </si>
  <si>
    <t>Aplicación de Funciones Básicas en Inglés para Mantenimiento Electromecánico del Automóvil</t>
  </si>
  <si>
    <t>08-MSEA-2023A</t>
  </si>
  <si>
    <t>Mantenimiento al Sistema Electrónico Automotriz (Electrónica Automotriz)</t>
  </si>
  <si>
    <t>Aplicación de Funciones Básicas en Inglés para Mantenimiento al Sistema Electrónico del Automovil</t>
  </si>
  <si>
    <t xml:space="preserve">Mantenimiento al Sistema Eléctrico Automotriz </t>
  </si>
  <si>
    <t>08-DIC-2023A</t>
  </si>
  <si>
    <t>Mecánica Diésel</t>
  </si>
  <si>
    <t>08-OA-2022A</t>
  </si>
  <si>
    <t>Operación de Autotransporte</t>
  </si>
  <si>
    <t>Equipos y Sistemas</t>
  </si>
  <si>
    <t>11-STESC-2022A</t>
  </si>
  <si>
    <t>Soporte Técnico a Equipos y Sistemas Computacionales</t>
  </si>
  <si>
    <t>Aplicación de Funciones Básicas en Inglés para Soporte Técnico a Equipos y Sistemas Computacionales</t>
  </si>
  <si>
    <t>Construcción</t>
  </si>
  <si>
    <t>12-DDI-2022A</t>
  </si>
  <si>
    <t>Diseño y Decoración de Interiores</t>
  </si>
  <si>
    <t>12-IRC-2022A</t>
  </si>
  <si>
    <t>Instalación de Recubrimientos Cerámicos</t>
  </si>
  <si>
    <t>Aplicación de Funciones Básicas en Inglés para Instalación de Recubrimientos Cerámicos</t>
  </si>
  <si>
    <t>12-EDAI-2022A</t>
  </si>
  <si>
    <t>Elaboración de Dibujos Arquitectónicos e Industrial</t>
  </si>
  <si>
    <t>Aplicación de Funciones Básicas en Inglés para Elaboración de Dibujo Arquitéctonico e Industrial</t>
  </si>
  <si>
    <t>12-IMSHG-2022A</t>
  </si>
  <si>
    <t>Instalaciones y Mantenimiento de Sistemas Hidrosanitarios y de Gas (Instalaciones Hidráulicas y de Gas)</t>
  </si>
  <si>
    <t>Aplicación de Funciones Básicas en Inglés para Instalación y Mantenimiento de Sistemas Hidrosanitarios y de Gas</t>
  </si>
  <si>
    <t>12-PPPC-2022A</t>
  </si>
  <si>
    <t>Planeación, Programación y Presupuestación de la Construcción</t>
  </si>
  <si>
    <t>Vestido y Textil</t>
  </si>
  <si>
    <t>13-DM-2022A</t>
  </si>
  <si>
    <t>Diseño de Moda</t>
  </si>
  <si>
    <t>Aplicación de Funciones Básicas en Inglés para Diseño de Moda</t>
  </si>
  <si>
    <t>13-CPV-2023A</t>
  </si>
  <si>
    <t>Confección de Prendas de Vestir</t>
  </si>
  <si>
    <t>Aplicación de Funciones Básicas en Inglés para Confección de Prendas de Vestir</t>
  </si>
  <si>
    <t>Artesanal</t>
  </si>
  <si>
    <t>Artesanías Metálicas</t>
  </si>
  <si>
    <t>Diseño y Elaboración de Cerámica</t>
  </si>
  <si>
    <t>B/M</t>
  </si>
  <si>
    <t>Floristería</t>
  </si>
  <si>
    <t>Tapicería</t>
  </si>
  <si>
    <t>14-ERAM-2022A</t>
  </si>
  <si>
    <t>Elaboración y Restauración de Artesanías de Madera</t>
  </si>
  <si>
    <t>Aplicación de Funciones Básicas en Inglés para Elaboración de Joyería y Orfebrería y Elaboración y Restauración de Artesanías de Madera</t>
  </si>
  <si>
    <t>14-EJO-2022A</t>
  </si>
  <si>
    <t>Elaboración de Joyería y Orfebrería</t>
  </si>
  <si>
    <t>14-PPAM-2023C</t>
  </si>
  <si>
    <t>Produccción Plástica en Arte Monumental</t>
  </si>
  <si>
    <t>Aplicación de Funciones Básicas en Inglés para Producción Plástica en Arte Monumental</t>
  </si>
  <si>
    <t>Procesos de Producción Industrial</t>
  </si>
  <si>
    <t>Aplicación de Funciones Básicas en Inglés para Diseño y Fabricación de Muebles de Madera</t>
  </si>
  <si>
    <t>16-DECM-2022A</t>
  </si>
  <si>
    <t>Diseño y Elaboración de Calzado y Marroquinería (Elaboración de Calzado y Artículos de Piel y Cuero)</t>
  </si>
  <si>
    <t>Aplicación de Funciones Básicas en Inglés para Diseño y Elaboración de Calzado y Marroquería</t>
  </si>
  <si>
    <t>Plásticos</t>
  </si>
  <si>
    <t>Moldeado de Plásticos</t>
  </si>
  <si>
    <t>Producción de Prótesis y Órtesis</t>
  </si>
  <si>
    <t>Protésis y Órtesis</t>
  </si>
  <si>
    <t>18-EPAD-2022A</t>
  </si>
  <si>
    <t>Elaboración de Protesis y Aparatología Dental</t>
  </si>
  <si>
    <t>Aplicación de Funciones Básicas en Inglés para Elaboración de Prótesis y Aparatología Dental</t>
  </si>
  <si>
    <t>Protésis, Órtesis y Fisioejercitación</t>
  </si>
  <si>
    <t>Aplicación de Funciones Básicas en Inglés para Prótesis, Órtesis y Fisioejercitación</t>
  </si>
  <si>
    <t>18-AO-2022A</t>
  </si>
  <si>
    <t>Auxiliar en Optometría (Salud Visual)</t>
  </si>
  <si>
    <t>Metalmecánica</t>
  </si>
  <si>
    <t>Metrología Dimensional</t>
  </si>
  <si>
    <t>19-MH-2022A</t>
  </si>
  <si>
    <t xml:space="preserve">Máquinas-Herramienta </t>
  </si>
  <si>
    <t>Aplicación de Funciones Básicas en Inglés para Máquinas - Herramienta</t>
  </si>
  <si>
    <t>Aplicación de Funciones Básicas en Inglés para Soldadura y Pailería</t>
  </si>
  <si>
    <t>19-BCI-2022C</t>
  </si>
  <si>
    <t>Buceo Comercial e Industrial</t>
  </si>
  <si>
    <t>Telecomunicaciones</t>
  </si>
  <si>
    <t>21-IMRT-2022A</t>
  </si>
  <si>
    <t>Instalación y Mantenimiento de Redes de Telecomunicaciones</t>
  </si>
  <si>
    <t>Aplicación de Funciones Básicas en Inglés para Instalación y Mantenimiento de Redes de Telecomunicaciones y Mantenimiento Preventivo y Correctivo de Equipo de Telecomunicaciones</t>
  </si>
  <si>
    <t>21-OSRT-2022A</t>
  </si>
  <si>
    <t>Operación de Sistemas de Redes de Telecomunicaciones</t>
  </si>
  <si>
    <t>Aplicación de Funciones Básicas en Inglés para Operación de Sistema de Redes de Telecomunicaciones</t>
  </si>
  <si>
    <t>21-MPCET-2022A</t>
  </si>
  <si>
    <t>Mantenimiento Preventivo y Correctivo de Equipo de Telecomunicaciones</t>
  </si>
  <si>
    <t>Aplicación de Funciones Básicas en Inglés para Instalaciones y Mantenimiento de Redes de Telecomunicaciones y Mantenimiento Preventivo y Correctivo de Equipo de Telecomunicaciones</t>
  </si>
  <si>
    <t>Comunicación</t>
  </si>
  <si>
    <t>Francés</t>
  </si>
  <si>
    <t>Italiano</t>
  </si>
  <si>
    <t>Japonés</t>
  </si>
  <si>
    <t>Fotografía</t>
  </si>
  <si>
    <t>Expresión Gráfica Digital</t>
  </si>
  <si>
    <t>22-PRT-2022A</t>
  </si>
  <si>
    <t>Producción de Radio y Televisión</t>
  </si>
  <si>
    <t>Aplicación de Funciones Básicas en Inglés para Producción de Radio y Televisión</t>
  </si>
  <si>
    <t>22-DLCRCT-2022A</t>
  </si>
  <si>
    <t>Doblaje, Locución y Conducción en Radio, Cine y Televisión</t>
  </si>
  <si>
    <t>22-CPA-2023C</t>
  </si>
  <si>
    <t>Cine y Producción Audiovisual</t>
  </si>
  <si>
    <t>Aplicación de Funciones Básicas en Inglés para Cine y Producción Audiovisual</t>
  </si>
  <si>
    <t>22-APE-2023C</t>
  </si>
  <si>
    <t>Actuación y Producción Escénica</t>
  </si>
  <si>
    <t>Aplicación de Funciones Básicas en Inglés para Actuación y Producción Escénica</t>
  </si>
  <si>
    <t>Tecnologías de la Información</t>
  </si>
  <si>
    <t>Informática (Ofimática)</t>
  </si>
  <si>
    <t>Sistemas de Impresión</t>
  </si>
  <si>
    <t>24-AG-2022A</t>
  </si>
  <si>
    <t>Artes Gráficas</t>
  </si>
  <si>
    <t>25-AR-2022A</t>
  </si>
  <si>
    <t>Archivística</t>
  </si>
  <si>
    <t>Educación</t>
  </si>
  <si>
    <t>26-AEIP-2022A</t>
  </si>
  <si>
    <t>Asistencia Educativa Inicial y Preescolar</t>
  </si>
  <si>
    <t>Aplicación de Funciones Básicas en Inglés para Asistencia Educativa Inicial y Preescolar</t>
  </si>
  <si>
    <t>Salud</t>
  </si>
  <si>
    <t>27-AE-2022A</t>
  </si>
  <si>
    <t>Auxiliar de Enfermería</t>
  </si>
  <si>
    <t>Aplicación de Funciones Básicas en Inglés para Auxiliar de Enfermería</t>
  </si>
  <si>
    <t>27-CCBP-2022A</t>
  </si>
  <si>
    <t>Cuidados Complementarios para el Bienestar Personal</t>
  </si>
  <si>
    <t>27-SPUM-2022A</t>
  </si>
  <si>
    <t>Servicios Prehospitalarios de Urgencias Médicas</t>
  </si>
  <si>
    <t xml:space="preserve">Asistencia Social </t>
  </si>
  <si>
    <t>28-AIPD-2022A</t>
  </si>
  <si>
    <t>Atención Integral a Personas con Discapacidad</t>
  </si>
  <si>
    <t>Aplicación de Funciones Básicas en Inglés para Atención a Personas con Discapacidad</t>
  </si>
  <si>
    <t>28-AIPAM-2023C</t>
  </si>
  <si>
    <t>Atención Integral a Personas Adultas Mayores</t>
  </si>
  <si>
    <t>Aplicación de Funciones Básicas en Inglés para Atención Integral a Personas Adultas Mayores</t>
  </si>
  <si>
    <t>28-SH-2022A</t>
  </si>
  <si>
    <t>Seguridad e Higiene</t>
  </si>
  <si>
    <t>28-SP-2022A</t>
  </si>
  <si>
    <t>Seguridad Pública</t>
  </si>
  <si>
    <t>Imagen y Bienestar Personal</t>
  </si>
  <si>
    <t>Aplicación de Funciones Básicas en Inglés para Estilismo y Diseño de Imagen y Cuidados Cosmetológicos Faciales y Corporales</t>
  </si>
  <si>
    <t>29-AMS-2022A</t>
  </si>
  <si>
    <t>Aplicación de Masajes en SPA</t>
  </si>
  <si>
    <t>Aplicación de Funciones Básicas en Inglés para Aplicación de Masajes en SPA</t>
  </si>
  <si>
    <t>Turismo</t>
  </si>
  <si>
    <t>Aplicación de Funciones Básicas en Inglés para Alimentos y Bebidas</t>
  </si>
  <si>
    <t>Aplicación de Funciones Básicas en Inglés para Hotelería y Gestión de Venta de Servicios Turísticos</t>
  </si>
  <si>
    <t>Medio Ambiente</t>
  </si>
  <si>
    <t>31-TA-2022A</t>
  </si>
  <si>
    <t>Tratamiento de Aguas</t>
  </si>
  <si>
    <t>31-AES-2022A</t>
  </si>
  <si>
    <t>Aprovechamiento de Energía Solar</t>
  </si>
  <si>
    <t>31-PAC-2023C</t>
  </si>
  <si>
    <t>Promoción Ambiental Comunitaria</t>
  </si>
  <si>
    <t>Cursos de Prerrequisito y Apoyo</t>
  </si>
  <si>
    <t>Cursos de Prerrequisito</t>
  </si>
  <si>
    <t>Cursos de Apoyo</t>
  </si>
  <si>
    <t xml:space="preserve">TOTAL DE ESPECIALIDADES </t>
  </si>
  <si>
    <t>TOTAL DE ESPECIALIDADES SUJETA A DEMANDA</t>
  </si>
  <si>
    <t>Alta de especialidad ocupacional y cursos</t>
  </si>
  <si>
    <t>Actualización de especialidad ocupacional por alta y baja de cursos / Cambio de denominación</t>
  </si>
  <si>
    <t xml:space="preserve">Baja de cursos </t>
  </si>
  <si>
    <t>Dudas</t>
  </si>
  <si>
    <t>Sujeta a Demanda</t>
  </si>
  <si>
    <t>Cancelados</t>
  </si>
  <si>
    <t>20. Confección de Prendas de Vestir</t>
  </si>
  <si>
    <t>Confección de Blancos</t>
  </si>
  <si>
    <t>Confección de Toallas Sanitarias y Pañales en Telas Sustentables</t>
  </si>
  <si>
    <t>Confección de Ropa para Dama</t>
  </si>
  <si>
    <t>Confección de Ropa para Niña</t>
  </si>
  <si>
    <t>Confección de Ropa para Caballero y Niño</t>
  </si>
  <si>
    <t>Confección de Ropa para Mascotas</t>
  </si>
  <si>
    <t>Confección de Ropa Deportiva</t>
  </si>
  <si>
    <t>Confección de Prendas en Telas Impermeables</t>
  </si>
  <si>
    <t>Confección de Ropa para Bebé</t>
  </si>
  <si>
    <t>Confección de Disfraces</t>
  </si>
  <si>
    <t>Lencería y Corsetería</t>
  </si>
  <si>
    <t>Confección de Sacos y Abrigos</t>
  </si>
  <si>
    <t>MATRÍCULA 2024 2° Trimestre (Abril, Mayo y Junio)</t>
  </si>
  <si>
    <t>SECRETARIA DE EDUCACION</t>
  </si>
  <si>
    <t>ELECTRICIDAD</t>
  </si>
  <si>
    <t>INSTALACIONES ELÉCTRICAS</t>
  </si>
  <si>
    <t>INDUSTRIAL</t>
  </si>
  <si>
    <t>MANTENIMIENTO DE SISTEMAS DE AIRE ACONDICIONADO Y REFRIGERACIÓN</t>
  </si>
  <si>
    <t>SISTEMAS DE IMPRESIÓN</t>
  </si>
  <si>
    <t>CORTE DE VINILOS</t>
  </si>
  <si>
    <t>COMUNICACIÓN</t>
  </si>
  <si>
    <t>WHATS UP ENGLISH</t>
  </si>
  <si>
    <t>EDUCACIÓN</t>
  </si>
  <si>
    <t>EC0217</t>
  </si>
  <si>
    <t>EC0647</t>
  </si>
  <si>
    <t>ADMINISTRACIÓN</t>
  </si>
  <si>
    <t>ADMINISTRACIÓN PARA EMPRENDEDORES</t>
  </si>
  <si>
    <t xml:space="preserve">E-COMMERCE </t>
  </si>
  <si>
    <t>MERCADOTECNIA EMPRESARIAL</t>
  </si>
  <si>
    <t>FOTOGRAFIA DE PRODUCTO DESDE TU MOVIL</t>
  </si>
  <si>
    <t>HABILIDADES GERENCIALES</t>
  </si>
  <si>
    <t>HERRAMIENTAS PARA LA ELABORACIÓN DE PROYECTOS</t>
  </si>
  <si>
    <t>MERCADOTECNIA PARA MICROEMPRESAS</t>
  </si>
  <si>
    <t>MODELOS DE NEGOCIOS</t>
  </si>
  <si>
    <t>TÉCNICAS GRÁFICAS DIGITALES</t>
  </si>
  <si>
    <t>TÉCNICAS DE COMUNICACIÓN EFECTIVA Y EMOCIONAL</t>
  </si>
  <si>
    <t>AGROPECUARIO</t>
  </si>
  <si>
    <t>ATENCIÓN A CLIENTES</t>
  </si>
  <si>
    <t>TECNOLOGÍAS DE LA INFORMACION</t>
  </si>
  <si>
    <t>MICROSOFT WORD</t>
  </si>
  <si>
    <t>ARTESANAL</t>
  </si>
  <si>
    <t>BORDADO A MANO</t>
  </si>
  <si>
    <t>ASISTENCIA SOCIAL</t>
  </si>
  <si>
    <t>APOYO ESCOLAR</t>
  </si>
  <si>
    <t>ARTES PLASTICAS</t>
  </si>
  <si>
    <t>BISUTERIA</t>
  </si>
  <si>
    <t>DANZA</t>
  </si>
  <si>
    <t>INGLÉS</t>
  </si>
  <si>
    <t>REPOSTERIA Y PANADERIA</t>
  </si>
  <si>
    <t>COCINA</t>
  </si>
  <si>
    <t>CORTE Y CONFECCION</t>
  </si>
  <si>
    <t>CUIDADOS GERENTOLOGICOS</t>
  </si>
  <si>
    <t>CULTURA DE BELLEZA</t>
  </si>
  <si>
    <t>FUTBOL</t>
  </si>
  <si>
    <t>MANUALIDADES EN GENERAL</t>
  </si>
  <si>
    <t>MUSICA</t>
  </si>
  <si>
    <t>OFIMÁTICA</t>
  </si>
  <si>
    <t>PASTA FLEXIBLE</t>
  </si>
  <si>
    <t>TEJIDO</t>
  </si>
  <si>
    <t>TRABAJOS EN MADERA</t>
  </si>
  <si>
    <t>´LUDOTECA</t>
  </si>
  <si>
    <t>ELECTRÓNICA</t>
  </si>
  <si>
    <t>IMAGEN Y BIENESTAR PERSONAL</t>
  </si>
  <si>
    <t>BELLEZA</t>
  </si>
  <si>
    <t>CAE ADMINISTRACIÓN DE NEGOCIOS</t>
  </si>
  <si>
    <t>Contabilidad General Básica 1</t>
  </si>
  <si>
    <t>Contabilidad General Básica II</t>
  </si>
  <si>
    <t>CAE HUERTOS Y HORTALIZAS</t>
  </si>
  <si>
    <t>CAE. TÉCNICAS DE CONSERVACIÓN DE PESCADOS Y MARISCOS</t>
  </si>
  <si>
    <t>HUERTOS Y HORTALIZAS</t>
  </si>
  <si>
    <t>ELABORACIÓN DE CREMA HUMECTANTE  ARTESANAL</t>
  </si>
  <si>
    <t>ELABORACIÓN DE JABONES ARTESANALES</t>
  </si>
  <si>
    <t>ELABORACIÓN DE SHAMPOO ARTESANAL</t>
  </si>
  <si>
    <t>TÉCNICAS DE BORDADO 1 (CHAQUIRA Y FANTASIA)</t>
  </si>
  <si>
    <t>TÉCNICAS DE BORDADO 3 (PUNTO DE CRUZ Y TENERIFE)</t>
  </si>
  <si>
    <t>CAE WHATS UP ENGLISH 2</t>
  </si>
  <si>
    <t>CAE WHATS UP ENGLISH 3</t>
  </si>
  <si>
    <t>WHAT´S UP ENGLISH 1</t>
  </si>
  <si>
    <t>WHAT´S UP ENGLISH 2</t>
  </si>
  <si>
    <t>ELABORACION DE MUEBLES DE MADERA</t>
  </si>
  <si>
    <t>RAUTEADO DE PIEZAS PARA MUEBLES DE MADERA</t>
  </si>
  <si>
    <t>RESTAURACIÓN DE MUEBLES</t>
  </si>
  <si>
    <t>TIPOS DE ACABADOS PARA MADERA</t>
  </si>
  <si>
    <t>CAE INSTALACIÓN ELECTRICA: CABLEADO</t>
  </si>
  <si>
    <t>INSTALACION ELECTRICA: CABLEADO</t>
  </si>
  <si>
    <t>APLICACIÓN DE TRATAMIENTOS FACIALES NATURALES</t>
  </si>
  <si>
    <t>APLICACIÓN Y DECORACIÓN DE UÑAS ACRILICAS AVANZADO</t>
  </si>
  <si>
    <t>APLICACION Y DECORACION DE UÑAS ACRILICAS BASICO</t>
  </si>
  <si>
    <t>APLICACIÓN Y DECORACIÓN DE UÑAS ACRILICAS BÁSICO</t>
  </si>
  <si>
    <t>CAE BELLEZA</t>
  </si>
  <si>
    <t>CAE PELUQUERIA Y BARBERIA</t>
  </si>
  <si>
    <t>COLOR Y TRANSFORMACION DEL CABELLO</t>
  </si>
  <si>
    <t>CORTES DE CABELLO PARA  CABALLERO Y NIÑO</t>
  </si>
  <si>
    <t>CORTES DE CABELLO PARA DAMA Y NIÑA</t>
  </si>
  <si>
    <t>CUIDADO DE MANOS Y PIES CON SPA</t>
  </si>
  <si>
    <t>CUIDADOS FACIALES Y CORPORALES</t>
  </si>
  <si>
    <t>ELABORACIÓN Y APLICACIÓN DE EXTENSIONES DE CABELLO</t>
  </si>
  <si>
    <t>MAQUILLAJE DEL ROSTRO</t>
  </si>
  <si>
    <t>PEINADO Y ESTILIZADO DEL CABELLO PARA DAMA</t>
  </si>
  <si>
    <t>PEINADOS RECOGIDOS Y SEMI-RECOGIDOS PARA DAMA</t>
  </si>
  <si>
    <t>PERMACOLOGIA, RIZADOS, ONDULADOS Y ALACIADOS</t>
  </si>
  <si>
    <t>PERMACOLOGIA: RIZADOS, ONDULADOS Y ALACIADOS</t>
  </si>
  <si>
    <t>INSTALACION DE AIRE ACONDICIONADO TIPO SPLIT E INVERTER</t>
  </si>
  <si>
    <t>Metalmecanica</t>
  </si>
  <si>
    <t>APLICACION DE SOLDADURA ELECTRICA</t>
  </si>
  <si>
    <t>PAILERÍA INDUSTRIAL</t>
  </si>
  <si>
    <t>Procesos de Produccion Industrial</t>
  </si>
  <si>
    <t>CARPINTERIA DE PUERTAS, VENTANAS</t>
  </si>
  <si>
    <t>BASES DE DATOS ACCESS SQL</t>
  </si>
  <si>
    <t>DISEÑO Y DESARROLLO WEB JAVA</t>
  </si>
  <si>
    <t>MANTENIMIENTO PREVENTIVO Y CORRECTIVO DE COMPUTADORAS</t>
  </si>
  <si>
    <t>MICROSOFT EXCEL BASICO</t>
  </si>
  <si>
    <t>MICROSOFT WORD BASICO</t>
  </si>
  <si>
    <t>O-AO2 MICROSOFT WORD</t>
  </si>
  <si>
    <t>O-AO3 MICROSOFT POWERPOINT</t>
  </si>
  <si>
    <t>O-AO4 MICROSOFT EXCEL</t>
  </si>
  <si>
    <t>PLATAFORMA DIGITAL CANVA</t>
  </si>
  <si>
    <t>REDES DE COMPUTADORAS</t>
  </si>
  <si>
    <t>WINDOWS E INTERNET</t>
  </si>
  <si>
    <t>MICROSOFT POWER POINT BÁSICO</t>
  </si>
  <si>
    <t>ELABORACION DE CUPCAKES Y GALLETAS</t>
  </si>
  <si>
    <t>ELABORACIÓN DE PANES/BIZCOCHOS PARA PASTELERÍA</t>
  </si>
  <si>
    <t>O-CN1 LA COCINA Y SUS PARTES</t>
  </si>
  <si>
    <t>O-CN2 MANEJO HIGIÉNICO DE LOS ALIMENTOS</t>
  </si>
  <si>
    <t>O-CN7 TÉCNICAS DE EMPLATADO</t>
  </si>
  <si>
    <t>O-RP3 CHOCOLATERÍA Y GALLETAS</t>
  </si>
  <si>
    <t>O-RP4 BOCADILLOS DULCES Y SALADOS</t>
  </si>
  <si>
    <t>O-RP5 PASTELERIA BÁSICA</t>
  </si>
  <si>
    <t>PASTELERIA FINA</t>
  </si>
  <si>
    <t>TECNICAS PARA DECORAR PASTELES</t>
  </si>
  <si>
    <t>CONFECCIÓN  Y DISEÑO DE FALDAS</t>
  </si>
  <si>
    <t>CONFECCION DE CAMISAS</t>
  </si>
  <si>
    <t>CONFECCION DE GUAYABERA</t>
  </si>
  <si>
    <t>CONFECCIÓN DE ROPA DE NIÑA</t>
  </si>
  <si>
    <t>ELABORACION DE BLUSAS Y VESTIDOS ARTESANALES</t>
  </si>
  <si>
    <t>ELABORACIÓN DE VESTIDOS CASUALES</t>
  </si>
  <si>
    <t>ELABORACION DE VESTIDOS DE FIESTA</t>
  </si>
  <si>
    <t>ESTILOS DE PANTALON PARA DAMA Y NIÑA</t>
  </si>
  <si>
    <t>PATRONAJE</t>
  </si>
  <si>
    <t>O-AO1 WINDOWS E INTERNET</t>
  </si>
  <si>
    <t>CAE WHATS UP ENGLISH 1</t>
  </si>
  <si>
    <t>O-CN6 PREPARACIÓN DE ALIMENTOS</t>
  </si>
  <si>
    <t>O-RP2 ELABORACIÓN DE GELATINAS Y MOUSSE</t>
  </si>
  <si>
    <t>agropecuario</t>
  </si>
  <si>
    <t>ELABORACION DE CONSERVAS DE FRUTAS Y HORTALIZAS</t>
  </si>
  <si>
    <t>ELABORACION DE JALEAS Y MERMELADAS</t>
  </si>
  <si>
    <t>PROCESADO DE ALIMENTOS LACTEOS Y SUS DERIVADOS</t>
  </si>
  <si>
    <t>artesanal</t>
  </si>
  <si>
    <t>ARTÍCULOS TEJIDOS CON FIBRAS SINTÉTICAS</t>
  </si>
  <si>
    <t>BORDADO A MAQUINA PARA PRINCIPIANTES</t>
  </si>
  <si>
    <t>DIFERENTES PUNTADAS DE BORDADO A MÁQUINA</t>
  </si>
  <si>
    <t xml:space="preserve"> DIFERENTES PUNTADAS PARA URDIDO DE HAMACA</t>
  </si>
  <si>
    <t>imagen y bienestar personal</t>
  </si>
  <si>
    <t>O-EU3 TÉCNICA DE APLICACIÓN Y DECORACIÓN EN GEL</t>
  </si>
  <si>
    <t>O-EU4 TÉCNICA EN APLICACIÓN DE UÑAS ESCULTURALES</t>
  </si>
  <si>
    <t>APLICACION Y DECORACION DE UÑAS AVANZADO</t>
  </si>
  <si>
    <t>tecnologias de la informacion</t>
  </si>
  <si>
    <t>O-AO5 MICROSOFT ACCESS</t>
  </si>
  <si>
    <t>turismo</t>
  </si>
  <si>
    <t>PANES TRADICIONALES</t>
  </si>
  <si>
    <t>ELABORACIÓN DE ENTRADAS DIVERSAS</t>
  </si>
  <si>
    <t>vestido y textil</t>
  </si>
  <si>
    <t>CONFECCION DE BLUSAS</t>
  </si>
  <si>
    <t>CONFECCION Y DISEÑO DE FALDAS</t>
  </si>
  <si>
    <t>ELABORACIÓN DE BLUSAS Y VESTIDOS ARTESANALES</t>
  </si>
  <si>
    <t>VESTIDOS DE ALTA COSTURA</t>
  </si>
  <si>
    <t>O-AO3 MICROSOFT POWER POINT</t>
  </si>
  <si>
    <t>Administracion</t>
  </si>
  <si>
    <t>EMPRENDIMIENTO E INNOVACIÓN</t>
  </si>
  <si>
    <t>DIFERENTES PUNTADAS PARA URDIDO DE HAMACA</t>
  </si>
  <si>
    <t>ARTICULOS TEJIDOS CON JIPI JAPA</t>
  </si>
  <si>
    <t>TEJIDOS CON FIBRAS NATURALES: PALMA/PETATE/BEJUCO/JUNCO</t>
  </si>
  <si>
    <t>MACRAMÉ</t>
  </si>
  <si>
    <t>TÉCNICAS DE BORDADO 2 (ESPAÑOL Y NORUEGO)</t>
  </si>
  <si>
    <t>TEJIDO A GANCHO Y AGUJAS</t>
  </si>
  <si>
    <t>URDIDO DE BOLSAS, BANQUILLOS Y HAMACAS DE COLUMPIO</t>
  </si>
  <si>
    <t>DESHILADOS Y ROCOCÓ</t>
  </si>
  <si>
    <t>ELABORACION DE SOMBREROS DE JIPI JAPA 1 PARTIDA</t>
  </si>
  <si>
    <t>TÉCNICAS DE BORDADO 4 (JAPONES Y YUGOSLAVO)</t>
  </si>
  <si>
    <t>TEJIDO EN TELAR</t>
  </si>
  <si>
    <t>automotor</t>
  </si>
  <si>
    <t>SISTEMA ELECTRICO DE MOTOS</t>
  </si>
  <si>
    <t>REPARACION Y MANTENIMIENTO DE MOTOS</t>
  </si>
  <si>
    <t>SINCRONIZACION DE UN MOTOR DE 4 TIEMPOS</t>
  </si>
  <si>
    <t>SISTEMA DE CAJA DE MOTOS</t>
  </si>
  <si>
    <t>MECANICA GENERAL DE MOTOS</t>
  </si>
  <si>
    <t>comunicación</t>
  </si>
  <si>
    <t>electricidad</t>
  </si>
  <si>
    <t>INSTALACION DE CONTACTOS DE USO DOMESTICO</t>
  </si>
  <si>
    <t>CIRCUITOS ELECTRICOS DE USO DOMESTICO</t>
  </si>
  <si>
    <t>electronica</t>
  </si>
  <si>
    <t>REPARACION DE APARATOS ELECTRONICOS</t>
  </si>
  <si>
    <t>CORTE DE CABELLO PARA CABALLERO Y NIÑO</t>
  </si>
  <si>
    <t xml:space="preserve">PERMACOLOGÍA. RIZADOS, ONDULADOS Y ALACIADOS </t>
  </si>
  <si>
    <t>O-EC3 CORTE DE CABELLO PARA HOMBRES</t>
  </si>
  <si>
    <t>industrial</t>
  </si>
  <si>
    <t>O-AC2 MANTENIMIENTO PREVENTIVO Y CORRECTIVO PARA AIRE ACONDICIONADO TIPO SPLIT ESTANDAR RESIDENCIAL</t>
  </si>
  <si>
    <t>O-AC3 INSTALACIÓN DE AIRE ACONDICIONADO TIPO SPLIT INVERTER RESIDENCIAL</t>
  </si>
  <si>
    <t>PANES SALADOS, PIZZAS Y CALZONES</t>
  </si>
  <si>
    <t>ELABORACIÓN DE PLATILLOS CON PESCADO Y MARISCOS</t>
  </si>
  <si>
    <t>ELABORACIÓN DE DIPS Y ADEREZOS</t>
  </si>
  <si>
    <t>O-RP1 OPERACIONES BÁSICAS PARA REPOSTERÍA</t>
  </si>
  <si>
    <t>O-CN3 IDENTIFICACIÓN DE PRODUCTOS ALIMENTICIOS</t>
  </si>
  <si>
    <t>ELABORACIÓN DE PAYS Y SUS VARIANTES</t>
  </si>
  <si>
    <t>ELABORACIÓN DE MESAS DE POSTRES</t>
  </si>
  <si>
    <t>O-CN4 MÉTODOS DE CONSERVACIÓN DE ALIMENTOS</t>
  </si>
  <si>
    <t>CHOCOLATERÍA</t>
  </si>
  <si>
    <t>DECORACION CON FONDANT</t>
  </si>
  <si>
    <t>FAMILIAS DE COCTELES (BEBIDAS)</t>
  </si>
  <si>
    <t>PANES DULCES, HOJALDRADOS Y BATIDOS</t>
  </si>
  <si>
    <t>CONFECCION DE GUAYABERAS</t>
  </si>
  <si>
    <t>CONFECCION DE ROPA DE NIÑO</t>
  </si>
  <si>
    <t>CONFECCION DE PANTALON SASTRE</t>
  </si>
  <si>
    <t>CONFECCION DE SHORT Y PANTALON</t>
  </si>
  <si>
    <t>O-EC4 PEINADOS</t>
  </si>
  <si>
    <t>O-AC4 MANTENIMIENTO PREVENTIVO Y CORRECTIVO PARA AIRE ACONDICIONADO TIPO SPLIT INVERTER RESIDENCIAL</t>
  </si>
  <si>
    <t>O-DG1 ADOBE ILLUSTRATOR</t>
  </si>
  <si>
    <t>O-CN5 TÉRMINOS CULINARIOS</t>
  </si>
  <si>
    <t>O-EC2 CORTE DE CABELLO PARA MUJERES</t>
  </si>
  <si>
    <t>O-AC1 INSTALACIÓN DE AIRE ACONDICIONADO TIPO SPLIT ESTANDAR RESIDENCIAL</t>
  </si>
  <si>
    <t>construccion</t>
  </si>
  <si>
    <t>SINCRONIZACIÓN DE MOTOR 4 TIEMPO</t>
  </si>
  <si>
    <t>DULCERÍA FINA</t>
  </si>
  <si>
    <t>COCINA MEXICANA</t>
  </si>
  <si>
    <t>PASTELERÍA FINA</t>
  </si>
  <si>
    <t xml:space="preserve">CONFECCIÓN DE PANTALON SASTRE </t>
  </si>
  <si>
    <t xml:space="preserve">CONFECCIÓN DE CAMISAS </t>
  </si>
  <si>
    <t xml:space="preserve">ELABORACIÓN DE VESTIDOS DE FIESTA </t>
  </si>
  <si>
    <t>CONFECCIÓN DE PLAYERA TIPO POLO PARA CABALLERO</t>
  </si>
  <si>
    <t>O-EU2 TÉCNICA EN DECORACIÓN DE 3D</t>
  </si>
  <si>
    <t>O-MP1 AUTOMAQUILLAJE Y MAQUILLAJE SOCIAL</t>
  </si>
  <si>
    <t>ELABORACIÓN DE JALEAS Y MERMELADAS</t>
  </si>
  <si>
    <t>WHAT'S UP ENGLISH 3</t>
  </si>
  <si>
    <t>educacion</t>
  </si>
  <si>
    <t>APLICACIÓN DE SOLDADURA ELÉCTRICA</t>
  </si>
  <si>
    <t>CIRCUITOS ELÉCTRICOS DE USO DOMÉSTICO</t>
  </si>
  <si>
    <t>INSTALACION DE ALUMBRADO DE USO DOMESTICO</t>
  </si>
  <si>
    <t>INSTALACIÓN ELÉCTRICA: CABLEADO</t>
  </si>
  <si>
    <t>INSTALACION ELECTRICA: PLANOS Y TRAZOS DE LA RED</t>
  </si>
  <si>
    <t>COLOR Y TRANSFORMACIÓN DEL CABELLO</t>
  </si>
  <si>
    <t>PERMACOLOGÍA. RIZADOS, ONDULADOS Y ALACIADOS</t>
  </si>
  <si>
    <t>INSTALACIÓN DE AIRE ACONDICIONADO TIPO SPLIT E INVERTER</t>
  </si>
  <si>
    <t>MANTENIMIENTO Y REPARACIÓN DE AIRE ACONDICIONADO TIPO SPLIT E INVERTER</t>
  </si>
  <si>
    <t>MANTENIMIENTO Y REPARACIÓN DE EQUIPOS DE REFRIGERACIÓN ESTÁNDAR</t>
  </si>
  <si>
    <t>mecatronica</t>
  </si>
  <si>
    <t>INSTALACIÓN DE CONTACTOS DE USO DOMÉSTICO</t>
  </si>
  <si>
    <t>INSTALACIÓN DEL SISTEMA ELECTRÍCO INDUSTRIAL</t>
  </si>
  <si>
    <t>metalmecanica</t>
  </si>
  <si>
    <t>APLICACIÓN DE SOLDADURA POR ARCO CON ELECTRODO METÁLICO REVESTIDO (SMAW)</t>
  </si>
  <si>
    <t>SOLDADURA OXIGAS DEL ACERO EN POSICIONES</t>
  </si>
  <si>
    <t>MICROSOFT EXCEL AVANZADO</t>
  </si>
  <si>
    <t>MICROSOFT EXCEL BÁSICO</t>
  </si>
  <si>
    <t>MICROSOFT WORD BÁSICO</t>
  </si>
  <si>
    <t>COCINA NAVIDEÑA</t>
  </si>
  <si>
    <t>COCINA ORIENTAL</t>
  </si>
  <si>
    <t xml:space="preserve">DECORACIÓN CON FONDANT </t>
  </si>
  <si>
    <t>ELABORACIÓN DE DULCES CAMPECHANOS</t>
  </si>
  <si>
    <t>ELABORACIÓN DE PANES/BIZCOCHOS PARA PASTELERIA</t>
  </si>
  <si>
    <t xml:space="preserve">CONFECCIÓN DE BLUSAS </t>
  </si>
  <si>
    <t>ELABORACIÓN DE BEBIDAS NATURALES ARTESANALES</t>
  </si>
  <si>
    <t>INSTALACIÓN ELÉCTRICA: PLANOS Y TRAZOS DE LA RED</t>
  </si>
  <si>
    <t>INSTALACIÓN DE LÁMPARAS Y VENTILADORES</t>
  </si>
  <si>
    <t xml:space="preserve">Pintura al Óleo Aplicada a la Madera </t>
  </si>
  <si>
    <t>ELABORACION DE SHORT Y PANTALON</t>
  </si>
  <si>
    <t>CONFECCION DE VESTIDOS CASUALES</t>
  </si>
  <si>
    <t>CORTE Y CONFECCION DE ROPA DE NIÑA</t>
  </si>
  <si>
    <t xml:space="preserve">ELABORACION DE VESTIDOS </t>
  </si>
  <si>
    <t>EDICIÓN DE AUDIO Y VIDEO</t>
  </si>
  <si>
    <t>DISEÑO VECTORIAL ILUSTRATOR BÁSICO</t>
  </si>
  <si>
    <t>MARKETING DIGITAL</t>
  </si>
  <si>
    <t>DISEÑO GRAFICO AVANZADO</t>
  </si>
  <si>
    <t>DISEÑO GRÁFICO BÁSICO</t>
  </si>
  <si>
    <t>PEINADOS RECOGIDOS Y SEMI-RECOGIDOS DEL CABELLO</t>
  </si>
  <si>
    <t>Panes salados, pizzas y calzones</t>
  </si>
  <si>
    <t>CORTE DE CABELLO PARA DAMA Y NIÑA</t>
  </si>
  <si>
    <t>O-MP2 MAQUILLAJE DE XV AÑOS Y BODA</t>
  </si>
  <si>
    <t>ELABORACION DE GELATINAS ARTISTICAS</t>
  </si>
  <si>
    <t>ELABORACION DE BOCADILLOS</t>
  </si>
  <si>
    <t>CHOCOLATERIA</t>
  </si>
  <si>
    <t>O-PN1 PANADERIA DE MASA FERMENTADA</t>
  </si>
  <si>
    <t>O-EU1 TÉCNICA DE APLIACIÓN DE UÑAS DE ACRÍLICO</t>
  </si>
  <si>
    <t>O-MP3 DISEÑO DEL ROSTRO</t>
  </si>
  <si>
    <t>O-PN2 PANADERIA DE MASA HOJALDRADA</t>
  </si>
  <si>
    <t>COCINA ITALIANA</t>
  </si>
  <si>
    <t>WHAT´S UP ENGLISH 3</t>
  </si>
  <si>
    <t>REPARACION DE APARATOS ELECTRODOMESTICOS BASICO</t>
  </si>
  <si>
    <t>REPARACION DE APARATOS ELECTRODOMÉSTICOS INTERMEDIO</t>
  </si>
  <si>
    <t>REPARACION DE APARATOS ELECTRODOMÉSTICOS AVANZADO</t>
  </si>
  <si>
    <t>ELABORACIÓN DE GELES CORPORALES ARTESANALES</t>
  </si>
  <si>
    <t>SOLDADURA EN VENTANERIA</t>
  </si>
  <si>
    <t>HERRERIA ARTISTICA</t>
  </si>
  <si>
    <t>MICROSOFT POWER POINT AVANZADO</t>
  </si>
  <si>
    <t>MICROSOFT WORD AVANZADO</t>
  </si>
  <si>
    <t>ELABORACIÓN DE PANES/BIZCOCHO PARA PASTELERÍA</t>
  </si>
  <si>
    <t>CONFECCIÓN DE SACO SASTRE DAMA</t>
  </si>
  <si>
    <t xml:space="preserve">MACRAME </t>
  </si>
  <si>
    <t>CIRCUITO ELÉCTRICO DOMESTICO</t>
  </si>
  <si>
    <t>MANTENIMIENTO Y REPARACION DE AIRE ACONDICIONADO TIPO SPLIT E INVERTER</t>
  </si>
  <si>
    <t>INSTALACION DE CONTACTO DE USO DOMESTICO</t>
  </si>
  <si>
    <t>HERRERÍA DOMÉSTICA (PUERTAS, VENTANAS ETC)</t>
  </si>
  <si>
    <t>HERRERÍA ARTÍSTICA</t>
  </si>
  <si>
    <t>APLICACIÓN DE SOLDADURA POR ARCO CON ELÉCTRODO METÁLICO REVESTIDO (SMAW)</t>
  </si>
  <si>
    <t>procesos de produccion industrial</t>
  </si>
  <si>
    <t>CARPINTERIA DE PUERTAS Y VENTANAS</t>
  </si>
  <si>
    <t>O-DG4 ADOBE PREMIER</t>
  </si>
  <si>
    <t>INFORMÁTICA</t>
  </si>
  <si>
    <t>O-DG5 ADOBE AFTER EFFECTS</t>
  </si>
  <si>
    <t>ELABORACIÓN DE CUPCAKES Y GALLETAS</t>
  </si>
  <si>
    <t>CONFECCIÓN DE BLUSA</t>
  </si>
  <si>
    <t>O-PN3 PANADERIA DE MASA HOJALDRADA FERMENTADA</t>
  </si>
  <si>
    <t>O-DG3 ADOBE INDESIGN</t>
  </si>
  <si>
    <t>TALLADO EN MADERA</t>
  </si>
  <si>
    <t>PINTADO, TALLADO Y CALADO DE LEC</t>
  </si>
  <si>
    <t>INSTALACION DE LAMPARAS Y VENTILADORES</t>
  </si>
  <si>
    <t>CORTES DE CABELLO PARA CABALLERO Y NIÑO</t>
  </si>
  <si>
    <t>ELECTRÓNICA APLICADA AL AA TIPO SPLIT E INVERTER</t>
  </si>
  <si>
    <t>ELABORACION DE DULCES CAMPECHANOS</t>
  </si>
  <si>
    <t>REPARACION DE CAYUCOS EN FIBRA DE VIDRIO</t>
  </si>
  <si>
    <t>ELABORACIÓN DE ARTÍCULOS CON FIBRA DE VIDRIO</t>
  </si>
  <si>
    <t>WHAT´S UP ENGLISH 4</t>
  </si>
  <si>
    <t>Innovación y desarrollo en mi producto y servicio</t>
  </si>
  <si>
    <t>Mentalidad emprendedora</t>
  </si>
  <si>
    <t>WHAT'S UP ENGLISH 2</t>
  </si>
  <si>
    <t>REPARACION DE SISTEMAS DE AUDIO DIGITAL</t>
  </si>
  <si>
    <t xml:space="preserve">ELABORACIÓN DE BOCADILLOS </t>
  </si>
  <si>
    <t>ELABORACION DE PANES TRADICIONALES</t>
  </si>
  <si>
    <t>vestido y texil</t>
  </si>
  <si>
    <t>CONFECCION Y DISEÑO DE FALDA</t>
  </si>
  <si>
    <t xml:space="preserve">ELABORACIÓN DE ROPA PARA NIÑA </t>
  </si>
  <si>
    <t>TALLADO Y CALADO DE MADERA</t>
  </si>
  <si>
    <t xml:space="preserve">comunicación </t>
  </si>
  <si>
    <t>DULCERIA FINA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</si>
</sst>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Berlin Sans FB Demi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u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ptos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/>
      <right style="medium">
        <color auto="1"/>
      </right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medium">
        <color indexed="23"/>
      </bottom>
      <diagonal/>
    </border>
    <border>
      <left/>
      <right style="thick">
        <color indexed="23"/>
      </right>
      <top style="medium">
        <color indexed="23"/>
      </top>
      <bottom style="medium">
        <color indexed="23"/>
      </bottom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1">
    <xf numFmtId="0" fontId="0" fillId="0" borderId="0" xfId="0"/>
    <xf numFmtId="0" fontId="22" fillId="0" borderId="0" xfId="0" applyFont="1"/>
    <xf numFmtId="0" fontId="22" fillId="3" borderId="0" xfId="0" applyFont="1" applyFill="1"/>
    <xf numFmtId="0" fontId="2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3" fontId="5" fillId="0" borderId="0" xfId="4" applyNumberFormat="1"/>
    <xf numFmtId="0" fontId="9" fillId="3" borderId="0" xfId="4" applyFont="1" applyFill="1" applyAlignment="1">
      <alignment horizontal="center"/>
    </xf>
    <xf numFmtId="0" fontId="7" fillId="6" borderId="2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3" xfId="3" applyBorder="1" applyAlignment="1">
      <alignment wrapText="1"/>
    </xf>
    <xf numFmtId="0" fontId="1" fillId="0" borderId="0" xfId="3" applyAlignment="1">
      <alignment horizontal="left"/>
    </xf>
    <xf numFmtId="0" fontId="9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9" fillId="3" borderId="0" xfId="3" applyFont="1" applyFill="1"/>
    <xf numFmtId="0" fontId="24" fillId="5" borderId="0" xfId="0" applyFont="1" applyFill="1" applyAlignment="1">
      <alignment horizontal="right" vertical="center"/>
    </xf>
    <xf numFmtId="0" fontId="24" fillId="7" borderId="0" xfId="0" applyFont="1" applyFill="1" applyAlignment="1">
      <alignment horizontal="right" vertical="center"/>
    </xf>
    <xf numFmtId="0" fontId="9" fillId="0" borderId="0" xfId="4" applyFont="1" applyAlignment="1">
      <alignment horizontal="center"/>
    </xf>
    <xf numFmtId="0" fontId="9" fillId="0" borderId="4" xfId="4" applyFont="1" applyBorder="1" applyAlignment="1">
      <alignment horizontal="center" vertical="center"/>
    </xf>
    <xf numFmtId="0" fontId="9" fillId="0" borderId="4" xfId="4" applyFont="1" applyBorder="1" applyAlignment="1">
      <alignment horizontal="left"/>
    </xf>
    <xf numFmtId="3" fontId="7" fillId="6" borderId="2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6" borderId="5" xfId="4" applyFont="1" applyFill="1" applyBorder="1" applyAlignment="1">
      <alignment horizontal="center" vertical="center"/>
    </xf>
    <xf numFmtId="0" fontId="7" fillId="6" borderId="6" xfId="4" applyFont="1" applyFill="1" applyBorder="1" applyAlignment="1">
      <alignment horizontal="center" vertical="center"/>
    </xf>
    <xf numFmtId="0" fontId="26" fillId="5" borderId="7" xfId="3" applyFont="1" applyFill="1" applyBorder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6" fillId="0" borderId="8" xfId="3" applyFont="1" applyBorder="1" applyAlignment="1">
      <alignment horizontal="center" vertical="center" wrapText="1"/>
    </xf>
    <xf numFmtId="0" fontId="26" fillId="7" borderId="8" xfId="3" applyFont="1" applyFill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8" borderId="2" xfId="4" applyFont="1" applyFill="1" applyBorder="1" applyAlignment="1">
      <alignment horizontal="center"/>
    </xf>
    <xf numFmtId="0" fontId="9" fillId="8" borderId="2" xfId="4" applyFont="1" applyFill="1" applyBorder="1" applyAlignment="1">
      <alignment horizontal="center" vertical="center"/>
    </xf>
    <xf numFmtId="0" fontId="9" fillId="8" borderId="2" xfId="4" applyFont="1" applyFill="1" applyBorder="1" applyAlignment="1" applyProtection="1">
      <alignment horizontal="center" vertical="center"/>
      <protection locked="0"/>
    </xf>
    <xf numFmtId="3" fontId="9" fillId="0" borderId="4" xfId="4" quotePrefix="1" applyNumberFormat="1" applyFont="1" applyBorder="1" applyAlignment="1">
      <alignment horizontal="center" vertical="center"/>
    </xf>
    <xf numFmtId="3" fontId="9" fillId="0" borderId="4" xfId="4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14" fillId="9" borderId="1" xfId="3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9" fillId="0" borderId="7" xfId="4" applyFont="1" applyBorder="1" applyAlignment="1">
      <alignment horizontal="center" vertical="center"/>
    </xf>
    <xf numFmtId="3" fontId="9" fillId="0" borderId="0" xfId="4" quotePrefix="1" applyNumberFormat="1" applyFont="1" applyAlignment="1">
      <alignment horizontal="center" vertical="center"/>
    </xf>
    <xf numFmtId="3" fontId="27" fillId="0" borderId="7" xfId="3" applyNumberFormat="1" applyFont="1" applyBorder="1" applyAlignment="1">
      <alignment horizontal="center" vertical="center" wrapText="1"/>
    </xf>
    <xf numFmtId="3" fontId="9" fillId="0" borderId="7" xfId="4" quotePrefix="1" applyNumberFormat="1" applyFont="1" applyBorder="1" applyAlignment="1">
      <alignment horizontal="center" vertical="center"/>
    </xf>
    <xf numFmtId="0" fontId="6" fillId="0" borderId="0" xfId="3" applyFont="1"/>
    <xf numFmtId="0" fontId="15" fillId="0" borderId="0" xfId="3" applyFont="1" applyAlignment="1">
      <alignment horizontal="center" vertical="top"/>
    </xf>
    <xf numFmtId="0" fontId="26" fillId="5" borderId="12" xfId="3" applyFont="1" applyFill="1" applyBorder="1" applyAlignment="1">
      <alignment horizontal="center" vertical="center" wrapText="1"/>
    </xf>
    <xf numFmtId="0" fontId="26" fillId="5" borderId="8" xfId="3" applyFont="1" applyFill="1" applyBorder="1" applyAlignment="1">
      <alignment horizontal="center" vertical="center" wrapText="1"/>
    </xf>
    <xf numFmtId="0" fontId="26" fillId="7" borderId="12" xfId="3" applyFont="1" applyFill="1" applyBorder="1" applyAlignment="1">
      <alignment horizontal="center" vertical="center"/>
    </xf>
    <xf numFmtId="0" fontId="26" fillId="7" borderId="12" xfId="3" applyFont="1" applyFill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26" fillId="0" borderId="4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7" fillId="0" borderId="4" xfId="3" applyFont="1" applyBorder="1" applyAlignment="1">
      <alignment horizontal="center" vertical="center" textRotation="90" wrapText="1"/>
    </xf>
    <xf numFmtId="0" fontId="9" fillId="0" borderId="4" xfId="3" applyFont="1" applyBorder="1" applyAlignment="1">
      <alignment horizontal="center" textRotation="90" wrapText="1"/>
    </xf>
    <xf numFmtId="0" fontId="8" fillId="0" borderId="4" xfId="3" applyFont="1" applyBorder="1" applyAlignment="1">
      <alignment horizontal="center" vertical="center" textRotation="90" wrapText="1"/>
    </xf>
    <xf numFmtId="0" fontId="2" fillId="0" borderId="4" xfId="3" applyFont="1" applyBorder="1" applyAlignment="1">
      <alignment horizontal="center" vertical="center" textRotation="90"/>
    </xf>
    <xf numFmtId="0" fontId="7" fillId="0" borderId="7" xfId="3" applyFont="1" applyBorder="1" applyAlignment="1" applyProtection="1">
      <alignment horizontal="center" vertical="center" wrapText="1"/>
      <protection locked="0"/>
    </xf>
    <xf numFmtId="0" fontId="7" fillId="0" borderId="8" xfId="3" applyFont="1" applyBorder="1" applyAlignment="1" applyProtection="1">
      <alignment horizontal="center" vertical="center" wrapText="1"/>
      <protection locked="0"/>
    </xf>
    <xf numFmtId="0" fontId="17" fillId="0" borderId="0" xfId="3" applyFont="1"/>
    <xf numFmtId="0" fontId="11" fillId="0" borderId="0" xfId="0" applyFont="1" applyAlignment="1">
      <alignment horizontal="left" vertical="center"/>
    </xf>
    <xf numFmtId="0" fontId="29" fillId="0" borderId="0" xfId="0" applyFont="1"/>
    <xf numFmtId="0" fontId="29" fillId="0" borderId="0" xfId="0" applyFont="1" applyAlignment="1">
      <alignment vertical="center"/>
    </xf>
    <xf numFmtId="3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vertical="center" wrapText="1"/>
    </xf>
    <xf numFmtId="0" fontId="12" fillId="2" borderId="12" xfId="3" applyFont="1" applyFill="1" applyBorder="1" applyAlignment="1">
      <alignment horizontal="center" wrapText="1"/>
    </xf>
    <xf numFmtId="0" fontId="18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2" fillId="0" borderId="0" xfId="3" applyFont="1" applyAlignment="1">
      <alignment horizontal="left" vertical="top"/>
    </xf>
    <xf numFmtId="0" fontId="9" fillId="0" borderId="7" xfId="3" applyFont="1" applyBorder="1" applyAlignment="1" applyProtection="1">
      <alignment horizontal="center" vertical="center" wrapText="1"/>
      <protection locked="0"/>
    </xf>
    <xf numFmtId="0" fontId="9" fillId="0" borderId="4" xfId="3" applyFont="1" applyBorder="1" applyAlignment="1">
      <alignment horizontal="center" vertical="center" wrapText="1"/>
    </xf>
    <xf numFmtId="0" fontId="9" fillId="0" borderId="7" xfId="3" applyFont="1" applyBorder="1" applyAlignment="1" applyProtection="1">
      <alignment horizontal="center" vertical="center"/>
      <protection locked="0"/>
    </xf>
    <xf numFmtId="0" fontId="9" fillId="0" borderId="4" xfId="3" applyFont="1" applyBorder="1" applyAlignment="1">
      <alignment horizontal="center" vertical="center"/>
    </xf>
    <xf numFmtId="3" fontId="6" fillId="4" borderId="4" xfId="3" applyNumberFormat="1" applyFont="1" applyFill="1" applyBorder="1" applyAlignment="1">
      <alignment vertical="center" wrapText="1"/>
    </xf>
    <xf numFmtId="3" fontId="31" fillId="0" borderId="0" xfId="3" applyNumberFormat="1" applyFont="1" applyAlignment="1">
      <alignment horizontal="center" vertical="center" wrapText="1"/>
    </xf>
    <xf numFmtId="0" fontId="27" fillId="0" borderId="0" xfId="3" applyFont="1" applyAlignment="1">
      <alignment horizontal="center" vertical="center"/>
    </xf>
    <xf numFmtId="0" fontId="26" fillId="10" borderId="2" xfId="3" applyFont="1" applyFill="1" applyBorder="1" applyAlignment="1">
      <alignment horizontal="center" vertical="center" wrapText="1"/>
    </xf>
    <xf numFmtId="0" fontId="26" fillId="10" borderId="2" xfId="0" applyFont="1" applyFill="1" applyBorder="1" applyAlignment="1">
      <alignment horizontal="center" vertical="center" wrapText="1"/>
    </xf>
    <xf numFmtId="0" fontId="26" fillId="0" borderId="17" xfId="3" applyFont="1" applyBorder="1" applyAlignment="1">
      <alignment horizontal="center" vertical="center" wrapText="1"/>
    </xf>
    <xf numFmtId="3" fontId="9" fillId="8" borderId="18" xfId="3" applyNumberFormat="1" applyFont="1" applyFill="1" applyBorder="1" applyAlignment="1">
      <alignment horizontal="center" vertical="center" wrapText="1"/>
    </xf>
    <xf numFmtId="3" fontId="9" fillId="8" borderId="2" xfId="3" quotePrefix="1" applyNumberFormat="1" applyFont="1" applyFill="1" applyBorder="1" applyAlignment="1">
      <alignment horizontal="center" vertical="center" wrapText="1"/>
    </xf>
    <xf numFmtId="3" fontId="9" fillId="0" borderId="0" xfId="3" quotePrefix="1" applyNumberFormat="1" applyFont="1" applyAlignment="1">
      <alignment horizontal="center" vertical="center" wrapText="1"/>
    </xf>
    <xf numFmtId="3" fontId="9" fillId="3" borderId="4" xfId="3" quotePrefix="1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2" fillId="10" borderId="0" xfId="0" applyFont="1" applyFill="1" applyAlignment="1">
      <alignment horizontal="center" vertical="center"/>
    </xf>
    <xf numFmtId="0" fontId="13" fillId="4" borderId="31" xfId="3" applyFont="1" applyFill="1" applyBorder="1" applyAlignment="1">
      <alignment vertical="center"/>
    </xf>
    <xf numFmtId="0" fontId="13" fillId="4" borderId="32" xfId="3" applyFont="1" applyFill="1" applyBorder="1" applyAlignment="1">
      <alignment vertical="center"/>
    </xf>
    <xf numFmtId="0" fontId="7" fillId="4" borderId="8" xfId="3" applyFont="1" applyFill="1" applyBorder="1" applyAlignment="1">
      <alignment horizontal="center" vertical="center" wrapText="1"/>
    </xf>
    <xf numFmtId="0" fontId="7" fillId="4" borderId="7" xfId="3" applyFont="1" applyFill="1" applyBorder="1" applyAlignment="1">
      <alignment horizontal="center" vertical="center" wrapText="1"/>
    </xf>
    <xf numFmtId="0" fontId="7" fillId="4" borderId="0" xfId="3" applyFont="1" applyFill="1" applyAlignment="1">
      <alignment horizontal="center" vertical="center" wrapText="1"/>
    </xf>
    <xf numFmtId="0" fontId="7" fillId="4" borderId="9" xfId="3" applyFont="1" applyFill="1" applyBorder="1" applyAlignment="1">
      <alignment horizontal="center" vertical="center" wrapText="1"/>
    </xf>
    <xf numFmtId="0" fontId="7" fillId="4" borderId="33" xfId="3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vertical="center" wrapText="1"/>
    </xf>
    <xf numFmtId="0" fontId="13" fillId="0" borderId="0" xfId="3" applyFont="1" applyAlignment="1">
      <alignment horizontal="center" vertical="center"/>
    </xf>
    <xf numFmtId="3" fontId="7" fillId="0" borderId="9" xfId="3" applyNumberFormat="1" applyFont="1" applyBorder="1" applyAlignment="1">
      <alignment horizontal="center" vertical="center" wrapText="1"/>
    </xf>
    <xf numFmtId="3" fontId="9" fillId="8" borderId="2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12" xfId="3" applyFont="1" applyFill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3" fontId="7" fillId="0" borderId="4" xfId="3" applyNumberFormat="1" applyFont="1" applyBorder="1" applyAlignment="1">
      <alignment horizontal="center" vertical="center" wrapText="1"/>
    </xf>
    <xf numFmtId="3" fontId="7" fillId="4" borderId="2" xfId="1" applyNumberFormat="1" applyFont="1" applyFill="1" applyBorder="1" applyAlignment="1" applyProtection="1">
      <alignment horizontal="center" vertical="center"/>
    </xf>
    <xf numFmtId="0" fontId="9" fillId="0" borderId="7" xfId="3" applyFont="1" applyBorder="1" applyAlignment="1">
      <alignment horizontal="center" vertical="center" wrapText="1"/>
    </xf>
    <xf numFmtId="3" fontId="7" fillId="5" borderId="2" xfId="4" applyNumberFormat="1" applyFont="1" applyFill="1" applyBorder="1" applyAlignment="1">
      <alignment horizontal="center" vertical="center"/>
    </xf>
    <xf numFmtId="3" fontId="7" fillId="7" borderId="2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7" fillId="10" borderId="2" xfId="3" applyNumberFormat="1" applyFont="1" applyFill="1" applyBorder="1" applyAlignment="1">
      <alignment horizontal="center" vertical="center" wrapText="1"/>
    </xf>
    <xf numFmtId="1" fontId="7" fillId="4" borderId="2" xfId="3" applyNumberFormat="1" applyFont="1" applyFill="1" applyBorder="1" applyAlignment="1">
      <alignment horizontal="center" vertical="center" wrapText="1"/>
    </xf>
    <xf numFmtId="1" fontId="7" fillId="4" borderId="34" xfId="3" applyNumberFormat="1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0" fontId="9" fillId="0" borderId="2" xfId="3" applyFont="1" applyBorder="1" applyAlignment="1" applyProtection="1">
      <alignment horizontal="center" vertical="center" wrapText="1"/>
      <protection locked="0"/>
    </xf>
    <xf numFmtId="0" fontId="1" fillId="0" borderId="7" xfId="3" applyBorder="1" applyAlignment="1" applyProtection="1">
      <alignment horizontal="left" vertical="center" wrapText="1"/>
      <protection locked="0"/>
    </xf>
    <xf numFmtId="0" fontId="1" fillId="0" borderId="4" xfId="3" applyBorder="1" applyAlignment="1">
      <alignment horizontal="left" vertical="center" wrapText="1"/>
    </xf>
    <xf numFmtId="0" fontId="7" fillId="0" borderId="2" xfId="4" applyFont="1" applyBorder="1" applyAlignment="1">
      <alignment horizontal="center"/>
    </xf>
    <xf numFmtId="0" fontId="7" fillId="0" borderId="0" xfId="4" applyFont="1" applyAlignment="1">
      <alignment horizontal="left"/>
    </xf>
    <xf numFmtId="0" fontId="9" fillId="0" borderId="2" xfId="4" applyFont="1" applyBorder="1" applyAlignment="1">
      <alignment horizontal="center" vertical="center"/>
    </xf>
    <xf numFmtId="3" fontId="9" fillId="0" borderId="2" xfId="3" quotePrefix="1" applyNumberFormat="1" applyFont="1" applyBorder="1" applyAlignment="1">
      <alignment horizontal="center" vertical="center" wrapText="1"/>
    </xf>
    <xf numFmtId="3" fontId="9" fillId="0" borderId="2" xfId="4" quotePrefix="1" applyNumberFormat="1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vertical="top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0" fontId="31" fillId="10" borderId="0" xfId="0" applyFont="1" applyFill="1" applyAlignment="1">
      <alignment horizontal="center" vertical="center" wrapText="1"/>
    </xf>
    <xf numFmtId="0" fontId="26" fillId="5" borderId="2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3" fontId="9" fillId="3" borderId="0" xfId="3" quotePrefix="1" applyNumberFormat="1" applyFont="1" applyFill="1" applyAlignment="1">
      <alignment horizontal="center" vertical="center" wrapText="1"/>
    </xf>
    <xf numFmtId="0" fontId="7" fillId="0" borderId="2" xfId="3" applyFont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3" fontId="9" fillId="0" borderId="9" xfId="3" applyNumberFormat="1" applyFont="1" applyBorder="1" applyAlignment="1">
      <alignment horizontal="center" vertical="center" wrapText="1"/>
    </xf>
    <xf numFmtId="3" fontId="9" fillId="0" borderId="9" xfId="3" quotePrefix="1" applyNumberFormat="1" applyFont="1" applyBorder="1" applyAlignment="1">
      <alignment horizontal="center" vertical="center" wrapText="1"/>
    </xf>
    <xf numFmtId="3" fontId="7" fillId="0" borderId="9" xfId="4" applyNumberFormat="1" applyFont="1" applyBorder="1" applyAlignment="1">
      <alignment horizontal="center" vertical="center"/>
    </xf>
    <xf numFmtId="3" fontId="9" fillId="8" borderId="2" xfId="3" applyNumberFormat="1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center" vertical="center"/>
      <protection locked="0"/>
    </xf>
    <xf numFmtId="0" fontId="9" fillId="0" borderId="2" xfId="4" applyFont="1" applyBorder="1" applyAlignment="1" applyProtection="1">
      <alignment horizontal="center" vertical="center"/>
      <protection locked="0"/>
    </xf>
    <xf numFmtId="0" fontId="1" fillId="0" borderId="0" xfId="4" applyFont="1"/>
    <xf numFmtId="3" fontId="6" fillId="4" borderId="4" xfId="3" applyNumberFormat="1" applyFont="1" applyFill="1" applyBorder="1" applyAlignment="1">
      <alignment horizontal="center" vertical="center" wrapText="1"/>
    </xf>
    <xf numFmtId="3" fontId="9" fillId="0" borderId="7" xfId="3" quotePrefix="1" applyNumberFormat="1" applyFont="1" applyBorder="1" applyAlignment="1">
      <alignment horizontal="center" vertical="center" wrapText="1"/>
    </xf>
    <xf numFmtId="3" fontId="9" fillId="0" borderId="7" xfId="3" applyNumberFormat="1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/>
    </xf>
    <xf numFmtId="0" fontId="7" fillId="2" borderId="83" xfId="3" applyFont="1" applyFill="1" applyBorder="1" applyAlignment="1">
      <alignment horizontal="center" vertical="center" wrapText="1"/>
    </xf>
    <xf numFmtId="0" fontId="7" fillId="2" borderId="85" xfId="3" applyFont="1" applyFill="1" applyBorder="1" applyAlignment="1">
      <alignment horizontal="center" vertical="center" wrapText="1"/>
    </xf>
    <xf numFmtId="0" fontId="7" fillId="2" borderId="86" xfId="3" applyFont="1" applyFill="1" applyBorder="1" applyAlignment="1">
      <alignment horizontal="center" vertical="center" wrapText="1"/>
    </xf>
    <xf numFmtId="3" fontId="1" fillId="0" borderId="0" xfId="4" applyNumberFormat="1" applyFont="1"/>
    <xf numFmtId="0" fontId="40" fillId="0" borderId="0" xfId="0" applyFont="1"/>
    <xf numFmtId="0" fontId="7" fillId="12" borderId="87" xfId="3" applyFont="1" applyFill="1" applyBorder="1" applyAlignment="1">
      <alignment horizontal="center" vertical="center" wrapText="1"/>
    </xf>
    <xf numFmtId="0" fontId="7" fillId="13" borderId="87" xfId="3" applyFont="1" applyFill="1" applyBorder="1" applyAlignment="1">
      <alignment horizontal="center" vertical="center" wrapText="1"/>
    </xf>
    <xf numFmtId="0" fontId="7" fillId="4" borderId="87" xfId="3" applyFont="1" applyFill="1" applyBorder="1" applyAlignment="1">
      <alignment horizontal="center" vertical="center" wrapText="1"/>
    </xf>
    <xf numFmtId="0" fontId="40" fillId="4" borderId="87" xfId="0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94" xfId="7" applyFont="1" applyFill="1" applyBorder="1" applyAlignment="1">
      <alignment horizontal="center"/>
    </xf>
    <xf numFmtId="0" fontId="7" fillId="6" borderId="95" xfId="7" applyFont="1" applyFill="1" applyBorder="1" applyAlignment="1">
      <alignment horizontal="center"/>
    </xf>
    <xf numFmtId="0" fontId="7" fillId="6" borderId="96" xfId="7" applyFont="1" applyFill="1" applyBorder="1" applyAlignment="1">
      <alignment horizontal="center"/>
    </xf>
    <xf numFmtId="0" fontId="40" fillId="0" borderId="49" xfId="0" applyFont="1" applyBorder="1" applyAlignment="1">
      <alignment horizontal="center" vertical="center"/>
    </xf>
    <xf numFmtId="0" fontId="40" fillId="6" borderId="97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8" borderId="18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41" fillId="3" borderId="0" xfId="0" applyFont="1" applyFill="1"/>
    <xf numFmtId="0" fontId="41" fillId="0" borderId="0" xfId="0" applyFont="1"/>
    <xf numFmtId="0" fontId="41" fillId="0" borderId="0" xfId="0" applyFont="1" applyAlignment="1">
      <alignment horizontal="right" vertical="center"/>
    </xf>
    <xf numFmtId="0" fontId="42" fillId="5" borderId="0" xfId="0" applyFont="1" applyFill="1" applyAlignment="1">
      <alignment horizontal="right" vertical="center"/>
    </xf>
    <xf numFmtId="0" fontId="42" fillId="7" borderId="0" xfId="0" applyFont="1" applyFill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41" fillId="5" borderId="0" xfId="0" applyFont="1" applyFill="1" applyAlignment="1">
      <alignment horizontal="center" vertical="center"/>
    </xf>
    <xf numFmtId="0" fontId="41" fillId="7" borderId="0" xfId="0" applyFont="1" applyFill="1" applyAlignment="1">
      <alignment horizontal="center" vertical="center"/>
    </xf>
    <xf numFmtId="0" fontId="41" fillId="3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0" fontId="41" fillId="1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2" fillId="0" borderId="102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40" fillId="12" borderId="87" xfId="0" applyFont="1" applyFill="1" applyBorder="1" applyAlignment="1">
      <alignment horizontal="center" vertical="center" wrapText="1"/>
    </xf>
    <xf numFmtId="0" fontId="40" fillId="13" borderId="87" xfId="0" applyFont="1" applyFill="1" applyBorder="1" applyAlignment="1">
      <alignment horizontal="center" vertical="center" wrapText="1"/>
    </xf>
    <xf numFmtId="0" fontId="40" fillId="8" borderId="18" xfId="0" applyFont="1" applyFill="1" applyBorder="1" applyAlignment="1" applyProtection="1">
      <alignment horizontal="center" vertical="center"/>
      <protection locked="0"/>
    </xf>
    <xf numFmtId="0" fontId="40" fillId="8" borderId="18" xfId="0" applyFont="1" applyFill="1" applyBorder="1" applyAlignment="1" applyProtection="1">
      <alignment horizontal="center" vertical="center" wrapText="1"/>
      <protection locked="0"/>
    </xf>
    <xf numFmtId="17" fontId="40" fillId="8" borderId="18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>
      <alignment horizontal="center" vertical="center"/>
    </xf>
    <xf numFmtId="0" fontId="40" fillId="0" borderId="92" xfId="0" applyFont="1" applyBorder="1" applyAlignment="1">
      <alignment horizontal="center" vertical="center"/>
    </xf>
    <xf numFmtId="0" fontId="40" fillId="0" borderId="106" xfId="0" applyFont="1" applyBorder="1" applyAlignment="1">
      <alignment horizontal="center" vertical="center" wrapText="1"/>
    </xf>
    <xf numFmtId="0" fontId="40" fillId="0" borderId="107" xfId="0" applyFont="1" applyBorder="1" applyAlignment="1">
      <alignment horizontal="center" vertical="center"/>
    </xf>
    <xf numFmtId="0" fontId="40" fillId="8" borderId="106" xfId="0" applyFont="1" applyFill="1" applyBorder="1" applyAlignment="1">
      <alignment horizontal="center" vertical="center" wrapText="1"/>
    </xf>
    <xf numFmtId="0" fontId="40" fillId="8" borderId="107" xfId="0" applyFont="1" applyFill="1" applyBorder="1" applyAlignment="1">
      <alignment horizontal="center" vertical="center"/>
    </xf>
    <xf numFmtId="0" fontId="40" fillId="8" borderId="109" xfId="0" applyFont="1" applyFill="1" applyBorder="1" applyAlignment="1">
      <alignment horizontal="center" vertical="center" wrapText="1"/>
    </xf>
    <xf numFmtId="0" fontId="40" fillId="8" borderId="110" xfId="0" applyFont="1" applyFill="1" applyBorder="1" applyAlignment="1">
      <alignment horizontal="center" vertical="center"/>
    </xf>
    <xf numFmtId="0" fontId="40" fillId="0" borderId="92" xfId="0" applyFont="1" applyBorder="1" applyProtection="1">
      <protection locked="0"/>
    </xf>
    <xf numFmtId="0" fontId="40" fillId="8" borderId="106" xfId="0" applyFont="1" applyFill="1" applyBorder="1" applyAlignment="1" applyProtection="1">
      <alignment horizontal="center" vertical="center"/>
      <protection locked="0"/>
    </xf>
    <xf numFmtId="0" fontId="40" fillId="8" borderId="107" xfId="0" applyFont="1" applyFill="1" applyBorder="1" applyAlignment="1" applyProtection="1">
      <alignment horizontal="center" vertical="center" wrapText="1"/>
      <protection locked="0"/>
    </xf>
    <xf numFmtId="17" fontId="40" fillId="8" borderId="107" xfId="0" applyNumberFormat="1" applyFont="1" applyFill="1" applyBorder="1" applyAlignment="1" applyProtection="1">
      <alignment horizontal="center" vertical="center"/>
      <protection locked="0"/>
    </xf>
    <xf numFmtId="0" fontId="40" fillId="8" borderId="107" xfId="0" applyFont="1" applyFill="1" applyBorder="1" applyAlignment="1" applyProtection="1">
      <alignment horizontal="center" vertical="center"/>
      <protection locked="0"/>
    </xf>
    <xf numFmtId="0" fontId="40" fillId="0" borderId="106" xfId="0" applyFont="1" applyBorder="1" applyAlignment="1" applyProtection="1">
      <alignment horizontal="center" vertical="center"/>
      <protection locked="0"/>
    </xf>
    <xf numFmtId="0" fontId="40" fillId="0" borderId="107" xfId="0" applyFont="1" applyBorder="1" applyAlignment="1" applyProtection="1">
      <alignment horizontal="center" vertical="center" wrapText="1"/>
      <protection locked="0"/>
    </xf>
    <xf numFmtId="0" fontId="40" fillId="0" borderId="107" xfId="0" applyFont="1" applyBorder="1" applyAlignment="1" applyProtection="1">
      <alignment horizontal="center" vertical="center"/>
      <protection locked="0"/>
    </xf>
    <xf numFmtId="14" fontId="40" fillId="8" borderId="107" xfId="0" applyNumberFormat="1" applyFont="1" applyFill="1" applyBorder="1" applyAlignment="1" applyProtection="1">
      <alignment horizontal="center" vertical="center"/>
      <protection locked="0"/>
    </xf>
    <xf numFmtId="0" fontId="40" fillId="8" borderId="109" xfId="0" applyFont="1" applyFill="1" applyBorder="1" applyAlignment="1" applyProtection="1">
      <alignment horizontal="center" vertical="center"/>
      <protection locked="0"/>
    </xf>
    <xf numFmtId="0" fontId="40" fillId="8" borderId="110" xfId="0" applyFont="1" applyFill="1" applyBorder="1" applyAlignment="1" applyProtection="1">
      <alignment horizontal="center" vertical="center" wrapText="1"/>
      <protection locked="0"/>
    </xf>
    <xf numFmtId="0" fontId="40" fillId="8" borderId="110" xfId="0" applyFont="1" applyFill="1" applyBorder="1" applyAlignment="1" applyProtection="1">
      <alignment horizontal="center" vertical="center"/>
      <protection locked="0"/>
    </xf>
    <xf numFmtId="0" fontId="40" fillId="0" borderId="92" xfId="0" applyFont="1" applyBorder="1" applyAlignment="1" applyProtection="1">
      <alignment horizontal="center" vertical="center"/>
      <protection locked="0"/>
    </xf>
    <xf numFmtId="16" fontId="40" fillId="0" borderId="107" xfId="0" applyNumberFormat="1" applyFont="1" applyBorder="1" applyAlignment="1" applyProtection="1">
      <alignment horizontal="center" vertical="center"/>
      <protection locked="0"/>
    </xf>
    <xf numFmtId="0" fontId="40" fillId="8" borderId="113" xfId="0" applyFont="1" applyFill="1" applyBorder="1" applyAlignment="1" applyProtection="1">
      <alignment horizontal="center" vertical="center"/>
      <protection locked="0"/>
    </xf>
    <xf numFmtId="0" fontId="40" fillId="8" borderId="113" xfId="0" applyFont="1" applyFill="1" applyBorder="1" applyAlignment="1">
      <alignment horizontal="center" vertical="center" wrapText="1"/>
    </xf>
    <xf numFmtId="3" fontId="22" fillId="10" borderId="0" xfId="0" applyNumberFormat="1" applyFont="1" applyFill="1" applyAlignment="1">
      <alignment horizontal="center" vertical="center"/>
    </xf>
    <xf numFmtId="3" fontId="22" fillId="5" borderId="0" xfId="0" applyNumberFormat="1" applyFont="1" applyFill="1" applyAlignment="1">
      <alignment horizontal="center" vertical="center"/>
    </xf>
    <xf numFmtId="0" fontId="39" fillId="0" borderId="0" xfId="0" applyFont="1"/>
    <xf numFmtId="0" fontId="40" fillId="0" borderId="116" xfId="0" applyFont="1" applyBorder="1" applyAlignment="1" applyProtection="1">
      <alignment horizontal="center" vertical="center"/>
      <protection locked="0"/>
    </xf>
    <xf numFmtId="14" fontId="40" fillId="0" borderId="116" xfId="0" applyNumberFormat="1" applyFont="1" applyBorder="1" applyAlignment="1" applyProtection="1">
      <alignment horizontal="center" vertical="center"/>
      <protection locked="0"/>
    </xf>
    <xf numFmtId="0" fontId="40" fillId="0" borderId="116" xfId="0" applyFont="1" applyBorder="1" applyProtection="1">
      <protection locked="0"/>
    </xf>
    <xf numFmtId="0" fontId="40" fillId="0" borderId="116" xfId="0" applyFont="1" applyBorder="1" applyAlignment="1">
      <alignment horizontal="center" vertical="center"/>
    </xf>
    <xf numFmtId="16" fontId="40" fillId="0" borderId="116" xfId="0" applyNumberFormat="1" applyFont="1" applyBorder="1" applyAlignment="1" applyProtection="1">
      <alignment horizontal="center" vertical="center"/>
      <protection locked="0"/>
    </xf>
    <xf numFmtId="0" fontId="40" fillId="0" borderId="119" xfId="0" applyFont="1" applyBorder="1" applyAlignment="1" applyProtection="1">
      <alignment horizontal="center" vertical="center"/>
      <protection locked="0"/>
    </xf>
    <xf numFmtId="0" fontId="40" fillId="0" borderId="119" xfId="0" applyFont="1" applyBorder="1" applyProtection="1">
      <protection locked="0"/>
    </xf>
    <xf numFmtId="0" fontId="40" fillId="0" borderId="119" xfId="0" applyFont="1" applyBorder="1" applyAlignment="1">
      <alignment horizontal="center" vertical="center"/>
    </xf>
    <xf numFmtId="0" fontId="40" fillId="0" borderId="121" xfId="0" applyFont="1" applyBorder="1" applyAlignment="1">
      <alignment horizontal="center" vertical="center" wrapText="1"/>
    </xf>
    <xf numFmtId="0" fontId="40" fillId="0" borderId="122" xfId="0" applyFont="1" applyBorder="1" applyAlignment="1">
      <alignment horizontal="center" vertical="center" wrapText="1"/>
    </xf>
    <xf numFmtId="0" fontId="40" fillId="0" borderId="123" xfId="0" applyFont="1" applyBorder="1" applyAlignment="1">
      <alignment horizontal="center" vertical="center" wrapText="1"/>
    </xf>
    <xf numFmtId="0" fontId="40" fillId="0" borderId="121" xfId="0" applyFont="1" applyBorder="1" applyProtection="1">
      <protection locked="0"/>
    </xf>
    <xf numFmtId="0" fontId="40" fillId="0" borderId="122" xfId="0" applyFont="1" applyBorder="1" applyProtection="1">
      <protection locked="0"/>
    </xf>
    <xf numFmtId="0" fontId="40" fillId="0" borderId="123" xfId="0" applyFont="1" applyBorder="1" applyProtection="1">
      <protection locked="0"/>
    </xf>
    <xf numFmtId="0" fontId="40" fillId="0" borderId="122" xfId="0" applyFont="1" applyBorder="1" applyAlignment="1" applyProtection="1">
      <alignment horizontal="center" vertical="center"/>
      <protection locked="0"/>
    </xf>
    <xf numFmtId="0" fontId="40" fillId="0" borderId="123" xfId="0" applyFont="1" applyBorder="1" applyAlignment="1" applyProtection="1">
      <alignment horizontal="center" vertical="center"/>
      <protection locked="0"/>
    </xf>
    <xf numFmtId="0" fontId="45" fillId="0" borderId="121" xfId="0" applyFont="1" applyBorder="1" applyAlignment="1" applyProtection="1">
      <alignment horizontal="center" vertical="center"/>
      <protection locked="0"/>
    </xf>
    <xf numFmtId="14" fontId="45" fillId="0" borderId="92" xfId="0" applyNumberFormat="1" applyFont="1" applyBorder="1" applyAlignment="1" applyProtection="1">
      <alignment horizontal="center" vertical="center"/>
      <protection locked="0"/>
    </xf>
    <xf numFmtId="0" fontId="30" fillId="0" borderId="128" xfId="0" applyFont="1" applyBorder="1" applyAlignment="1">
      <alignment vertical="center" wrapText="1"/>
    </xf>
    <xf numFmtId="0" fontId="30" fillId="0" borderId="131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0" fontId="22" fillId="0" borderId="133" xfId="0" applyFont="1" applyBorder="1" applyAlignment="1" applyProtection="1">
      <alignment horizontal="center" vertical="center"/>
      <protection locked="0"/>
    </xf>
    <xf numFmtId="0" fontId="22" fillId="0" borderId="134" xfId="0" applyFont="1" applyBorder="1" applyAlignment="1" applyProtection="1">
      <alignment horizontal="center" vertical="center"/>
      <protection locked="0"/>
    </xf>
    <xf numFmtId="0" fontId="22" fillId="0" borderId="135" xfId="0" applyFont="1" applyBorder="1" applyAlignment="1" applyProtection="1">
      <alignment horizontal="center" vertical="center"/>
      <protection locked="0"/>
    </xf>
    <xf numFmtId="0" fontId="22" fillId="0" borderId="129" xfId="0" applyFont="1" applyBorder="1" applyAlignment="1" applyProtection="1">
      <alignment horizontal="center" vertical="center"/>
      <protection locked="0"/>
    </xf>
    <xf numFmtId="0" fontId="22" fillId="0" borderId="136" xfId="0" applyFont="1" applyBorder="1" applyAlignment="1" applyProtection="1">
      <alignment horizontal="center" vertical="center"/>
      <protection locked="0"/>
    </xf>
    <xf numFmtId="0" fontId="22" fillId="0" borderId="124" xfId="0" applyFont="1" applyBorder="1" applyAlignment="1" applyProtection="1">
      <alignment horizontal="center" vertical="center"/>
      <protection locked="0"/>
    </xf>
    <xf numFmtId="0" fontId="22" fillId="0" borderId="137" xfId="0" applyFont="1" applyBorder="1" applyAlignment="1" applyProtection="1">
      <alignment horizontal="center" vertical="center"/>
      <protection locked="0"/>
    </xf>
    <xf numFmtId="0" fontId="22" fillId="0" borderId="138" xfId="0" applyFont="1" applyBorder="1" applyAlignment="1" applyProtection="1">
      <alignment horizontal="center" vertical="center"/>
      <protection locked="0"/>
    </xf>
    <xf numFmtId="0" fontId="26" fillId="0" borderId="140" xfId="3" applyFont="1" applyBorder="1" applyAlignment="1">
      <alignment horizontal="center" vertical="center" wrapText="1"/>
    </xf>
    <xf numFmtId="0" fontId="7" fillId="0" borderId="139" xfId="3" applyFont="1" applyBorder="1" applyAlignment="1">
      <alignment horizontal="center" vertical="center"/>
    </xf>
    <xf numFmtId="0" fontId="0" fillId="0" borderId="12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0" xfId="0" applyBorder="1"/>
    <xf numFmtId="0" fontId="26" fillId="7" borderId="11" xfId="3" applyFont="1" applyFill="1" applyBorder="1" applyAlignment="1">
      <alignment horizontal="center" vertical="center"/>
    </xf>
    <xf numFmtId="0" fontId="26" fillId="7" borderId="11" xfId="3" applyFont="1" applyFill="1" applyBorder="1" applyAlignment="1">
      <alignment horizontal="center" vertical="center" wrapText="1"/>
    </xf>
    <xf numFmtId="0" fontId="26" fillId="7" borderId="27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 wrapText="1"/>
    </xf>
    <xf numFmtId="0" fontId="27" fillId="0" borderId="143" xfId="3" applyFont="1" applyBorder="1" applyAlignment="1">
      <alignment horizontal="center" vertical="center" wrapText="1"/>
    </xf>
    <xf numFmtId="0" fontId="26" fillId="5" borderId="11" xfId="3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11" borderId="11" xfId="0" applyFont="1" applyFill="1" applyBorder="1" applyAlignment="1">
      <alignment horizontal="center" vertical="center"/>
    </xf>
    <xf numFmtId="0" fontId="7" fillId="0" borderId="10" xfId="3" applyFont="1" applyBorder="1" applyAlignment="1">
      <alignment horizontal="center" vertical="center" wrapText="1"/>
    </xf>
    <xf numFmtId="0" fontId="26" fillId="10" borderId="11" xfId="3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/>
    </xf>
    <xf numFmtId="0" fontId="0" fillId="0" borderId="137" xfId="0" applyBorder="1" applyAlignment="1" applyProtection="1">
      <alignment horizontal="center" vertical="center" wrapText="1"/>
      <protection locked="0"/>
    </xf>
    <xf numFmtId="0" fontId="22" fillId="0" borderId="137" xfId="0" applyFont="1" applyBorder="1" applyAlignment="1" applyProtection="1">
      <alignment horizontal="center" vertical="center" wrapText="1"/>
      <protection locked="0"/>
    </xf>
    <xf numFmtId="0" fontId="7" fillId="9" borderId="136" xfId="3" applyFont="1" applyFill="1" applyBorder="1" applyAlignment="1">
      <alignment horizontal="center" vertical="center" wrapText="1"/>
    </xf>
    <xf numFmtId="0" fontId="22" fillId="3" borderId="134" xfId="0" applyFont="1" applyFill="1" applyBorder="1" applyAlignment="1" applyProtection="1">
      <alignment horizontal="center" vertical="center"/>
      <protection locked="0"/>
    </xf>
    <xf numFmtId="0" fontId="22" fillId="3" borderId="136" xfId="0" applyFont="1" applyFill="1" applyBorder="1" applyAlignment="1" applyProtection="1">
      <alignment horizontal="center" vertical="center"/>
      <protection locked="0"/>
    </xf>
    <xf numFmtId="0" fontId="22" fillId="3" borderId="133" xfId="0" applyFont="1" applyFill="1" applyBorder="1" applyAlignment="1" applyProtection="1">
      <alignment horizontal="center" vertical="center"/>
      <protection locked="0"/>
    </xf>
    <xf numFmtId="0" fontId="22" fillId="3" borderId="129" xfId="0" applyFont="1" applyFill="1" applyBorder="1" applyAlignment="1" applyProtection="1">
      <alignment horizontal="center" vertical="center"/>
      <protection locked="0"/>
    </xf>
    <xf numFmtId="0" fontId="22" fillId="0" borderId="136" xfId="0" applyFont="1" applyBorder="1" applyAlignment="1" applyProtection="1">
      <alignment horizontal="center" vertical="center" wrapText="1"/>
      <protection locked="0"/>
    </xf>
    <xf numFmtId="0" fontId="0" fillId="0" borderId="136" xfId="0" applyBorder="1" applyAlignment="1" applyProtection="1">
      <alignment horizontal="center" vertical="center" wrapText="1"/>
      <protection locked="0"/>
    </xf>
    <xf numFmtId="0" fontId="14" fillId="9" borderId="136" xfId="3" applyFont="1" applyFill="1" applyBorder="1" applyAlignment="1">
      <alignment horizontal="center" vertical="center" wrapText="1"/>
    </xf>
    <xf numFmtId="0" fontId="14" fillId="9" borderId="146" xfId="3" applyFont="1" applyFill="1" applyBorder="1" applyAlignment="1">
      <alignment horizontal="center" vertical="center" wrapText="1"/>
    </xf>
    <xf numFmtId="0" fontId="24" fillId="9" borderId="136" xfId="0" applyFont="1" applyFill="1" applyBorder="1" applyAlignment="1">
      <alignment horizontal="center" vertical="center"/>
    </xf>
    <xf numFmtId="0" fontId="24" fillId="9" borderId="136" xfId="0" applyFont="1" applyFill="1" applyBorder="1" applyAlignment="1">
      <alignment horizontal="center" vertical="center" wrapText="1"/>
    </xf>
    <xf numFmtId="3" fontId="7" fillId="9" borderId="136" xfId="3" applyNumberFormat="1" applyFont="1" applyFill="1" applyBorder="1" applyAlignment="1">
      <alignment horizontal="center" vertical="center" wrapText="1"/>
    </xf>
    <xf numFmtId="0" fontId="26" fillId="0" borderId="140" xfId="3" applyFont="1" applyBorder="1" applyAlignment="1">
      <alignment horizontal="center" vertical="center"/>
    </xf>
    <xf numFmtId="0" fontId="26" fillId="0" borderId="17" xfId="3" applyFont="1" applyBorder="1" applyAlignment="1">
      <alignment horizontal="center" vertical="center"/>
    </xf>
    <xf numFmtId="1" fontId="7" fillId="14" borderId="2" xfId="3" applyNumberFormat="1" applyFont="1" applyFill="1" applyBorder="1" applyAlignment="1">
      <alignment horizontal="center" vertical="center" wrapText="1"/>
    </xf>
    <xf numFmtId="3" fontId="7" fillId="14" borderId="2" xfId="1" applyNumberFormat="1" applyFont="1" applyFill="1" applyBorder="1" applyAlignment="1" applyProtection="1">
      <alignment horizontal="center" vertical="center"/>
    </xf>
    <xf numFmtId="0" fontId="7" fillId="14" borderId="91" xfId="3" applyFont="1" applyFill="1" applyBorder="1" applyAlignment="1">
      <alignment horizontal="center" vertical="center" wrapText="1"/>
    </xf>
    <xf numFmtId="0" fontId="45" fillId="0" borderId="23" xfId="0" applyFont="1" applyBorder="1" applyAlignment="1" applyProtection="1">
      <alignment horizontal="center" vertical="center"/>
      <protection locked="0"/>
    </xf>
    <xf numFmtId="0" fontId="40" fillId="0" borderId="18" xfId="0" applyFont="1" applyBorder="1" applyAlignment="1" applyProtection="1">
      <alignment horizontal="center" vertical="center"/>
      <protection locked="0"/>
    </xf>
    <xf numFmtId="14" fontId="45" fillId="0" borderId="18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Protection="1">
      <protection locked="0"/>
    </xf>
    <xf numFmtId="0" fontId="40" fillId="0" borderId="18" xfId="0" applyFont="1" applyBorder="1" applyProtection="1">
      <protection locked="0"/>
    </xf>
    <xf numFmtId="0" fontId="40" fillId="0" borderId="23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/>
    </xf>
    <xf numFmtId="0" fontId="22" fillId="0" borderId="143" xfId="0" applyFont="1" applyBorder="1" applyAlignment="1" applyProtection="1">
      <alignment wrapText="1"/>
      <protection locked="0"/>
    </xf>
    <xf numFmtId="0" fontId="22" fillId="0" borderId="141" xfId="0" applyFont="1" applyBorder="1" applyAlignment="1">
      <alignment horizontal="center" vertical="center" wrapText="1"/>
    </xf>
    <xf numFmtId="0" fontId="22" fillId="0" borderId="142" xfId="0" applyFont="1" applyBorder="1" applyAlignment="1">
      <alignment horizontal="center" vertical="center" wrapText="1"/>
    </xf>
    <xf numFmtId="0" fontId="30" fillId="0" borderId="14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5" fillId="0" borderId="104" xfId="0" applyFont="1" applyBorder="1" applyAlignment="1">
      <alignment horizontal="left" vertical="center" wrapText="1"/>
    </xf>
    <xf numFmtId="0" fontId="22" fillId="3" borderId="148" xfId="0" applyFont="1" applyFill="1" applyBorder="1" applyAlignment="1" applyProtection="1">
      <alignment horizontal="left" vertical="center" wrapText="1"/>
      <protection locked="0"/>
    </xf>
    <xf numFmtId="0" fontId="0" fillId="0" borderId="134" xfId="0" applyBorder="1" applyAlignment="1" applyProtection="1">
      <alignment horizontal="left" vertical="center" wrapText="1"/>
      <protection locked="0"/>
    </xf>
    <xf numFmtId="0" fontId="22" fillId="3" borderId="135" xfId="0" applyFont="1" applyFill="1" applyBorder="1" applyAlignment="1" applyProtection="1">
      <alignment horizontal="center"/>
      <protection locked="0"/>
    </xf>
    <xf numFmtId="0" fontId="22" fillId="3" borderId="135" xfId="0" applyFont="1" applyFill="1" applyBorder="1" applyAlignment="1" applyProtection="1">
      <alignment horizontal="center" vertical="center"/>
      <protection locked="0"/>
    </xf>
    <xf numFmtId="0" fontId="0" fillId="0" borderId="134" xfId="0" applyBorder="1" applyAlignment="1" applyProtection="1">
      <alignment horizontal="center" vertical="center" wrapText="1"/>
      <protection locked="0"/>
    </xf>
    <xf numFmtId="0" fontId="22" fillId="0" borderId="134" xfId="0" applyFont="1" applyBorder="1" applyAlignment="1" applyProtection="1">
      <alignment horizontal="center" vertical="center" wrapText="1"/>
      <protection locked="0"/>
    </xf>
    <xf numFmtId="0" fontId="22" fillId="0" borderId="149" xfId="0" applyFont="1" applyBorder="1" applyAlignment="1" applyProtection="1">
      <alignment horizontal="left" vertical="center" wrapText="1"/>
      <protection locked="0"/>
    </xf>
    <xf numFmtId="0" fontId="0" fillId="0" borderId="136" xfId="0" applyBorder="1" applyAlignment="1" applyProtection="1">
      <alignment horizontal="left" vertical="center" wrapText="1"/>
      <protection locked="0"/>
    </xf>
    <xf numFmtId="0" fontId="22" fillId="3" borderId="124" xfId="0" applyFont="1" applyFill="1" applyBorder="1" applyAlignment="1" applyProtection="1">
      <alignment horizontal="center"/>
      <protection locked="0"/>
    </xf>
    <xf numFmtId="0" fontId="22" fillId="3" borderId="124" xfId="0" applyFont="1" applyFill="1" applyBorder="1" applyAlignment="1" applyProtection="1">
      <alignment horizontal="center" vertical="center"/>
      <protection locked="0"/>
    </xf>
    <xf numFmtId="0" fontId="22" fillId="0" borderId="124" xfId="0" applyFont="1" applyBorder="1" applyAlignment="1" applyProtection="1">
      <alignment horizontal="center"/>
      <protection locked="0"/>
    </xf>
    <xf numFmtId="0" fontId="22" fillId="0" borderId="149" xfId="0" applyFont="1" applyBorder="1" applyAlignment="1" applyProtection="1">
      <alignment horizontal="center"/>
      <protection locked="0"/>
    </xf>
    <xf numFmtId="0" fontId="22" fillId="0" borderId="136" xfId="0" applyFont="1" applyBorder="1" applyAlignment="1" applyProtection="1">
      <alignment horizontal="center"/>
      <protection locked="0"/>
    </xf>
    <xf numFmtId="0" fontId="22" fillId="0" borderId="136" xfId="0" applyFont="1" applyBorder="1" applyProtection="1">
      <protection locked="0"/>
    </xf>
    <xf numFmtId="0" fontId="25" fillId="0" borderId="104" xfId="0" applyFont="1" applyBorder="1" applyAlignment="1">
      <alignment vertical="center" wrapText="1"/>
    </xf>
    <xf numFmtId="0" fontId="22" fillId="0" borderId="150" xfId="0" applyFont="1" applyBorder="1" applyAlignment="1" applyProtection="1">
      <alignment horizontal="center" wrapText="1"/>
      <protection locked="0"/>
    </xf>
    <xf numFmtId="0" fontId="22" fillId="0" borderId="137" xfId="0" applyFont="1" applyBorder="1" applyAlignment="1" applyProtection="1">
      <alignment horizontal="center" wrapText="1"/>
      <protection locked="0"/>
    </xf>
    <xf numFmtId="0" fontId="22" fillId="0" borderId="138" xfId="0" applyFont="1" applyBorder="1" applyAlignment="1" applyProtection="1">
      <alignment horizontal="center" wrapText="1"/>
      <protection locked="0"/>
    </xf>
    <xf numFmtId="0" fontId="30" fillId="0" borderId="124" xfId="0" applyFont="1" applyBorder="1" applyAlignment="1">
      <alignment vertical="center" wrapText="1"/>
    </xf>
    <xf numFmtId="0" fontId="0" fillId="0" borderId="153" xfId="0" applyBorder="1" applyProtection="1">
      <protection locked="0"/>
    </xf>
    <xf numFmtId="0" fontId="30" fillId="0" borderId="154" xfId="0" applyFont="1" applyBorder="1" applyAlignment="1">
      <alignment vertical="center" wrapText="1"/>
    </xf>
    <xf numFmtId="0" fontId="30" fillId="0" borderId="155" xfId="0" applyFont="1" applyBorder="1" applyAlignment="1">
      <alignment vertical="center" wrapText="1"/>
    </xf>
    <xf numFmtId="0" fontId="30" fillId="15" borderId="154" xfId="0" applyFont="1" applyFill="1" applyBorder="1" applyAlignment="1">
      <alignment vertical="center" wrapText="1"/>
    </xf>
    <xf numFmtId="0" fontId="30" fillId="0" borderId="156" xfId="0" applyFont="1" applyBorder="1" applyAlignment="1">
      <alignment vertical="center" wrapText="1"/>
    </xf>
    <xf numFmtId="0" fontId="30" fillId="15" borderId="155" xfId="0" applyFont="1" applyFill="1" applyBorder="1" applyAlignment="1">
      <alignment vertical="center" wrapText="1"/>
    </xf>
    <xf numFmtId="0" fontId="30" fillId="15" borderId="138" xfId="0" applyFont="1" applyFill="1" applyBorder="1" applyAlignment="1">
      <alignment vertical="center" wrapText="1"/>
    </xf>
    <xf numFmtId="0" fontId="30" fillId="15" borderId="128" xfId="0" applyFont="1" applyFill="1" applyBorder="1" applyAlignment="1">
      <alignment vertical="center" wrapText="1"/>
    </xf>
    <xf numFmtId="0" fontId="30" fillId="15" borderId="30" xfId="0" applyFont="1" applyFill="1" applyBorder="1" applyAlignment="1">
      <alignment vertical="center" wrapText="1"/>
    </xf>
    <xf numFmtId="0" fontId="30" fillId="0" borderId="135" xfId="0" applyFont="1" applyBorder="1" applyAlignment="1">
      <alignment vertical="center" wrapText="1"/>
    </xf>
    <xf numFmtId="0" fontId="30" fillId="0" borderId="138" xfId="0" applyFont="1" applyBorder="1" applyAlignment="1">
      <alignment vertical="center" wrapText="1"/>
    </xf>
    <xf numFmtId="0" fontId="30" fillId="0" borderId="100" xfId="0" applyFont="1" applyBorder="1" applyAlignment="1">
      <alignment vertical="center" wrapText="1"/>
    </xf>
    <xf numFmtId="0" fontId="0" fillId="15" borderId="0" xfId="0" applyFill="1"/>
    <xf numFmtId="0" fontId="7" fillId="2" borderId="7" xfId="3" applyFont="1" applyFill="1" applyBorder="1" applyAlignment="1">
      <alignment horizontal="center" vertical="center" wrapText="1"/>
    </xf>
    <xf numFmtId="0" fontId="7" fillId="0" borderId="158" xfId="3" applyFont="1" applyBorder="1" applyAlignment="1">
      <alignment horizontal="center" vertical="center" wrapText="1"/>
    </xf>
    <xf numFmtId="0" fontId="7" fillId="6" borderId="160" xfId="4" applyFont="1" applyFill="1" applyBorder="1" applyAlignment="1">
      <alignment horizontal="center" vertical="center"/>
    </xf>
    <xf numFmtId="0" fontId="7" fillId="8" borderId="161" xfId="4" applyFont="1" applyFill="1" applyBorder="1" applyAlignment="1">
      <alignment horizontal="left"/>
    </xf>
    <xf numFmtId="0" fontId="7" fillId="0" borderId="161" xfId="4" applyFont="1" applyBorder="1" applyAlignment="1">
      <alignment horizontal="left"/>
    </xf>
    <xf numFmtId="0" fontId="15" fillId="0" borderId="0" xfId="3" applyFont="1" applyAlignment="1">
      <alignment horizontal="center" vertical="center"/>
    </xf>
    <xf numFmtId="0" fontId="7" fillId="8" borderId="159" xfId="4" applyFont="1" applyFill="1" applyBorder="1" applyAlignment="1">
      <alignment horizontal="left" vertical="center"/>
    </xf>
    <xf numFmtId="0" fontId="7" fillId="0" borderId="7" xfId="4" applyFont="1" applyBorder="1" applyAlignment="1">
      <alignment horizontal="left" vertical="center"/>
    </xf>
    <xf numFmtId="0" fontId="7" fillId="0" borderId="159" xfId="4" applyFont="1" applyBorder="1" applyAlignment="1">
      <alignment horizontal="left" vertical="center"/>
    </xf>
    <xf numFmtId="0" fontId="9" fillId="0" borderId="158" xfId="4" applyFont="1" applyBorder="1" applyAlignment="1">
      <alignment horizontal="left" vertical="center"/>
    </xf>
    <xf numFmtId="0" fontId="1" fillId="0" borderId="0" xfId="3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5" fillId="0" borderId="0" xfId="4" applyAlignment="1">
      <alignment horizontal="center" vertical="center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7" fillId="0" borderId="159" xfId="3" applyFont="1" applyBorder="1" applyAlignment="1">
      <alignment vertical="center"/>
    </xf>
    <xf numFmtId="0" fontId="8" fillId="2" borderId="167" xfId="3" applyFont="1" applyFill="1" applyBorder="1" applyAlignment="1">
      <alignment horizontal="center" vertical="center" textRotation="90" wrapText="1"/>
    </xf>
    <xf numFmtId="0" fontId="8" fillId="2" borderId="168" xfId="3" applyFont="1" applyFill="1" applyBorder="1" applyAlignment="1">
      <alignment horizontal="center" vertical="center" textRotation="90" wrapText="1"/>
    </xf>
    <xf numFmtId="0" fontId="18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" fillId="16" borderId="0" xfId="3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16" borderId="173" xfId="0" applyFont="1" applyFill="1" applyBorder="1" applyAlignment="1">
      <alignment horizontal="left" vertical="center"/>
    </xf>
    <xf numFmtId="0" fontId="29" fillId="16" borderId="151" xfId="0" applyFont="1" applyFill="1" applyBorder="1"/>
    <xf numFmtId="0" fontId="29" fillId="16" borderId="154" xfId="0" applyFont="1" applyFill="1" applyBorder="1"/>
    <xf numFmtId="0" fontId="29" fillId="16" borderId="173" xfId="0" applyFont="1" applyFill="1" applyBorder="1"/>
    <xf numFmtId="0" fontId="1" fillId="16" borderId="173" xfId="3" applyFill="1" applyBorder="1"/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" fillId="0" borderId="0" xfId="3" applyAlignment="1">
      <alignment vertical="center"/>
    </xf>
    <xf numFmtId="0" fontId="29" fillId="16" borderId="15" xfId="0" applyFont="1" applyFill="1" applyBorder="1" applyAlignment="1">
      <alignment horizontal="left" vertical="center"/>
    </xf>
    <xf numFmtId="0" fontId="1" fillId="16" borderId="0" xfId="3" applyFill="1"/>
    <xf numFmtId="0" fontId="29" fillId="0" borderId="0" xfId="0" applyFont="1" applyAlignment="1">
      <alignment horizontal="center" vertical="center"/>
    </xf>
    <xf numFmtId="0" fontId="39" fillId="17" borderId="175" xfId="0" applyFont="1" applyFill="1" applyBorder="1" applyAlignment="1">
      <alignment horizontal="center" vertical="center" wrapText="1"/>
    </xf>
    <xf numFmtId="49" fontId="39" fillId="17" borderId="17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2" fillId="0" borderId="176" xfId="0" applyFont="1" applyBorder="1" applyAlignment="1">
      <alignment horizontal="center" vertical="center" wrapText="1"/>
    </xf>
    <xf numFmtId="0" fontId="22" fillId="0" borderId="177" xfId="0" applyFont="1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49" fontId="0" fillId="0" borderId="177" xfId="0" applyNumberFormat="1" applyBorder="1" applyAlignment="1">
      <alignment horizontal="center" vertical="center" wrapText="1"/>
    </xf>
    <xf numFmtId="0" fontId="0" fillId="0" borderId="178" xfId="0" applyBorder="1" applyAlignment="1">
      <alignment horizontal="left" vertical="center" wrapText="1"/>
    </xf>
    <xf numFmtId="0" fontId="22" fillId="0" borderId="153" xfId="0" applyFont="1" applyBorder="1" applyAlignment="1">
      <alignment horizontal="center" vertical="center" wrapText="1"/>
    </xf>
    <xf numFmtId="0" fontId="22" fillId="0" borderId="136" xfId="0" applyFont="1" applyBorder="1" applyAlignment="1">
      <alignment horizontal="center" vertical="center" wrapText="1"/>
    </xf>
    <xf numFmtId="0" fontId="0" fillId="8" borderId="136" xfId="0" applyFill="1" applyBorder="1" applyAlignment="1">
      <alignment horizontal="center" vertical="center" wrapText="1"/>
    </xf>
    <xf numFmtId="49" fontId="0" fillId="8" borderId="136" xfId="0" applyNumberFormat="1" applyFill="1" applyBorder="1" applyAlignment="1">
      <alignment horizontal="center" vertical="center" wrapText="1"/>
    </xf>
    <xf numFmtId="0" fontId="0" fillId="0" borderId="155" xfId="0" applyBorder="1" applyAlignment="1">
      <alignment horizontal="left" vertical="center" wrapText="1"/>
    </xf>
    <xf numFmtId="0" fontId="0" fillId="18" borderId="136" xfId="0" applyFill="1" applyBorder="1" applyAlignment="1">
      <alignment horizontal="center" vertical="center" wrapText="1"/>
    </xf>
    <xf numFmtId="49" fontId="0" fillId="18" borderId="136" xfId="0" applyNumberFormat="1" applyFill="1" applyBorder="1" applyAlignment="1">
      <alignment horizontal="center" vertical="center" wrapText="1"/>
    </xf>
    <xf numFmtId="0" fontId="0" fillId="19" borderId="136" xfId="0" applyFill="1" applyBorder="1" applyAlignment="1">
      <alignment horizontal="center" vertical="center" wrapText="1"/>
    </xf>
    <xf numFmtId="49" fontId="0" fillId="19" borderId="136" xfId="0" applyNumberFormat="1" applyFill="1" applyBorder="1" applyAlignment="1">
      <alignment horizontal="center" vertical="center" wrapText="1"/>
    </xf>
    <xf numFmtId="0" fontId="0" fillId="0" borderId="136" xfId="0" applyBorder="1" applyAlignment="1">
      <alignment horizontal="center" vertical="center" wrapText="1"/>
    </xf>
    <xf numFmtId="49" fontId="0" fillId="0" borderId="136" xfId="0" applyNumberFormat="1" applyBorder="1" applyAlignment="1">
      <alignment horizontal="center" vertical="center" wrapText="1"/>
    </xf>
    <xf numFmtId="0" fontId="22" fillId="20" borderId="153" xfId="0" applyFont="1" applyFill="1" applyBorder="1" applyAlignment="1">
      <alignment horizontal="center" vertical="center" wrapText="1"/>
    </xf>
    <xf numFmtId="0" fontId="22" fillId="20" borderId="136" xfId="0" applyFont="1" applyFill="1" applyBorder="1" applyAlignment="1">
      <alignment horizontal="center" vertical="center" wrapText="1"/>
    </xf>
    <xf numFmtId="0" fontId="0" fillId="20" borderId="136" xfId="0" applyFill="1" applyBorder="1" applyAlignment="1">
      <alignment horizontal="center" vertical="center" wrapText="1"/>
    </xf>
    <xf numFmtId="49" fontId="0" fillId="20" borderId="136" xfId="0" applyNumberFormat="1" applyFill="1" applyBorder="1" applyAlignment="1">
      <alignment horizontal="center" vertical="center" wrapText="1"/>
    </xf>
    <xf numFmtId="0" fontId="0" fillId="20" borderId="155" xfId="0" applyFill="1" applyBorder="1" applyAlignment="1">
      <alignment horizontal="left" vertical="center" wrapText="1"/>
    </xf>
    <xf numFmtId="0" fontId="0" fillId="21" borderId="155" xfId="0" applyFill="1" applyBorder="1" applyAlignment="1">
      <alignment horizontal="left" vertical="center" wrapText="1"/>
    </xf>
    <xf numFmtId="0" fontId="22" fillId="7" borderId="136" xfId="0" applyFont="1" applyFill="1" applyBorder="1" applyAlignment="1">
      <alignment horizontal="center" vertical="center" wrapText="1"/>
    </xf>
    <xf numFmtId="0" fontId="0" fillId="7" borderId="136" xfId="0" applyFill="1" applyBorder="1" applyAlignment="1">
      <alignment horizontal="center" vertical="center" wrapText="1"/>
    </xf>
    <xf numFmtId="49" fontId="0" fillId="7" borderId="136" xfId="0" applyNumberFormat="1" applyFill="1" applyBorder="1" applyAlignment="1">
      <alignment horizontal="center" vertical="center" wrapText="1"/>
    </xf>
    <xf numFmtId="0" fontId="0" fillId="7" borderId="155" xfId="0" applyFill="1" applyBorder="1" applyAlignment="1">
      <alignment horizontal="left" vertical="center" wrapText="1"/>
    </xf>
    <xf numFmtId="0" fontId="22" fillId="22" borderId="136" xfId="0" applyFont="1" applyFill="1" applyBorder="1" applyAlignment="1">
      <alignment horizontal="center" vertical="center" wrapText="1"/>
    </xf>
    <xf numFmtId="0" fontId="0" fillId="22" borderId="136" xfId="0" applyFill="1" applyBorder="1" applyAlignment="1">
      <alignment horizontal="center" vertical="center" wrapText="1"/>
    </xf>
    <xf numFmtId="49" fontId="0" fillId="22" borderId="136" xfId="0" applyNumberFormat="1" applyFill="1" applyBorder="1" applyAlignment="1">
      <alignment horizontal="center" vertical="center" wrapText="1"/>
    </xf>
    <xf numFmtId="0" fontId="0" fillId="22" borderId="155" xfId="0" applyFill="1" applyBorder="1" applyAlignment="1">
      <alignment horizontal="left" vertical="center" wrapText="1"/>
    </xf>
    <xf numFmtId="0" fontId="22" fillId="21" borderId="153" xfId="0" applyFont="1" applyFill="1" applyBorder="1" applyAlignment="1">
      <alignment horizontal="center" vertical="center" wrapText="1"/>
    </xf>
    <xf numFmtId="0" fontId="22" fillId="21" borderId="136" xfId="0" applyFont="1" applyFill="1" applyBorder="1" applyAlignment="1">
      <alignment horizontal="center" vertical="center" wrapText="1"/>
    </xf>
    <xf numFmtId="0" fontId="0" fillId="21" borderId="136" xfId="0" applyFill="1" applyBorder="1" applyAlignment="1">
      <alignment horizontal="center" vertical="center" wrapText="1"/>
    </xf>
    <xf numFmtId="49" fontId="0" fillId="21" borderId="136" xfId="0" applyNumberFormat="1" applyFill="1" applyBorder="1" applyAlignment="1">
      <alignment horizontal="center" vertical="center" wrapText="1"/>
    </xf>
    <xf numFmtId="0" fontId="0" fillId="0" borderId="136" xfId="0" applyBorder="1" applyAlignment="1">
      <alignment horizontal="center" vertical="center"/>
    </xf>
    <xf numFmtId="49" fontId="0" fillId="0" borderId="136" xfId="0" applyNumberFormat="1" applyBorder="1" applyAlignment="1">
      <alignment horizontal="center" vertical="center"/>
    </xf>
    <xf numFmtId="0" fontId="0" fillId="0" borderId="155" xfId="0" applyBorder="1" applyAlignment="1">
      <alignment horizontal="left" vertical="center"/>
    </xf>
    <xf numFmtId="0" fontId="0" fillId="20" borderId="136" xfId="0" applyFill="1" applyBorder="1" applyAlignment="1">
      <alignment horizontal="center" vertical="center"/>
    </xf>
    <xf numFmtId="49" fontId="0" fillId="20" borderId="136" xfId="0" applyNumberFormat="1" applyFill="1" applyBorder="1" applyAlignment="1">
      <alignment horizontal="center" vertical="center"/>
    </xf>
    <xf numFmtId="0" fontId="0" fillId="20" borderId="155" xfId="0" applyFill="1" applyBorder="1" applyAlignment="1">
      <alignment horizontal="left" vertical="center"/>
    </xf>
    <xf numFmtId="0" fontId="22" fillId="7" borderId="153" xfId="0" applyFont="1" applyFill="1" applyBorder="1" applyAlignment="1">
      <alignment horizontal="center" vertical="center" wrapText="1"/>
    </xf>
    <xf numFmtId="0" fontId="0" fillId="7" borderId="136" xfId="0" applyFill="1" applyBorder="1" applyAlignment="1">
      <alignment horizontal="center" vertical="center"/>
    </xf>
    <xf numFmtId="49" fontId="0" fillId="7" borderId="136" xfId="0" applyNumberFormat="1" applyFill="1" applyBorder="1" applyAlignment="1">
      <alignment horizontal="center" vertical="center"/>
    </xf>
    <xf numFmtId="0" fontId="0" fillId="7" borderId="155" xfId="0" applyFill="1" applyBorder="1" applyAlignment="1">
      <alignment horizontal="left" vertical="center"/>
    </xf>
    <xf numFmtId="0" fontId="0" fillId="21" borderId="136" xfId="0" applyFill="1" applyBorder="1" applyAlignment="1">
      <alignment horizontal="center" vertical="center"/>
    </xf>
    <xf numFmtId="49" fontId="0" fillId="21" borderId="136" xfId="0" applyNumberFormat="1" applyFill="1" applyBorder="1" applyAlignment="1">
      <alignment horizontal="center" vertical="center"/>
    </xf>
    <xf numFmtId="0" fontId="30" fillId="22" borderId="136" xfId="0" applyFont="1" applyFill="1" applyBorder="1" applyAlignment="1">
      <alignment horizontal="left" vertical="center" wrapText="1"/>
    </xf>
    <xf numFmtId="49" fontId="30" fillId="22" borderId="136" xfId="0" applyNumberFormat="1" applyFont="1" applyFill="1" applyBorder="1" applyAlignment="1">
      <alignment horizontal="left" vertical="top" wrapText="1"/>
    </xf>
    <xf numFmtId="0" fontId="49" fillId="22" borderId="136" xfId="0" applyFont="1" applyFill="1" applyBorder="1" applyAlignment="1">
      <alignment horizontal="left" vertical="center" wrapText="1"/>
    </xf>
    <xf numFmtId="0" fontId="49" fillId="22" borderId="155" xfId="0" applyFont="1" applyFill="1" applyBorder="1" applyAlignment="1">
      <alignment horizontal="left" vertical="center" wrapText="1"/>
    </xf>
    <xf numFmtId="0" fontId="30" fillId="22" borderId="137" xfId="0" applyFont="1" applyFill="1" applyBorder="1" applyAlignment="1">
      <alignment horizontal="left" vertical="center" wrapText="1"/>
    </xf>
    <xf numFmtId="49" fontId="30" fillId="22" borderId="137" xfId="0" applyNumberFormat="1" applyFont="1" applyFill="1" applyBorder="1" applyAlignment="1">
      <alignment horizontal="left" vertical="top" wrapText="1"/>
    </xf>
    <xf numFmtId="0" fontId="49" fillId="22" borderId="179" xfId="0" applyFont="1" applyFill="1" applyBorder="1" applyAlignment="1">
      <alignment horizontal="left" vertical="center" wrapText="1"/>
    </xf>
    <xf numFmtId="0" fontId="49" fillId="22" borderId="138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0" fontId="39" fillId="17" borderId="13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0" fontId="30" fillId="20" borderId="136" xfId="0" applyFont="1" applyFill="1" applyBorder="1" applyAlignment="1">
      <alignment horizontal="center" vertical="center" wrapText="1"/>
    </xf>
    <xf numFmtId="0" fontId="49" fillId="20" borderId="136" xfId="0" applyFont="1" applyFill="1" applyBorder="1" applyAlignment="1">
      <alignment horizontal="center"/>
    </xf>
    <xf numFmtId="0" fontId="30" fillId="0" borderId="182" xfId="0" applyFont="1" applyBorder="1" applyAlignment="1">
      <alignment vertical="center" wrapText="1"/>
    </xf>
    <xf numFmtId="0" fontId="50" fillId="0" borderId="0" xfId="0" applyFont="1" applyAlignment="1">
      <alignment vertical="center"/>
    </xf>
    <xf numFmtId="0" fontId="9" fillId="8" borderId="183" xfId="7" applyFont="1" applyFill="1" applyBorder="1" applyAlignment="1" applyProtection="1">
      <alignment horizontal="center" vertical="center"/>
      <protection locked="0"/>
    </xf>
    <xf numFmtId="3" fontId="9" fillId="8" borderId="183" xfId="7" applyNumberFormat="1" applyFont="1" applyFill="1" applyBorder="1" applyAlignment="1" applyProtection="1">
      <alignment horizontal="center" vertical="center"/>
      <protection locked="0"/>
    </xf>
    <xf numFmtId="0" fontId="9" fillId="0" borderId="183" xfId="7" applyFont="1" applyBorder="1" applyAlignment="1" applyProtection="1">
      <alignment horizontal="center" vertical="center"/>
      <protection locked="0"/>
    </xf>
    <xf numFmtId="3" fontId="9" fillId="0" borderId="183" xfId="7" quotePrefix="1" applyNumberFormat="1" applyFont="1" applyBorder="1" applyAlignment="1" applyProtection="1">
      <alignment horizontal="center" vertical="center"/>
      <protection locked="0"/>
    </xf>
    <xf numFmtId="3" fontId="9" fillId="8" borderId="183" xfId="7" quotePrefix="1" applyNumberFormat="1" applyFont="1" applyFill="1" applyBorder="1" applyAlignment="1" applyProtection="1">
      <alignment horizontal="center" vertical="center"/>
      <protection locked="0"/>
    </xf>
    <xf numFmtId="3" fontId="9" fillId="0" borderId="183" xfId="7" applyNumberFormat="1" applyFont="1" applyBorder="1" applyAlignment="1" applyProtection="1">
      <alignment horizontal="center" vertical="center"/>
      <protection locked="0"/>
    </xf>
    <xf numFmtId="0" fontId="22" fillId="0" borderId="184" xfId="0" applyFont="1" applyFill="1" applyBorder="1" applyAlignment="1" applyProtection="1">
      <alignment horizontal="left" vertical="center" wrapText="1"/>
      <protection locked="0"/>
    </xf>
    <xf numFmtId="0" fontId="0" fillId="0" borderId="177" xfId="0" applyFill="1" applyBorder="1" applyAlignment="1" applyProtection="1">
      <alignment horizontal="left" vertical="center" wrapText="1"/>
      <protection locked="0"/>
    </xf>
    <xf numFmtId="0" fontId="22" fillId="0" borderId="178" xfId="0" applyFont="1" applyFill="1" applyBorder="1" applyAlignment="1" applyProtection="1">
      <alignment horizontal="center"/>
      <protection locked="0"/>
    </xf>
    <xf numFmtId="0" fontId="22" fillId="0" borderId="176" xfId="0" applyFont="1" applyFill="1" applyBorder="1" applyAlignment="1" applyProtection="1">
      <alignment horizontal="center" vertical="center"/>
      <protection locked="0"/>
    </xf>
    <xf numFmtId="0" fontId="22" fillId="0" borderId="177" xfId="0" applyFont="1" applyFill="1" applyBorder="1" applyAlignment="1" applyProtection="1">
      <alignment horizontal="center" vertical="center"/>
      <protection locked="0"/>
    </xf>
    <xf numFmtId="0" fontId="22" fillId="0" borderId="178" xfId="0" applyFont="1" applyFill="1" applyBorder="1" applyAlignment="1" applyProtection="1">
      <alignment horizontal="center" vertical="center"/>
      <protection locked="0"/>
    </xf>
    <xf numFmtId="0" fontId="22" fillId="0" borderId="176" xfId="0" applyFont="1" applyBorder="1" applyAlignment="1" applyProtection="1">
      <alignment horizontal="center" vertical="center"/>
      <protection locked="0"/>
    </xf>
    <xf numFmtId="0" fontId="22" fillId="0" borderId="177" xfId="0" applyFont="1" applyBorder="1" applyAlignment="1" applyProtection="1">
      <alignment horizontal="center" vertical="center"/>
      <protection locked="0"/>
    </xf>
    <xf numFmtId="0" fontId="0" fillId="0" borderId="177" xfId="0" applyBorder="1" applyAlignment="1" applyProtection="1">
      <alignment horizontal="center" vertical="center" wrapText="1"/>
      <protection locked="0"/>
    </xf>
    <xf numFmtId="0" fontId="22" fillId="0" borderId="177" xfId="0" applyFont="1" applyBorder="1" applyAlignment="1" applyProtection="1">
      <alignment horizontal="center" vertical="center" wrapText="1"/>
      <protection locked="0"/>
    </xf>
    <xf numFmtId="0" fontId="22" fillId="0" borderId="178" xfId="0" applyFont="1" applyBorder="1" applyAlignment="1" applyProtection="1">
      <alignment horizontal="center" vertical="center"/>
      <protection locked="0"/>
    </xf>
    <xf numFmtId="0" fontId="22" fillId="0" borderId="149" xfId="0" applyFont="1" applyFill="1" applyBorder="1" applyAlignment="1" applyProtection="1">
      <alignment horizontal="left" vertical="center" wrapText="1"/>
      <protection locked="0"/>
    </xf>
    <xf numFmtId="0" fontId="0" fillId="0" borderId="136" xfId="0" applyFill="1" applyBorder="1" applyAlignment="1" applyProtection="1">
      <alignment horizontal="left" vertical="center" wrapText="1"/>
      <protection locked="0"/>
    </xf>
    <xf numFmtId="0" fontId="22" fillId="0" borderId="155" xfId="0" applyFont="1" applyFill="1" applyBorder="1" applyAlignment="1" applyProtection="1">
      <alignment horizontal="center"/>
      <protection locked="0"/>
    </xf>
    <xf numFmtId="0" fontId="22" fillId="0" borderId="153" xfId="0" applyFont="1" applyFill="1" applyBorder="1" applyAlignment="1" applyProtection="1">
      <alignment horizontal="center" vertical="center"/>
      <protection locked="0"/>
    </xf>
    <xf numFmtId="0" fontId="22" fillId="0" borderId="136" xfId="0" applyFont="1" applyFill="1" applyBorder="1" applyAlignment="1" applyProtection="1">
      <alignment horizontal="center" vertical="center"/>
      <protection locked="0"/>
    </xf>
    <xf numFmtId="0" fontId="22" fillId="0" borderId="155" xfId="0" applyFont="1" applyFill="1" applyBorder="1" applyAlignment="1" applyProtection="1">
      <alignment horizontal="center" vertical="center"/>
      <protection locked="0"/>
    </xf>
    <xf numFmtId="0" fontId="22" fillId="0" borderId="153" xfId="0" applyFont="1" applyBorder="1" applyAlignment="1" applyProtection="1">
      <alignment horizontal="center" vertical="center"/>
      <protection locked="0"/>
    </xf>
    <xf numFmtId="0" fontId="22" fillId="0" borderId="155" xfId="0" applyFont="1" applyBorder="1" applyAlignment="1" applyProtection="1">
      <alignment horizontal="center" vertical="center"/>
      <protection locked="0"/>
    </xf>
    <xf numFmtId="0" fontId="22" fillId="0" borderId="149" xfId="0" applyFont="1" applyFill="1" applyBorder="1" applyAlignment="1" applyProtection="1">
      <alignment horizontal="left"/>
      <protection locked="0"/>
    </xf>
    <xf numFmtId="0" fontId="0" fillId="0" borderId="136" xfId="0" applyFont="1" applyFill="1" applyBorder="1" applyAlignment="1" applyProtection="1">
      <alignment horizontal="left"/>
      <protection locked="0"/>
    </xf>
    <xf numFmtId="0" fontId="22" fillId="0" borderId="136" xfId="0" applyFont="1" applyFill="1" applyBorder="1" applyProtection="1">
      <protection locked="0"/>
    </xf>
    <xf numFmtId="0" fontId="0" fillId="0" borderId="136" xfId="0" applyFont="1" applyFill="1" applyBorder="1" applyAlignment="1" applyProtection="1">
      <alignment horizontal="left" wrapText="1"/>
      <protection locked="0"/>
    </xf>
    <xf numFmtId="0" fontId="0" fillId="0" borderId="136" xfId="0" applyFont="1" applyFill="1" applyBorder="1" applyAlignment="1" applyProtection="1">
      <alignment horizontal="left" vertical="center" wrapText="1"/>
      <protection locked="0"/>
    </xf>
    <xf numFmtId="0" fontId="22" fillId="0" borderId="155" xfId="0" applyFont="1" applyBorder="1" applyAlignment="1" applyProtection="1">
      <alignment horizontal="center"/>
      <protection locked="0"/>
    </xf>
    <xf numFmtId="0" fontId="22" fillId="3" borderId="176" xfId="0" applyFont="1" applyFill="1" applyBorder="1" applyAlignment="1" applyProtection="1">
      <alignment horizontal="left" vertical="center" wrapText="1"/>
      <protection locked="0"/>
    </xf>
    <xf numFmtId="0" fontId="0" fillId="0" borderId="177" xfId="0" applyBorder="1" applyAlignment="1" applyProtection="1">
      <alignment horizontal="left" vertical="center" wrapText="1"/>
      <protection locked="0"/>
    </xf>
    <xf numFmtId="0" fontId="22" fillId="3" borderId="178" xfId="0" applyFont="1" applyFill="1" applyBorder="1" applyAlignment="1" applyProtection="1">
      <alignment horizontal="center"/>
      <protection locked="0"/>
    </xf>
    <xf numFmtId="0" fontId="22" fillId="3" borderId="176" xfId="0" applyFont="1" applyFill="1" applyBorder="1" applyAlignment="1" applyProtection="1">
      <alignment horizontal="center" vertical="center"/>
      <protection locked="0"/>
    </xf>
    <xf numFmtId="0" fontId="22" fillId="3" borderId="177" xfId="0" applyFont="1" applyFill="1" applyBorder="1" applyAlignment="1" applyProtection="1">
      <alignment horizontal="center" vertical="center"/>
      <protection locked="0"/>
    </xf>
    <xf numFmtId="0" fontId="22" fillId="3" borderId="178" xfId="0" applyFont="1" applyFill="1" applyBorder="1" applyAlignment="1" applyProtection="1">
      <alignment horizontal="center" vertical="center"/>
      <protection locked="0"/>
    </xf>
    <xf numFmtId="0" fontId="22" fillId="0" borderId="153" xfId="0" applyFont="1" applyBorder="1" applyAlignment="1" applyProtection="1">
      <alignment horizontal="left" vertical="center" wrapText="1"/>
      <protection locked="0"/>
    </xf>
    <xf numFmtId="0" fontId="22" fillId="3" borderId="155" xfId="0" applyFont="1" applyFill="1" applyBorder="1" applyAlignment="1" applyProtection="1">
      <alignment horizontal="center"/>
      <protection locked="0"/>
    </xf>
    <xf numFmtId="0" fontId="22" fillId="3" borderId="153" xfId="0" applyFont="1" applyFill="1" applyBorder="1" applyAlignment="1" applyProtection="1">
      <alignment horizontal="center" vertical="center"/>
      <protection locked="0"/>
    </xf>
    <xf numFmtId="0" fontId="22" fillId="3" borderId="155" xfId="0" applyFont="1" applyFill="1" applyBorder="1" applyAlignment="1" applyProtection="1">
      <alignment horizontal="center" vertical="center"/>
      <protection locked="0"/>
    </xf>
    <xf numFmtId="0" fontId="22" fillId="0" borderId="153" xfId="0" applyFont="1" applyBorder="1" applyAlignment="1" applyProtection="1">
      <alignment horizontal="left"/>
      <protection locked="0"/>
    </xf>
    <xf numFmtId="0" fontId="22" fillId="0" borderId="102" xfId="0" applyFont="1" applyBorder="1" applyAlignment="1" applyProtection="1">
      <alignment horizontal="center" wrapText="1"/>
      <protection locked="0"/>
    </xf>
    <xf numFmtId="0" fontId="22" fillId="3" borderId="138" xfId="0" applyFont="1" applyFill="1" applyBorder="1" applyAlignment="1" applyProtection="1">
      <alignment horizontal="center"/>
      <protection locked="0"/>
    </xf>
    <xf numFmtId="0" fontId="22" fillId="3" borderId="184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22" fillId="0" borderId="149" xfId="0" applyFont="1" applyBorder="1" applyAlignment="1" applyProtection="1">
      <alignment horizontal="left"/>
      <protection locked="0"/>
    </xf>
    <xf numFmtId="0" fontId="0" fillId="0" borderId="174" xfId="0" applyBorder="1" applyAlignment="1">
      <alignment wrapText="1"/>
    </xf>
    <xf numFmtId="0" fontId="22" fillId="0" borderId="153" xfId="0" applyFont="1" applyBorder="1" applyAlignment="1">
      <alignment horizontal="left" vertical="center" wrapText="1"/>
    </xf>
    <xf numFmtId="0" fontId="22" fillId="0" borderId="102" xfId="0" applyFont="1" applyBorder="1" applyAlignment="1">
      <alignment horizontal="left" vertical="center" wrapText="1"/>
    </xf>
    <xf numFmtId="0" fontId="4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0" fillId="0" borderId="93" xfId="0" applyFont="1" applyBorder="1" applyAlignment="1">
      <alignment horizontal="center" vertical="center" wrapText="1"/>
    </xf>
    <xf numFmtId="0" fontId="40" fillId="0" borderId="103" xfId="0" applyFont="1" applyBorder="1" applyAlignment="1">
      <alignment horizontal="center" vertical="center" wrapText="1"/>
    </xf>
    <xf numFmtId="0" fontId="40" fillId="0" borderId="117" xfId="0" applyFont="1" applyBorder="1" applyAlignment="1">
      <alignment horizontal="center" vertical="center" wrapText="1"/>
    </xf>
    <xf numFmtId="0" fontId="40" fillId="0" borderId="120" xfId="0" applyFont="1" applyBorder="1" applyAlignment="1">
      <alignment horizontal="center" vertical="center" wrapText="1"/>
    </xf>
    <xf numFmtId="0" fontId="2" fillId="0" borderId="105" xfId="3" applyFont="1" applyBorder="1" applyAlignment="1">
      <alignment horizontal="center" vertical="center" wrapText="1"/>
    </xf>
    <xf numFmtId="0" fontId="2" fillId="0" borderId="113" xfId="3" applyFont="1" applyBorder="1" applyAlignment="1">
      <alignment horizontal="center" vertical="center" wrapText="1"/>
    </xf>
    <xf numFmtId="0" fontId="40" fillId="0" borderId="115" xfId="0" applyFont="1" applyBorder="1" applyAlignment="1">
      <alignment wrapText="1"/>
    </xf>
    <xf numFmtId="0" fontId="40" fillId="0" borderId="118" xfId="0" applyFont="1" applyBorder="1" applyAlignment="1">
      <alignment wrapText="1"/>
    </xf>
    <xf numFmtId="0" fontId="7" fillId="0" borderId="92" xfId="3" applyFont="1" applyBorder="1" applyAlignment="1">
      <alignment horizontal="left" vertical="center" wrapText="1"/>
    </xf>
    <xf numFmtId="0" fontId="7" fillId="0" borderId="18" xfId="3" applyFont="1" applyBorder="1" applyAlignment="1">
      <alignment horizontal="left" vertical="center" wrapText="1"/>
    </xf>
    <xf numFmtId="0" fontId="40" fillId="0" borderId="116" xfId="0" applyFont="1" applyBorder="1" applyAlignment="1">
      <alignment horizontal="left" wrapText="1"/>
    </xf>
    <xf numFmtId="0" fontId="40" fillId="0" borderId="119" xfId="0" applyFont="1" applyBorder="1" applyAlignment="1">
      <alignment horizontal="left" wrapText="1"/>
    </xf>
    <xf numFmtId="0" fontId="7" fillId="0" borderId="92" xfId="3" applyFont="1" applyBorder="1" applyAlignment="1">
      <alignment horizontal="center" vertical="center" wrapText="1"/>
    </xf>
    <xf numFmtId="0" fontId="40" fillId="0" borderId="93" xfId="0" applyFont="1" applyBorder="1" applyAlignment="1">
      <alignment wrapText="1"/>
    </xf>
    <xf numFmtId="0" fontId="7" fillId="0" borderId="18" xfId="3" applyFont="1" applyBorder="1" applyAlignment="1">
      <alignment horizontal="center" vertical="center" wrapText="1"/>
    </xf>
    <xf numFmtId="0" fontId="40" fillId="0" borderId="103" xfId="0" applyFont="1" applyBorder="1" applyAlignment="1">
      <alignment wrapText="1"/>
    </xf>
    <xf numFmtId="0" fontId="40" fillId="0" borderId="116" xfId="0" applyFont="1" applyBorder="1" applyAlignment="1">
      <alignment wrapText="1"/>
    </xf>
    <xf numFmtId="0" fontId="40" fillId="0" borderId="117" xfId="0" applyFont="1" applyBorder="1" applyAlignment="1">
      <alignment wrapText="1"/>
    </xf>
    <xf numFmtId="0" fontId="40" fillId="0" borderId="119" xfId="0" applyFont="1" applyBorder="1" applyAlignment="1">
      <alignment wrapText="1"/>
    </xf>
    <xf numFmtId="0" fontId="40" fillId="0" borderId="120" xfId="0" applyFont="1" applyBorder="1" applyAlignment="1">
      <alignment wrapText="1"/>
    </xf>
    <xf numFmtId="0" fontId="7" fillId="4" borderId="60" xfId="3" applyFont="1" applyFill="1" applyBorder="1" applyAlignment="1">
      <alignment horizontal="center" vertical="center" wrapText="1"/>
    </xf>
    <xf numFmtId="0" fontId="0" fillId="0" borderId="64" xfId="0" applyBorder="1" applyAlignment="1">
      <alignment wrapText="1"/>
    </xf>
    <xf numFmtId="0" fontId="0" fillId="0" borderId="62" xfId="0" applyBorder="1" applyAlignment="1">
      <alignment wrapText="1"/>
    </xf>
    <xf numFmtId="0" fontId="2" fillId="2" borderId="12" xfId="3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8" fillId="2" borderId="21" xfId="3" applyFont="1" applyFill="1" applyBorder="1" applyAlignment="1">
      <alignment horizontal="center" vertical="center" wrapText="1"/>
    </xf>
    <xf numFmtId="0" fontId="8" fillId="2" borderId="19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22" xfId="3" applyFont="1" applyFill="1" applyBorder="1" applyAlignment="1">
      <alignment horizontal="center" vertical="center" wrapText="1"/>
    </xf>
    <xf numFmtId="0" fontId="8" fillId="2" borderId="23" xfId="3" applyFont="1" applyFill="1" applyBorder="1" applyAlignment="1">
      <alignment horizontal="center" vertical="center" wrapText="1"/>
    </xf>
    <xf numFmtId="0" fontId="13" fillId="2" borderId="37" xfId="3" applyFont="1" applyFill="1" applyBorder="1" applyAlignment="1">
      <alignment horizontal="center" vertical="center" wrapText="1"/>
    </xf>
    <xf numFmtId="0" fontId="40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40" fillId="0" borderId="60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40" fillId="12" borderId="88" xfId="0" applyFont="1" applyFill="1" applyBorder="1" applyAlignment="1">
      <alignment horizontal="center" vertical="center" wrapText="1"/>
    </xf>
    <xf numFmtId="0" fontId="40" fillId="0" borderId="89" xfId="0" applyFont="1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40" fillId="13" borderId="37" xfId="0" applyFont="1" applyFill="1" applyBorder="1" applyAlignment="1">
      <alignment horizontal="center" vertical="center" wrapText="1"/>
    </xf>
    <xf numFmtId="0" fontId="40" fillId="13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7" fillId="4" borderId="88" xfId="3" applyFont="1" applyFill="1" applyBorder="1" applyAlignment="1">
      <alignment horizontal="center" vertical="center" wrapText="1"/>
    </xf>
    <xf numFmtId="0" fontId="0" fillId="0" borderId="89" xfId="0" applyBorder="1" applyAlignment="1">
      <alignment wrapText="1"/>
    </xf>
    <xf numFmtId="0" fontId="0" fillId="0" borderId="90" xfId="0" applyBorder="1" applyAlignment="1">
      <alignment wrapText="1"/>
    </xf>
    <xf numFmtId="0" fontId="40" fillId="12" borderId="87" xfId="0" applyFont="1" applyFill="1" applyBorder="1" applyAlignment="1">
      <alignment horizontal="center" vertical="center" wrapText="1"/>
    </xf>
    <xf numFmtId="0" fontId="40" fillId="0" borderId="87" xfId="0" applyFont="1" applyBorder="1" applyAlignment="1">
      <alignment horizontal="center" vertical="center" wrapText="1"/>
    </xf>
    <xf numFmtId="0" fontId="7" fillId="12" borderId="88" xfId="3" applyFont="1" applyFill="1" applyBorder="1" applyAlignment="1">
      <alignment horizontal="center" vertical="center" wrapText="1"/>
    </xf>
    <xf numFmtId="0" fontId="40" fillId="13" borderId="87" xfId="0" applyFont="1" applyFill="1" applyBorder="1" applyAlignment="1">
      <alignment horizontal="center" vertical="center" wrapText="1"/>
    </xf>
    <xf numFmtId="0" fontId="7" fillId="13" borderId="88" xfId="3" applyFont="1" applyFill="1" applyBorder="1" applyAlignment="1">
      <alignment horizontal="center" vertical="center" wrapText="1"/>
    </xf>
    <xf numFmtId="0" fontId="40" fillId="13" borderId="89" xfId="0" applyFont="1" applyFill="1" applyBorder="1" applyAlignment="1">
      <alignment horizontal="center" vertical="center" wrapText="1"/>
    </xf>
    <xf numFmtId="0" fontId="7" fillId="8" borderId="113" xfId="7" applyFont="1" applyFill="1" applyBorder="1" applyAlignment="1">
      <alignment horizontal="center" vertical="center" wrapText="1"/>
    </xf>
    <xf numFmtId="0" fontId="0" fillId="0" borderId="106" xfId="0" applyBorder="1" applyAlignment="1">
      <alignment vertical="center" wrapText="1"/>
    </xf>
    <xf numFmtId="0" fontId="7" fillId="8" borderId="18" xfId="7" applyFont="1" applyFill="1" applyBorder="1" applyAlignment="1">
      <alignment horizontal="left" vertical="center" wrapText="1"/>
    </xf>
    <xf numFmtId="0" fontId="0" fillId="0" borderId="107" xfId="0" applyBorder="1" applyAlignment="1">
      <alignment vertical="center" wrapText="1"/>
    </xf>
    <xf numFmtId="0" fontId="9" fillId="8" borderId="18" xfId="7" applyFont="1" applyFill="1" applyBorder="1" applyAlignment="1">
      <alignment horizontal="center" vertical="center" wrapText="1"/>
    </xf>
    <xf numFmtId="0" fontId="9" fillId="8" borderId="22" xfId="7" applyFont="1" applyFill="1" applyBorder="1" applyAlignment="1">
      <alignment horizontal="center" vertical="center" wrapText="1"/>
    </xf>
    <xf numFmtId="0" fontId="0" fillId="0" borderId="112" xfId="0" applyBorder="1" applyAlignment="1">
      <alignment vertical="center" wrapText="1"/>
    </xf>
    <xf numFmtId="0" fontId="7" fillId="0" borderId="106" xfId="7" applyFont="1" applyBorder="1" applyAlignment="1">
      <alignment horizontal="center" vertical="center" wrapText="1"/>
    </xf>
    <xf numFmtId="0" fontId="7" fillId="0" borderId="107" xfId="7" applyFont="1" applyBorder="1" applyAlignment="1">
      <alignment horizontal="left" vertical="center" wrapText="1"/>
    </xf>
    <xf numFmtId="0" fontId="9" fillId="0" borderId="107" xfId="7" applyFont="1" applyBorder="1" applyAlignment="1">
      <alignment horizontal="center" vertical="center" wrapText="1"/>
    </xf>
    <xf numFmtId="0" fontId="9" fillId="0" borderId="112" xfId="7" applyFont="1" applyBorder="1" applyAlignment="1">
      <alignment horizontal="center" vertical="center" wrapText="1"/>
    </xf>
    <xf numFmtId="0" fontId="7" fillId="8" borderId="106" xfId="7" applyFont="1" applyFill="1" applyBorder="1" applyAlignment="1">
      <alignment horizontal="center" vertical="center" wrapText="1"/>
    </xf>
    <xf numFmtId="0" fontId="7" fillId="8" borderId="107" xfId="7" applyFont="1" applyFill="1" applyBorder="1" applyAlignment="1">
      <alignment horizontal="left" vertical="center" wrapText="1"/>
    </xf>
    <xf numFmtId="0" fontId="9" fillId="8" borderId="107" xfId="7" applyFont="1" applyFill="1" applyBorder="1" applyAlignment="1">
      <alignment horizontal="center" vertical="center" wrapText="1"/>
    </xf>
    <xf numFmtId="0" fontId="9" fillId="8" borderId="112" xfId="7" applyFont="1" applyFill="1" applyBorder="1" applyAlignment="1">
      <alignment horizontal="center" vertical="center" wrapText="1"/>
    </xf>
    <xf numFmtId="0" fontId="0" fillId="0" borderId="109" xfId="0" applyBorder="1" applyAlignment="1">
      <alignment vertical="center" wrapText="1"/>
    </xf>
    <xf numFmtId="0" fontId="0" fillId="0" borderId="110" xfId="0" applyBorder="1" applyAlignment="1">
      <alignment vertical="center" wrapText="1"/>
    </xf>
    <xf numFmtId="0" fontId="0" fillId="0" borderId="114" xfId="0" applyBorder="1" applyAlignment="1">
      <alignment horizontal="center" vertical="center" wrapText="1"/>
    </xf>
    <xf numFmtId="0" fontId="40" fillId="8" borderId="22" xfId="0" applyFont="1" applyFill="1" applyBorder="1" applyAlignment="1">
      <alignment horizontal="center" vertical="center" wrapText="1"/>
    </xf>
    <xf numFmtId="0" fontId="0" fillId="0" borderId="112" xfId="0" applyBorder="1" applyAlignment="1">
      <alignment horizontal="center" vertical="center" wrapText="1"/>
    </xf>
    <xf numFmtId="0" fontId="40" fillId="0" borderId="112" xfId="0" applyFont="1" applyBorder="1" applyAlignment="1">
      <alignment horizontal="center" vertical="center" wrapText="1"/>
    </xf>
    <xf numFmtId="0" fontId="40" fillId="8" borderId="112" xfId="0" applyFont="1" applyFill="1" applyBorder="1" applyAlignment="1">
      <alignment horizontal="center" vertical="center" wrapText="1"/>
    </xf>
    <xf numFmtId="0" fontId="0" fillId="8" borderId="114" xfId="0" applyFill="1" applyBorder="1" applyAlignment="1">
      <alignment horizontal="center" vertical="center" wrapText="1"/>
    </xf>
    <xf numFmtId="0" fontId="40" fillId="8" borderId="103" xfId="0" applyFont="1" applyFill="1" applyBorder="1" applyAlignment="1">
      <alignment horizontal="center" vertical="center" wrapText="1"/>
    </xf>
    <xf numFmtId="0" fontId="0" fillId="0" borderId="108" xfId="0" applyBorder="1" applyAlignment="1">
      <alignment horizontal="center" vertical="center" wrapText="1"/>
    </xf>
    <xf numFmtId="0" fontId="40" fillId="0" borderId="108" xfId="0" applyFont="1" applyBorder="1" applyAlignment="1">
      <alignment horizontal="center" vertical="center" wrapText="1"/>
    </xf>
    <xf numFmtId="0" fontId="40" fillId="8" borderId="108" xfId="0" applyFont="1" applyFill="1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wrapText="1"/>
    </xf>
    <xf numFmtId="4" fontId="11" fillId="0" borderId="0" xfId="0" applyNumberFormat="1" applyFont="1" applyAlignment="1">
      <alignment horizontal="left" vertical="center" wrapText="1"/>
    </xf>
    <xf numFmtId="0" fontId="47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>
      <alignment vertical="top" wrapText="1"/>
    </xf>
    <xf numFmtId="0" fontId="11" fillId="16" borderId="0" xfId="0" applyFont="1" applyFill="1" applyAlignment="1">
      <alignment horizontal="left" vertical="center" wrapText="1"/>
    </xf>
    <xf numFmtId="0" fontId="0" fillId="16" borderId="0" xfId="0" applyFill="1" applyAlignment="1">
      <alignment wrapText="1"/>
    </xf>
    <xf numFmtId="0" fontId="7" fillId="2" borderId="105" xfId="3" applyFont="1" applyFill="1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165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66" xfId="0" applyBorder="1" applyAlignment="1">
      <alignment horizontal="center" vertical="center" wrapText="1"/>
    </xf>
    <xf numFmtId="0" fontId="7" fillId="2" borderId="80" xfId="3" applyFont="1" applyFill="1" applyBorder="1" applyAlignment="1">
      <alignment horizontal="center" vertical="center" wrapText="1"/>
    </xf>
    <xf numFmtId="0" fontId="7" fillId="2" borderId="53" xfId="3" applyFont="1" applyFill="1" applyBorder="1" applyAlignment="1">
      <alignment horizontal="center" vertical="center" wrapText="1"/>
    </xf>
    <xf numFmtId="0" fontId="7" fillId="2" borderId="61" xfId="3" applyFont="1" applyFill="1" applyBorder="1" applyAlignment="1">
      <alignment horizontal="center" vertical="center" wrapText="1"/>
    </xf>
    <xf numFmtId="0" fontId="9" fillId="8" borderId="12" xfId="4" applyFont="1" applyFill="1" applyBorder="1" applyAlignment="1" applyProtection="1">
      <alignment horizontal="center" vertical="center"/>
      <protection locked="0"/>
    </xf>
    <xf numFmtId="0" fontId="9" fillId="8" borderId="7" xfId="4" applyFont="1" applyFill="1" applyBorder="1" applyAlignment="1" applyProtection="1">
      <alignment horizontal="center" vertical="center"/>
      <protection locked="0"/>
    </xf>
    <xf numFmtId="0" fontId="9" fillId="8" borderId="18" xfId="4" applyFont="1" applyFill="1" applyBorder="1" applyAlignment="1" applyProtection="1">
      <alignment horizontal="center" vertical="center"/>
      <protection locked="0"/>
    </xf>
    <xf numFmtId="3" fontId="6" fillId="4" borderId="5" xfId="3" applyNumberFormat="1" applyFont="1" applyFill="1" applyBorder="1" applyAlignment="1">
      <alignment horizontal="center" vertical="center" wrapText="1"/>
    </xf>
    <xf numFmtId="3" fontId="6" fillId="4" borderId="4" xfId="3" applyNumberFormat="1" applyFont="1" applyFill="1" applyBorder="1" applyAlignment="1">
      <alignment horizontal="center" vertical="center" wrapText="1"/>
    </xf>
    <xf numFmtId="0" fontId="27" fillId="7" borderId="21" xfId="3" applyFont="1" applyFill="1" applyBorder="1" applyAlignment="1">
      <alignment horizontal="center" vertical="center" wrapText="1"/>
    </xf>
    <xf numFmtId="0" fontId="27" fillId="7" borderId="3" xfId="3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7" fillId="7" borderId="21" xfId="3" applyFont="1" applyFill="1" applyBorder="1" applyAlignment="1">
      <alignment horizontal="center" vertical="center"/>
    </xf>
    <xf numFmtId="0" fontId="27" fillId="7" borderId="19" xfId="3" applyFont="1" applyFill="1" applyBorder="1" applyAlignment="1">
      <alignment horizontal="center" vertical="center"/>
    </xf>
    <xf numFmtId="0" fontId="27" fillId="7" borderId="22" xfId="3" applyFont="1" applyFill="1" applyBorder="1" applyAlignment="1">
      <alignment horizontal="center" vertical="center"/>
    </xf>
    <xf numFmtId="0" fontId="27" fillId="7" borderId="23" xfId="3" applyFont="1" applyFill="1" applyBorder="1" applyAlignment="1">
      <alignment horizontal="center" vertical="center"/>
    </xf>
    <xf numFmtId="0" fontId="12" fillId="2" borderId="159" xfId="3" applyFont="1" applyFill="1" applyBorder="1" applyAlignment="1">
      <alignment horizontal="center" vertical="center" wrapText="1"/>
    </xf>
    <xf numFmtId="0" fontId="27" fillId="10" borderId="2" xfId="3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13" fillId="4" borderId="21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1" fillId="10" borderId="21" xfId="0" applyFont="1" applyFill="1" applyBorder="1" applyAlignment="1">
      <alignment horizontal="center" vertical="center" wrapText="1"/>
    </xf>
    <xf numFmtId="0" fontId="31" fillId="10" borderId="3" xfId="0" applyFont="1" applyFill="1" applyBorder="1" applyAlignment="1">
      <alignment horizontal="center" vertical="center" wrapText="1"/>
    </xf>
    <xf numFmtId="0" fontId="31" fillId="10" borderId="19" xfId="0" applyFont="1" applyFill="1" applyBorder="1" applyAlignment="1">
      <alignment horizontal="center" vertical="center" wrapText="1"/>
    </xf>
    <xf numFmtId="0" fontId="7" fillId="6" borderId="37" xfId="3" applyFont="1" applyFill="1" applyBorder="1" applyAlignment="1">
      <alignment horizontal="center" vertical="center" wrapText="1"/>
    </xf>
    <xf numFmtId="0" fontId="7" fillId="6" borderId="38" xfId="3" applyFont="1" applyFill="1" applyBorder="1" applyAlignment="1">
      <alignment horizontal="center" vertical="center" wrapText="1"/>
    </xf>
    <xf numFmtId="0" fontId="7" fillId="6" borderId="39" xfId="3" applyFont="1" applyFill="1" applyBorder="1" applyAlignment="1">
      <alignment horizontal="center" vertical="center" wrapText="1"/>
    </xf>
    <xf numFmtId="0" fontId="7" fillId="6" borderId="40" xfId="3" applyFont="1" applyFill="1" applyBorder="1" applyAlignment="1">
      <alignment horizontal="center" vertical="center" wrapText="1"/>
    </xf>
    <xf numFmtId="0" fontId="7" fillId="6" borderId="41" xfId="3" applyFont="1" applyFill="1" applyBorder="1" applyAlignment="1">
      <alignment horizontal="center" vertical="center" wrapText="1"/>
    </xf>
    <xf numFmtId="0" fontId="7" fillId="6" borderId="42" xfId="3" applyFont="1" applyFill="1" applyBorder="1" applyAlignment="1">
      <alignment horizontal="center" vertical="center" wrapText="1"/>
    </xf>
    <xf numFmtId="0" fontId="7" fillId="6" borderId="43" xfId="3" applyFont="1" applyFill="1" applyBorder="1" applyAlignment="1">
      <alignment horizontal="center" vertical="center" textRotation="90" wrapText="1"/>
    </xf>
    <xf numFmtId="0" fontId="7" fillId="6" borderId="48" xfId="3" applyFont="1" applyFill="1" applyBorder="1" applyAlignment="1">
      <alignment horizontal="center" vertical="center" textRotation="90" wrapText="1"/>
    </xf>
    <xf numFmtId="0" fontId="7" fillId="6" borderId="63" xfId="3" applyFont="1" applyFill="1" applyBorder="1" applyAlignment="1">
      <alignment horizontal="center" vertical="center" textRotation="90" wrapText="1"/>
    </xf>
    <xf numFmtId="0" fontId="0" fillId="0" borderId="3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7" fillId="2" borderId="37" xfId="3" applyFont="1" applyFill="1" applyBorder="1" applyAlignment="1">
      <alignment horizontal="center" vertical="center"/>
    </xf>
    <xf numFmtId="0" fontId="7" fillId="2" borderId="38" xfId="3" applyFont="1" applyFill="1" applyBorder="1" applyAlignment="1">
      <alignment horizontal="center" vertical="center"/>
    </xf>
    <xf numFmtId="0" fontId="7" fillId="2" borderId="39" xfId="3" applyFont="1" applyFill="1" applyBorder="1" applyAlignment="1">
      <alignment horizontal="center" vertical="center"/>
    </xf>
    <xf numFmtId="0" fontId="7" fillId="2" borderId="40" xfId="3" applyFont="1" applyFill="1" applyBorder="1" applyAlignment="1">
      <alignment horizontal="center" vertical="center"/>
    </xf>
    <xf numFmtId="0" fontId="7" fillId="2" borderId="41" xfId="3" applyFont="1" applyFill="1" applyBorder="1" applyAlignment="1">
      <alignment horizontal="center" vertical="center"/>
    </xf>
    <xf numFmtId="0" fontId="7" fillId="2" borderId="42" xfId="3" applyFont="1" applyFill="1" applyBorder="1" applyAlignment="1">
      <alignment horizontal="center" vertical="center"/>
    </xf>
    <xf numFmtId="0" fontId="7" fillId="2" borderId="38" xfId="3" applyFont="1" applyFill="1" applyBorder="1" applyAlignment="1">
      <alignment horizontal="center" vertical="center" wrapText="1"/>
    </xf>
    <xf numFmtId="0" fontId="9" fillId="0" borderId="3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3" fillId="2" borderId="38" xfId="3" applyFont="1" applyFill="1" applyBorder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7" fillId="2" borderId="43" xfId="3" applyFont="1" applyFill="1" applyBorder="1" applyAlignment="1">
      <alignment horizontal="center" vertical="center" textRotation="90" wrapText="1"/>
    </xf>
    <xf numFmtId="0" fontId="9" fillId="0" borderId="48" xfId="3" applyFont="1" applyBorder="1" applyAlignment="1">
      <alignment horizontal="center" vertical="center" textRotation="90" wrapText="1"/>
    </xf>
    <xf numFmtId="0" fontId="9" fillId="0" borderId="63" xfId="3" applyFont="1" applyBorder="1" applyAlignment="1">
      <alignment horizontal="center" vertical="center" textRotation="90" wrapText="1"/>
    </xf>
    <xf numFmtId="0" fontId="7" fillId="2" borderId="79" xfId="3" applyFont="1" applyFill="1" applyBorder="1" applyAlignment="1">
      <alignment horizontal="center" vertical="center" wrapText="1"/>
    </xf>
    <xf numFmtId="0" fontId="7" fillId="2" borderId="56" xfId="3" applyFont="1" applyFill="1" applyBorder="1" applyAlignment="1">
      <alignment horizontal="center" vertical="center" wrapText="1"/>
    </xf>
    <xf numFmtId="0" fontId="7" fillId="2" borderId="65" xfId="3" applyFont="1" applyFill="1" applyBorder="1" applyAlignment="1">
      <alignment horizontal="center" vertical="center" wrapText="1"/>
    </xf>
    <xf numFmtId="0" fontId="7" fillId="2" borderId="81" xfId="3" applyFont="1" applyFill="1" applyBorder="1" applyAlignment="1">
      <alignment horizontal="center" vertical="center" wrapText="1"/>
    </xf>
    <xf numFmtId="0" fontId="7" fillId="2" borderId="57" xfId="3" applyFont="1" applyFill="1" applyBorder="1" applyAlignment="1">
      <alignment horizontal="center" vertical="center" wrapText="1"/>
    </xf>
    <xf numFmtId="0" fontId="7" fillId="2" borderId="66" xfId="3" applyFont="1" applyFill="1" applyBorder="1" applyAlignment="1">
      <alignment horizontal="center" vertical="center" wrapText="1"/>
    </xf>
    <xf numFmtId="0" fontId="7" fillId="2" borderId="82" xfId="3" applyFont="1" applyFill="1" applyBorder="1" applyAlignment="1">
      <alignment horizontal="center" vertical="center" wrapText="1"/>
    </xf>
    <xf numFmtId="0" fontId="7" fillId="2" borderId="58" xfId="3" applyFont="1" applyFill="1" applyBorder="1" applyAlignment="1">
      <alignment horizontal="center" vertical="center" wrapText="1"/>
    </xf>
    <xf numFmtId="0" fontId="7" fillId="2" borderId="67" xfId="3" applyFont="1" applyFill="1" applyBorder="1" applyAlignment="1">
      <alignment horizontal="center" vertical="center" wrapText="1"/>
    </xf>
    <xf numFmtId="0" fontId="7" fillId="0" borderId="161" xfId="3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9" fillId="8" borderId="12" xfId="4" applyFont="1" applyFill="1" applyBorder="1" applyAlignment="1" applyProtection="1">
      <alignment horizontal="center" vertical="center" wrapText="1"/>
      <protection locked="0"/>
    </xf>
    <xf numFmtId="0" fontId="9" fillId="8" borderId="7" xfId="4" applyFont="1" applyFill="1" applyBorder="1" applyAlignment="1" applyProtection="1">
      <alignment horizontal="center" vertical="center" wrapText="1"/>
      <protection locked="0"/>
    </xf>
    <xf numFmtId="0" fontId="9" fillId="8" borderId="18" xfId="4" applyFont="1" applyFill="1" applyBorder="1" applyAlignment="1" applyProtection="1">
      <alignment horizontal="center" vertical="center" wrapText="1"/>
      <protection locked="0"/>
    </xf>
    <xf numFmtId="0" fontId="7" fillId="2" borderId="74" xfId="3" applyFont="1" applyFill="1" applyBorder="1" applyAlignment="1">
      <alignment horizontal="center" vertical="center" wrapText="1"/>
    </xf>
    <xf numFmtId="0" fontId="7" fillId="2" borderId="83" xfId="3" applyFont="1" applyFill="1" applyBorder="1" applyAlignment="1">
      <alignment horizontal="center" vertical="center" wrapText="1"/>
    </xf>
    <xf numFmtId="0" fontId="7" fillId="2" borderId="75" xfId="3" applyFont="1" applyFill="1" applyBorder="1" applyAlignment="1">
      <alignment horizontal="center" vertical="center" wrapText="1"/>
    </xf>
    <xf numFmtId="0" fontId="7" fillId="2" borderId="84" xfId="3" applyFont="1" applyFill="1" applyBorder="1" applyAlignment="1">
      <alignment horizontal="center" vertical="center" wrapText="1"/>
    </xf>
    <xf numFmtId="0" fontId="7" fillId="2" borderId="166" xfId="3" applyFont="1" applyFill="1" applyBorder="1" applyAlignment="1">
      <alignment horizontal="center" vertical="center" textRotation="90" wrapText="1"/>
    </xf>
    <xf numFmtId="0" fontId="7" fillId="2" borderId="169" xfId="3" applyFont="1" applyFill="1" applyBorder="1" applyAlignment="1">
      <alignment horizontal="center" vertical="center" textRotation="90" wrapText="1"/>
    </xf>
    <xf numFmtId="0" fontId="7" fillId="6" borderId="162" xfId="3" applyFont="1" applyFill="1" applyBorder="1" applyAlignment="1">
      <alignment horizontal="center" vertical="center" textRotation="90" wrapText="1"/>
    </xf>
    <xf numFmtId="0" fontId="7" fillId="6" borderId="163" xfId="3" applyFont="1" applyFill="1" applyBorder="1" applyAlignment="1">
      <alignment horizontal="center" vertical="center" textRotation="90" wrapText="1"/>
    </xf>
    <xf numFmtId="0" fontId="7" fillId="6" borderId="164" xfId="3" applyFont="1" applyFill="1" applyBorder="1" applyAlignment="1">
      <alignment horizontal="center" vertical="center" textRotation="90" wrapText="1"/>
    </xf>
    <xf numFmtId="0" fontId="7" fillId="2" borderId="47" xfId="3" applyFont="1" applyFill="1" applyBorder="1" applyAlignment="1">
      <alignment horizontal="center" vertical="center" wrapText="1"/>
    </xf>
    <xf numFmtId="0" fontId="21" fillId="0" borderId="51" xfId="0" applyFont="1" applyBorder="1"/>
    <xf numFmtId="0" fontId="21" fillId="0" borderId="69" xfId="0" applyFont="1" applyBorder="1"/>
    <xf numFmtId="0" fontId="7" fillId="2" borderId="165" xfId="3" applyFont="1" applyFill="1" applyBorder="1" applyAlignment="1">
      <alignment horizontal="center" vertical="center" wrapText="1"/>
    </xf>
    <xf numFmtId="0" fontId="7" fillId="2" borderId="159" xfId="3" applyFont="1" applyFill="1" applyBorder="1" applyAlignment="1">
      <alignment horizontal="center" vertical="center" wrapText="1"/>
    </xf>
    <xf numFmtId="0" fontId="7" fillId="2" borderId="159" xfId="3" applyFont="1" applyFill="1" applyBorder="1" applyAlignment="1">
      <alignment horizontal="center" vertical="center" textRotation="90" wrapText="1"/>
    </xf>
    <xf numFmtId="0" fontId="7" fillId="2" borderId="168" xfId="3" applyFont="1" applyFill="1" applyBorder="1" applyAlignment="1">
      <alignment horizontal="center" vertical="center" textRotation="90" wrapText="1"/>
    </xf>
    <xf numFmtId="0" fontId="7" fillId="6" borderId="44" xfId="3" applyFont="1" applyFill="1" applyBorder="1" applyAlignment="1">
      <alignment horizontal="center" vertical="center" wrapText="1"/>
    </xf>
    <xf numFmtId="0" fontId="7" fillId="6" borderId="45" xfId="3" applyFont="1" applyFill="1" applyBorder="1" applyAlignment="1">
      <alignment horizontal="center" vertical="center" wrapText="1"/>
    </xf>
    <xf numFmtId="0" fontId="7" fillId="6" borderId="74" xfId="3" applyFont="1" applyFill="1" applyBorder="1" applyAlignment="1">
      <alignment horizontal="center" vertical="center" wrapText="1"/>
    </xf>
    <xf numFmtId="0" fontId="7" fillId="6" borderId="75" xfId="3" applyFont="1" applyFill="1" applyBorder="1" applyAlignment="1">
      <alignment horizontal="center" vertical="center" wrapText="1"/>
    </xf>
    <xf numFmtId="0" fontId="7" fillId="2" borderId="51" xfId="3" applyFont="1" applyFill="1" applyBorder="1" applyAlignment="1">
      <alignment horizontal="center" vertical="center" wrapText="1"/>
    </xf>
    <xf numFmtId="0" fontId="7" fillId="2" borderId="69" xfId="3" applyFont="1" applyFill="1" applyBorder="1" applyAlignment="1">
      <alignment horizontal="center" vertical="center" wrapText="1"/>
    </xf>
    <xf numFmtId="0" fontId="7" fillId="6" borderId="55" xfId="3" applyFont="1" applyFill="1" applyBorder="1" applyAlignment="1">
      <alignment horizontal="center" vertical="center"/>
    </xf>
    <xf numFmtId="0" fontId="7" fillId="6" borderId="59" xfId="3" applyFont="1" applyFill="1" applyBorder="1" applyAlignment="1">
      <alignment horizontal="center" vertical="center"/>
    </xf>
    <xf numFmtId="0" fontId="7" fillId="6" borderId="68" xfId="3" applyFont="1" applyFill="1" applyBorder="1" applyAlignment="1">
      <alignment horizontal="center" vertical="center"/>
    </xf>
    <xf numFmtId="0" fontId="9" fillId="0" borderId="38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6" borderId="170" xfId="3" applyFont="1" applyFill="1" applyBorder="1" applyAlignment="1">
      <alignment horizontal="center" vertical="center" textRotation="90"/>
    </xf>
    <xf numFmtId="0" fontId="2" fillId="6" borderId="171" xfId="3" applyFont="1" applyFill="1" applyBorder="1" applyAlignment="1">
      <alignment horizontal="center" vertical="center" textRotation="90"/>
    </xf>
    <xf numFmtId="0" fontId="2" fillId="6" borderId="172" xfId="3" applyFont="1" applyFill="1" applyBorder="1" applyAlignment="1">
      <alignment horizontal="center" vertical="center" textRotation="90"/>
    </xf>
    <xf numFmtId="0" fontId="7" fillId="6" borderId="46" xfId="3" applyFont="1" applyFill="1" applyBorder="1" applyAlignment="1">
      <alignment horizontal="center" vertical="center" wrapText="1"/>
    </xf>
    <xf numFmtId="0" fontId="7" fillId="6" borderId="0" xfId="3" applyFont="1" applyFill="1" applyAlignment="1">
      <alignment horizontal="center" vertical="center" wrapText="1"/>
    </xf>
    <xf numFmtId="0" fontId="7" fillId="6" borderId="50" xfId="3" applyFont="1" applyFill="1" applyBorder="1" applyAlignment="1">
      <alignment horizontal="center" vertical="center" wrapText="1"/>
    </xf>
    <xf numFmtId="0" fontId="32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/>
    </xf>
    <xf numFmtId="0" fontId="27" fillId="5" borderId="21" xfId="3" applyFont="1" applyFill="1" applyBorder="1" applyAlignment="1">
      <alignment horizontal="center" vertical="center" wrapText="1"/>
    </xf>
    <xf numFmtId="0" fontId="27" fillId="5" borderId="3" xfId="3" applyFont="1" applyFill="1" applyBorder="1" applyAlignment="1">
      <alignment horizontal="center" vertical="center" wrapText="1"/>
    </xf>
    <xf numFmtId="0" fontId="27" fillId="5" borderId="19" xfId="3" applyFont="1" applyFill="1" applyBorder="1" applyAlignment="1">
      <alignment horizontal="center" vertical="center" wrapText="1"/>
    </xf>
    <xf numFmtId="0" fontId="27" fillId="5" borderId="22" xfId="3" applyFont="1" applyFill="1" applyBorder="1" applyAlignment="1">
      <alignment horizontal="center" vertical="center" wrapText="1"/>
    </xf>
    <xf numFmtId="0" fontId="27" fillId="5" borderId="17" xfId="3" applyFont="1" applyFill="1" applyBorder="1" applyAlignment="1">
      <alignment horizontal="center" vertical="center" wrapText="1"/>
    </xf>
    <xf numFmtId="0" fontId="27" fillId="5" borderId="23" xfId="3" applyFont="1" applyFill="1" applyBorder="1" applyAlignment="1">
      <alignment horizontal="center" vertical="center" wrapText="1"/>
    </xf>
    <xf numFmtId="0" fontId="27" fillId="7" borderId="3" xfId="3" applyFont="1" applyFill="1" applyBorder="1" applyAlignment="1">
      <alignment horizontal="center" vertical="center"/>
    </xf>
    <xf numFmtId="0" fontId="27" fillId="7" borderId="17" xfId="3" applyFont="1" applyFill="1" applyBorder="1" applyAlignment="1">
      <alignment horizontal="center" vertical="center"/>
    </xf>
    <xf numFmtId="3" fontId="31" fillId="5" borderId="21" xfId="3" applyNumberFormat="1" applyFont="1" applyFill="1" applyBorder="1" applyAlignment="1">
      <alignment horizontal="center" vertical="center" wrapText="1"/>
    </xf>
    <xf numFmtId="3" fontId="31" fillId="5" borderId="3" xfId="3" applyNumberFormat="1" applyFont="1" applyFill="1" applyBorder="1" applyAlignment="1">
      <alignment horizontal="center" vertical="center" wrapText="1"/>
    </xf>
    <xf numFmtId="3" fontId="31" fillId="7" borderId="5" xfId="3" applyNumberFormat="1" applyFont="1" applyFill="1" applyBorder="1" applyAlignment="1">
      <alignment horizontal="center" vertical="center" wrapText="1"/>
    </xf>
    <xf numFmtId="3" fontId="31" fillId="7" borderId="4" xfId="3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7" fillId="5" borderId="2" xfId="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10" borderId="21" xfId="0" applyFont="1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center" vertical="center" wrapText="1"/>
    </xf>
    <xf numFmtId="0" fontId="27" fillId="10" borderId="19" xfId="0" applyFont="1" applyFill="1" applyBorder="1" applyAlignment="1">
      <alignment horizontal="center" vertical="center" wrapText="1"/>
    </xf>
    <xf numFmtId="0" fontId="27" fillId="10" borderId="22" xfId="0" applyFont="1" applyFill="1" applyBorder="1" applyAlignment="1">
      <alignment horizontal="center" vertical="center" wrapText="1"/>
    </xf>
    <xf numFmtId="0" fontId="27" fillId="10" borderId="17" xfId="0" applyFont="1" applyFill="1" applyBorder="1" applyAlignment="1">
      <alignment horizontal="center" vertical="center" wrapText="1"/>
    </xf>
    <xf numFmtId="0" fontId="27" fillId="10" borderId="23" xfId="0" applyFont="1" applyFill="1" applyBorder="1" applyAlignment="1">
      <alignment horizontal="center" vertical="center" wrapText="1"/>
    </xf>
    <xf numFmtId="0" fontId="6" fillId="6" borderId="74" xfId="3" applyFont="1" applyFill="1" applyBorder="1" applyAlignment="1">
      <alignment horizontal="center" vertical="center"/>
    </xf>
    <xf numFmtId="0" fontId="6" fillId="6" borderId="77" xfId="3" applyFont="1" applyFill="1" applyBorder="1" applyAlignment="1">
      <alignment horizontal="center" vertical="center"/>
    </xf>
    <xf numFmtId="0" fontId="6" fillId="6" borderId="75" xfId="3" applyFont="1" applyFill="1" applyBorder="1" applyAlignment="1">
      <alignment horizontal="center" vertical="center"/>
    </xf>
    <xf numFmtId="0" fontId="7" fillId="6" borderId="53" xfId="3" applyFont="1" applyFill="1" applyBorder="1" applyAlignment="1">
      <alignment horizontal="center" vertical="center" textRotation="90" wrapText="1"/>
    </xf>
    <xf numFmtId="0" fontId="7" fillId="6" borderId="61" xfId="3" applyFont="1" applyFill="1" applyBorder="1" applyAlignment="1">
      <alignment horizontal="center" vertical="center" textRotation="90" wrapText="1"/>
    </xf>
    <xf numFmtId="0" fontId="7" fillId="6" borderId="52" xfId="3" applyFont="1" applyFill="1" applyBorder="1" applyAlignment="1">
      <alignment horizontal="center" vertical="center" wrapText="1"/>
    </xf>
    <xf numFmtId="0" fontId="7" fillId="6" borderId="60" xfId="3" applyFont="1" applyFill="1" applyBorder="1" applyAlignment="1">
      <alignment horizontal="center" vertical="center" wrapText="1"/>
    </xf>
    <xf numFmtId="0" fontId="7" fillId="6" borderId="54" xfId="3" applyFont="1" applyFill="1" applyBorder="1" applyAlignment="1">
      <alignment horizontal="center" vertical="center" wrapText="1"/>
    </xf>
    <xf numFmtId="0" fontId="7" fillId="6" borderId="62" xfId="3" applyFont="1" applyFill="1" applyBorder="1" applyAlignment="1">
      <alignment horizontal="center" vertical="center" wrapText="1"/>
    </xf>
    <xf numFmtId="0" fontId="7" fillId="6" borderId="53" xfId="3" applyFont="1" applyFill="1" applyBorder="1" applyAlignment="1">
      <alignment horizontal="center" vertical="center"/>
    </xf>
    <xf numFmtId="0" fontId="7" fillId="6" borderId="61" xfId="3" applyFont="1" applyFill="1" applyBorder="1" applyAlignment="1">
      <alignment horizontal="center" vertical="center"/>
    </xf>
    <xf numFmtId="0" fontId="6" fillId="6" borderId="76" xfId="3" applyFont="1" applyFill="1" applyBorder="1" applyAlignment="1">
      <alignment horizontal="center" vertical="center"/>
    </xf>
    <xf numFmtId="0" fontId="6" fillId="6" borderId="78" xfId="3" applyFont="1" applyFill="1" applyBorder="1" applyAlignment="1">
      <alignment horizontal="center" vertical="center"/>
    </xf>
    <xf numFmtId="0" fontId="7" fillId="2" borderId="53" xfId="3" applyFont="1" applyFill="1" applyBorder="1" applyAlignment="1">
      <alignment horizontal="center" vertical="center" textRotation="90" wrapText="1"/>
    </xf>
    <xf numFmtId="0" fontId="7" fillId="2" borderId="61" xfId="3" applyFont="1" applyFill="1" applyBorder="1" applyAlignment="1">
      <alignment horizontal="center" vertical="center" textRotation="90" wrapText="1"/>
    </xf>
    <xf numFmtId="0" fontId="2" fillId="2" borderId="53" xfId="3" applyFont="1" applyFill="1" applyBorder="1" applyAlignment="1">
      <alignment horizontal="center" vertical="center" textRotation="90" wrapText="1"/>
    </xf>
    <xf numFmtId="0" fontId="2" fillId="2" borderId="61" xfId="3" applyFont="1" applyFill="1" applyBorder="1" applyAlignment="1">
      <alignment horizontal="center" vertical="center" textRotation="90" wrapText="1"/>
    </xf>
    <xf numFmtId="0" fontId="7" fillId="2" borderId="0" xfId="3" applyFont="1" applyFill="1" applyAlignment="1">
      <alignment horizontal="center" vertical="center" textRotation="90" wrapText="1"/>
    </xf>
    <xf numFmtId="0" fontId="7" fillId="2" borderId="64" xfId="3" applyFont="1" applyFill="1" applyBorder="1" applyAlignment="1">
      <alignment horizontal="center" vertical="center" textRotation="90" wrapText="1"/>
    </xf>
    <xf numFmtId="0" fontId="40" fillId="13" borderId="88" xfId="0" applyFont="1" applyFill="1" applyBorder="1" applyAlignment="1">
      <alignment horizontal="center" vertical="center" wrapText="1"/>
    </xf>
    <xf numFmtId="0" fontId="7" fillId="12" borderId="71" xfId="3" applyFont="1" applyFill="1" applyBorder="1" applyAlignment="1">
      <alignment horizontal="center" vertical="center" textRotation="90" wrapText="1"/>
    </xf>
    <xf numFmtId="0" fontId="0" fillId="0" borderId="73" xfId="0" applyBorder="1" applyAlignment="1">
      <alignment horizontal="center" vertical="center" wrapText="1"/>
    </xf>
    <xf numFmtId="0" fontId="7" fillId="13" borderId="98" xfId="3" applyFont="1" applyFill="1" applyBorder="1" applyAlignment="1">
      <alignment horizontal="center" vertical="center" textRotation="90" wrapText="1"/>
    </xf>
    <xf numFmtId="0" fontId="0" fillId="0" borderId="99" xfId="0" applyBorder="1" applyAlignment="1">
      <alignment horizontal="center" vertical="center" wrapText="1"/>
    </xf>
    <xf numFmtId="0" fontId="7" fillId="13" borderId="7" xfId="3" applyFont="1" applyFill="1" applyBorder="1" applyAlignment="1">
      <alignment horizontal="center" vertical="center" textRotation="90" wrapText="1"/>
    </xf>
    <xf numFmtId="0" fontId="0" fillId="0" borderId="72" xfId="0" applyBorder="1" applyAlignment="1">
      <alignment horizontal="center" vertical="center" wrapText="1"/>
    </xf>
    <xf numFmtId="0" fontId="7" fillId="12" borderId="98" xfId="3" applyFont="1" applyFill="1" applyBorder="1" applyAlignment="1">
      <alignment horizontal="center" vertical="center" textRotation="90" wrapText="1"/>
    </xf>
    <xf numFmtId="0" fontId="0" fillId="0" borderId="89" xfId="0" applyBorder="1" applyAlignment="1">
      <alignment horizontal="center" vertical="center" wrapText="1"/>
    </xf>
    <xf numFmtId="0" fontId="7" fillId="6" borderId="54" xfId="3" applyFont="1" applyFill="1" applyBorder="1" applyAlignment="1">
      <alignment horizontal="center" vertical="center" textRotation="90" wrapText="1"/>
    </xf>
    <xf numFmtId="0" fontId="7" fillId="6" borderId="62" xfId="3" applyFont="1" applyFill="1" applyBorder="1" applyAlignment="1">
      <alignment horizontal="center" vertical="center" textRotation="90" wrapText="1"/>
    </xf>
    <xf numFmtId="0" fontId="2" fillId="6" borderId="53" xfId="3" applyFont="1" applyFill="1" applyBorder="1" applyAlignment="1">
      <alignment horizontal="center" vertical="center" textRotation="90" wrapText="1"/>
    </xf>
    <xf numFmtId="0" fontId="2" fillId="6" borderId="61" xfId="3" applyFont="1" applyFill="1" applyBorder="1" applyAlignment="1">
      <alignment horizontal="center" vertical="center" textRotation="90" wrapText="1"/>
    </xf>
    <xf numFmtId="0" fontId="7" fillId="6" borderId="52" xfId="3" applyFont="1" applyFill="1" applyBorder="1" applyAlignment="1">
      <alignment horizontal="center" vertical="center" textRotation="90" wrapText="1"/>
    </xf>
    <xf numFmtId="0" fontId="7" fillId="6" borderId="60" xfId="3" applyFont="1" applyFill="1" applyBorder="1" applyAlignment="1">
      <alignment horizontal="center" vertical="center" textRotation="90" wrapText="1"/>
    </xf>
    <xf numFmtId="0" fontId="6" fillId="4" borderId="21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2" borderId="54" xfId="3" applyFont="1" applyFill="1" applyBorder="1" applyAlignment="1">
      <alignment horizontal="center" vertical="center" textRotation="90" wrapText="1"/>
    </xf>
    <xf numFmtId="0" fontId="0" fillId="0" borderId="71" xfId="0" applyBorder="1" applyAlignment="1">
      <alignment horizontal="center" vertical="center" textRotation="90" wrapText="1"/>
    </xf>
    <xf numFmtId="0" fontId="0" fillId="0" borderId="73" xfId="0" applyBorder="1" applyAlignment="1">
      <alignment horizontal="center" vertical="center" textRotation="90" wrapText="1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33" fillId="5" borderId="143" xfId="0" applyFont="1" applyFill="1" applyBorder="1" applyAlignment="1">
      <alignment horizontal="center" vertical="center" wrapText="1"/>
    </xf>
    <xf numFmtId="0" fontId="33" fillId="5" borderId="10" xfId="0" applyFont="1" applyFill="1" applyBorder="1" applyAlignment="1">
      <alignment horizontal="center" vertical="center" wrapText="1"/>
    </xf>
    <xf numFmtId="0" fontId="33" fillId="5" borderId="27" xfId="0" applyFont="1" applyFill="1" applyBorder="1" applyAlignment="1">
      <alignment horizontal="center" vertical="center" wrapText="1"/>
    </xf>
    <xf numFmtId="3" fontId="31" fillId="5" borderId="13" xfId="3" applyNumberFormat="1" applyFont="1" applyFill="1" applyBorder="1" applyAlignment="1">
      <alignment horizontal="center" vertical="center" wrapText="1"/>
    </xf>
    <xf numFmtId="3" fontId="31" fillId="5" borderId="14" xfId="3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0" fontId="31" fillId="10" borderId="14" xfId="0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vertical="center"/>
    </xf>
    <xf numFmtId="0" fontId="46" fillId="0" borderId="26" xfId="0" applyFont="1" applyBorder="1" applyAlignment="1">
      <alignment vertical="center"/>
    </xf>
    <xf numFmtId="0" fontId="26" fillId="5" borderId="11" xfId="3" applyFont="1" applyFill="1" applyBorder="1" applyAlignment="1">
      <alignment horizontal="center" vertical="center" wrapText="1"/>
    </xf>
    <xf numFmtId="0" fontId="27" fillId="10" borderId="13" xfId="0" applyFont="1" applyFill="1" applyBorder="1" applyAlignment="1">
      <alignment horizontal="center" vertical="center" wrapText="1"/>
    </xf>
    <xf numFmtId="0" fontId="27" fillId="10" borderId="26" xfId="0" applyFont="1" applyFill="1" applyBorder="1" applyAlignment="1">
      <alignment horizontal="center" vertical="center" wrapText="1"/>
    </xf>
    <xf numFmtId="0" fontId="26" fillId="10" borderId="13" xfId="0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27" fillId="10" borderId="14" xfId="0" applyFont="1" applyFill="1" applyBorder="1" applyAlignment="1">
      <alignment horizontal="center" vertical="center" wrapText="1"/>
    </xf>
    <xf numFmtId="0" fontId="34" fillId="9" borderId="145" xfId="0" applyFont="1" applyFill="1" applyBorder="1" applyAlignment="1">
      <alignment horizontal="center" vertical="center"/>
    </xf>
    <xf numFmtId="0" fontId="34" fillId="9" borderId="125" xfId="0" applyFont="1" applyFill="1" applyBorder="1" applyAlignment="1">
      <alignment horizontal="center" vertical="center"/>
    </xf>
    <xf numFmtId="0" fontId="33" fillId="0" borderId="104" xfId="0" applyFont="1" applyBorder="1" applyAlignment="1">
      <alignment horizontal="center" vertical="center" wrapText="1"/>
    </xf>
    <xf numFmtId="0" fontId="33" fillId="7" borderId="143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 wrapText="1"/>
    </xf>
    <xf numFmtId="0" fontId="33" fillId="7" borderId="27" xfId="0" applyFont="1" applyFill="1" applyBorder="1" applyAlignment="1">
      <alignment horizontal="center" vertical="center" wrapText="1"/>
    </xf>
    <xf numFmtId="3" fontId="31" fillId="7" borderId="13" xfId="3" applyNumberFormat="1" applyFont="1" applyFill="1" applyBorder="1" applyAlignment="1">
      <alignment horizontal="center" vertical="center" wrapText="1"/>
    </xf>
    <xf numFmtId="3" fontId="31" fillId="7" borderId="14" xfId="3" applyNumberFormat="1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wrapText="1"/>
    </xf>
    <xf numFmtId="0" fontId="46" fillId="0" borderId="26" xfId="0" applyFont="1" applyBorder="1" applyAlignment="1">
      <alignment wrapText="1"/>
    </xf>
    <xf numFmtId="0" fontId="27" fillId="7" borderId="27" xfId="3" applyFont="1" applyFill="1" applyBorder="1" applyAlignment="1">
      <alignment horizontal="center" vertical="center"/>
    </xf>
    <xf numFmtId="0" fontId="26" fillId="7" borderId="70" xfId="3" applyFont="1" applyFill="1" applyBorder="1" applyAlignment="1">
      <alignment horizontal="center" vertical="center" wrapText="1"/>
    </xf>
    <xf numFmtId="0" fontId="26" fillId="7" borderId="28" xfId="3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center" vertical="center" wrapText="1"/>
    </xf>
    <xf numFmtId="0" fontId="33" fillId="7" borderId="144" xfId="0" applyFont="1" applyFill="1" applyBorder="1" applyAlignment="1">
      <alignment horizontal="center" vertical="center" wrapText="1"/>
    </xf>
    <xf numFmtId="0" fontId="33" fillId="7" borderId="10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2" fillId="0" borderId="143" xfId="0" applyFont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22" fillId="0" borderId="142" xfId="0" applyFont="1" applyBorder="1" applyAlignment="1">
      <alignment horizontal="center" vertical="center" wrapText="1"/>
    </xf>
    <xf numFmtId="0" fontId="22" fillId="0" borderId="101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147" xfId="0" applyFont="1" applyBorder="1" applyAlignment="1">
      <alignment horizontal="right" vertical="center"/>
    </xf>
    <xf numFmtId="0" fontId="22" fillId="0" borderId="14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30" fillId="0" borderId="142" xfId="0" applyFont="1" applyBorder="1" applyAlignment="1">
      <alignment horizontal="center" vertical="center" wrapText="1"/>
    </xf>
    <xf numFmtId="0" fontId="30" fillId="0" borderId="10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4" fillId="9" borderId="152" xfId="0" applyFont="1" applyFill="1" applyBorder="1" applyAlignment="1">
      <alignment horizontal="center" vertical="center"/>
    </xf>
    <xf numFmtId="0" fontId="34" fillId="9" borderId="151" xfId="0" applyFont="1" applyFill="1" applyBorder="1" applyAlignment="1">
      <alignment horizontal="center" vertical="center"/>
    </xf>
    <xf numFmtId="0" fontId="30" fillId="0" borderId="157" xfId="0" applyFont="1" applyBorder="1" applyAlignment="1">
      <alignment horizontal="center" vertical="center" wrapText="1"/>
    </xf>
    <xf numFmtId="0" fontId="22" fillId="0" borderId="157" xfId="0" applyFont="1" applyBorder="1" applyAlignment="1">
      <alignment horizontal="center" vertical="center" wrapText="1"/>
    </xf>
    <xf numFmtId="0" fontId="22" fillId="0" borderId="10" xfId="0" applyFont="1" applyBorder="1" applyAlignment="1" applyProtection="1">
      <alignment wrapText="1"/>
      <protection locked="0"/>
    </xf>
    <xf numFmtId="0" fontId="22" fillId="15" borderId="141" xfId="0" applyFont="1" applyFill="1" applyBorder="1" applyAlignment="1">
      <alignment horizontal="center" vertical="center" wrapText="1"/>
    </xf>
    <xf numFmtId="0" fontId="22" fillId="15" borderId="20" xfId="0" applyFont="1" applyFill="1" applyBorder="1" applyAlignment="1">
      <alignment horizontal="center" vertical="center" wrapText="1"/>
    </xf>
    <xf numFmtId="0" fontId="22" fillId="15" borderId="25" xfId="0" applyFont="1" applyFill="1" applyBorder="1" applyAlignment="1">
      <alignment horizontal="center" vertical="center" wrapText="1"/>
    </xf>
    <xf numFmtId="0" fontId="22" fillId="15" borderId="142" xfId="0" applyFont="1" applyFill="1" applyBorder="1" applyAlignment="1">
      <alignment horizontal="center" vertical="center" wrapText="1"/>
    </xf>
    <xf numFmtId="0" fontId="22" fillId="15" borderId="101" xfId="0" applyFont="1" applyFill="1" applyBorder="1" applyAlignment="1">
      <alignment horizontal="center" vertical="center" wrapText="1"/>
    </xf>
    <xf numFmtId="0" fontId="22" fillId="15" borderId="24" xfId="0" applyFont="1" applyFill="1" applyBorder="1" applyAlignment="1">
      <alignment horizontal="center" vertical="center" wrapText="1"/>
    </xf>
    <xf numFmtId="0" fontId="30" fillId="15" borderId="142" xfId="0" applyFont="1" applyFill="1" applyBorder="1" applyAlignment="1">
      <alignment horizontal="center" vertical="center" wrapText="1"/>
    </xf>
    <xf numFmtId="0" fontId="30" fillId="15" borderId="101" xfId="0" applyFont="1" applyFill="1" applyBorder="1" applyAlignment="1">
      <alignment horizontal="center" vertical="center" wrapText="1"/>
    </xf>
    <xf numFmtId="0" fontId="30" fillId="15" borderId="24" xfId="0" applyFont="1" applyFill="1" applyBorder="1" applyAlignment="1">
      <alignment horizontal="center" vertical="center" wrapText="1"/>
    </xf>
    <xf numFmtId="0" fontId="22" fillId="0" borderId="180" xfId="0" applyFont="1" applyBorder="1" applyAlignment="1">
      <alignment horizontal="center" vertical="center" wrapText="1"/>
    </xf>
    <xf numFmtId="0" fontId="22" fillId="0" borderId="181" xfId="0" applyFont="1" applyBorder="1" applyAlignment="1">
      <alignment horizontal="center" vertical="center" wrapText="1"/>
    </xf>
    <xf numFmtId="0" fontId="30" fillId="0" borderId="181" xfId="0" applyFont="1" applyBorder="1" applyAlignment="1">
      <alignment horizontal="center" vertical="center" wrapText="1"/>
    </xf>
    <xf numFmtId="0" fontId="22" fillId="15" borderId="157" xfId="0" applyFont="1" applyFill="1" applyBorder="1" applyAlignment="1">
      <alignment horizontal="center" vertical="center" wrapText="1"/>
    </xf>
    <xf numFmtId="0" fontId="30" fillId="15" borderId="157" xfId="0" applyFont="1" applyFill="1" applyBorder="1" applyAlignment="1">
      <alignment horizontal="center" vertical="center" wrapText="1"/>
    </xf>
    <xf numFmtId="0" fontId="42" fillId="9" borderId="29" xfId="0" applyFont="1" applyFill="1" applyBorder="1" applyAlignment="1">
      <alignment horizontal="center" vertical="center"/>
    </xf>
    <xf numFmtId="0" fontId="42" fillId="9" borderId="16" xfId="0" applyFont="1" applyFill="1" applyBorder="1" applyAlignment="1">
      <alignment horizontal="center" vertical="center"/>
    </xf>
    <xf numFmtId="0" fontId="41" fillId="3" borderId="0" xfId="0" applyFont="1" applyFill="1" applyAlignment="1">
      <alignment horizontal="center"/>
    </xf>
    <xf numFmtId="0" fontId="22" fillId="0" borderId="130" xfId="0" applyFont="1" applyBorder="1" applyAlignment="1" applyProtection="1">
      <alignment wrapText="1"/>
      <protection locked="0"/>
    </xf>
    <xf numFmtId="0" fontId="22" fillId="0" borderId="132" xfId="0" applyFont="1" applyBorder="1" applyAlignment="1">
      <alignment horizontal="right" vertical="center"/>
    </xf>
    <xf numFmtId="0" fontId="22" fillId="0" borderId="126" xfId="0" applyFont="1" applyBorder="1" applyAlignment="1">
      <alignment horizontal="center" vertical="center" wrapText="1"/>
    </xf>
    <xf numFmtId="0" fontId="22" fillId="0" borderId="127" xfId="0" applyFont="1" applyBorder="1" applyAlignment="1">
      <alignment horizontal="center" vertical="center" wrapText="1"/>
    </xf>
    <xf numFmtId="0" fontId="30" fillId="0" borderId="127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Millares 2 2" xfId="6"/>
    <cellStyle name="Millares 2 3" xfId="9"/>
    <cellStyle name="Millares 3" xfId="5"/>
    <cellStyle name="Millares 4" xfId="8"/>
    <cellStyle name="Normal" xfId="0" builtinId="0"/>
    <cellStyle name="Normal 2" xfId="3"/>
    <cellStyle name="Normal 3" xfId="4"/>
    <cellStyle name="Normal 3 2" xfId="7"/>
  </cellStyles>
  <dxfs count="0"/>
  <tableStyles count="0" defaultTableStyle="TableStyleMedium9" defaultPivotStyle="PivotStyleLight16"/>
  <colors>
    <mruColors>
      <color rgb="FF66FF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1053351</xdr:colOff>
      <xdr:row>692</xdr:row>
      <xdr:rowOff>56031</xdr:rowOff>
    </xdr:from>
    <xdr:to>
      <xdr:col>2</xdr:col>
      <xdr:colOff>1183340</xdr:colOff>
      <xdr:row>692</xdr:row>
      <xdr:rowOff>163607</xdr:rowOff>
    </xdr:to>
    <xdr:sp macro="" textlink="">
      <xdr:nvSpPr>
        <xdr:cNvPr id="2" name="6 Elipse">
          <a:extLst>
            <a:ext uri="{FF2B5EF4-FFF2-40B4-BE49-F238E27FC236}">
              <a16:creationId xmlns:a16="http://schemas.microsoft.com/office/drawing/2014/main" id="{809AD8AB-AB99-4A75-A296-1FD8B086CDF8}"/>
            </a:ext>
          </a:extLst>
        </xdr:cNvPr>
        <xdr:cNvSpPr/>
      </xdr:nvSpPr>
      <xdr:spPr>
        <a:xfrm>
          <a:off x="3634626" y="133596531"/>
          <a:ext cx="129989" cy="107576"/>
        </a:xfrm>
        <a:prstGeom prst="ellipse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1051954</xdr:colOff>
      <xdr:row>693</xdr:row>
      <xdr:rowOff>60582</xdr:rowOff>
    </xdr:from>
    <xdr:to>
      <xdr:col>2</xdr:col>
      <xdr:colOff>1196578</xdr:colOff>
      <xdr:row>693</xdr:row>
      <xdr:rowOff>166688</xdr:rowOff>
    </xdr:to>
    <xdr:sp macro="" textlink="">
      <xdr:nvSpPr>
        <xdr:cNvPr id="3" name="6 Elipse">
          <a:extLst>
            <a:ext uri="{FF2B5EF4-FFF2-40B4-BE49-F238E27FC236}">
              <a16:creationId xmlns:a16="http://schemas.microsoft.com/office/drawing/2014/main" id="{0685D330-491B-4C07-8D3A-0D9DEFDE4EAA}"/>
            </a:ext>
          </a:extLst>
        </xdr:cNvPr>
        <xdr:cNvSpPr/>
      </xdr:nvSpPr>
      <xdr:spPr>
        <a:xfrm>
          <a:off x="3633229" y="133791582"/>
          <a:ext cx="144624" cy="106106"/>
        </a:xfrm>
        <a:prstGeom prst="ellipse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1056410</xdr:colOff>
      <xdr:row>695</xdr:row>
      <xdr:rowOff>23941</xdr:rowOff>
    </xdr:from>
    <xdr:to>
      <xdr:col>2</xdr:col>
      <xdr:colOff>1202086</xdr:colOff>
      <xdr:row>695</xdr:row>
      <xdr:rowOff>147206</xdr:rowOff>
    </xdr:to>
    <xdr:sp macro="" textlink="">
      <xdr:nvSpPr>
        <xdr:cNvPr id="4" name="6 Elipse">
          <a:extLst>
            <a:ext uri="{FF2B5EF4-FFF2-40B4-BE49-F238E27FC236}">
              <a16:creationId xmlns:a16="http://schemas.microsoft.com/office/drawing/2014/main" id="{5F256BAA-ABC8-4FE8-9530-2E591AC5B08B}"/>
            </a:ext>
          </a:extLst>
        </xdr:cNvPr>
        <xdr:cNvSpPr/>
      </xdr:nvSpPr>
      <xdr:spPr>
        <a:xfrm>
          <a:off x="3637685" y="134135941"/>
          <a:ext cx="145676" cy="123265"/>
        </a:xfrm>
        <a:prstGeom prst="ellips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1052844</xdr:colOff>
      <xdr:row>694</xdr:row>
      <xdr:rowOff>34381</xdr:rowOff>
    </xdr:from>
    <xdr:to>
      <xdr:col>2</xdr:col>
      <xdr:colOff>1198520</xdr:colOff>
      <xdr:row>694</xdr:row>
      <xdr:rowOff>157646</xdr:rowOff>
    </xdr:to>
    <xdr:sp macro="" textlink="">
      <xdr:nvSpPr>
        <xdr:cNvPr id="5" name="6 Elipse">
          <a:extLst>
            <a:ext uri="{FF2B5EF4-FFF2-40B4-BE49-F238E27FC236}">
              <a16:creationId xmlns:a16="http://schemas.microsoft.com/office/drawing/2014/main" id="{2B4D8626-7B48-454D-A213-52DF4A3725FF}"/>
            </a:ext>
          </a:extLst>
        </xdr:cNvPr>
        <xdr:cNvSpPr/>
      </xdr:nvSpPr>
      <xdr:spPr>
        <a:xfrm>
          <a:off x="3634119" y="133955881"/>
          <a:ext cx="145676" cy="12326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1055390</xdr:colOff>
      <xdr:row>696</xdr:row>
      <xdr:rowOff>40493</xdr:rowOff>
    </xdr:from>
    <xdr:to>
      <xdr:col>2</xdr:col>
      <xdr:colOff>1201066</xdr:colOff>
      <xdr:row>696</xdr:row>
      <xdr:rowOff>163758</xdr:rowOff>
    </xdr:to>
    <xdr:sp macro="" textlink="">
      <xdr:nvSpPr>
        <xdr:cNvPr id="6" name="6 Elipse">
          <a:extLst>
            <a:ext uri="{FF2B5EF4-FFF2-40B4-BE49-F238E27FC236}">
              <a16:creationId xmlns:a16="http://schemas.microsoft.com/office/drawing/2014/main" id="{48D1D59B-44C6-4613-A9C7-92E0262195AB}"/>
            </a:ext>
          </a:extLst>
        </xdr:cNvPr>
        <xdr:cNvSpPr/>
      </xdr:nvSpPr>
      <xdr:spPr>
        <a:xfrm rot="21135978">
          <a:off x="3636665" y="134342993"/>
          <a:ext cx="145676" cy="123265"/>
        </a:xfrm>
        <a:prstGeom prst="ellipse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1072709</xdr:colOff>
      <xdr:row>697</xdr:row>
      <xdr:rowOff>44823</xdr:rowOff>
    </xdr:from>
    <xdr:to>
      <xdr:col>2</xdr:col>
      <xdr:colOff>1218385</xdr:colOff>
      <xdr:row>697</xdr:row>
      <xdr:rowOff>168088</xdr:rowOff>
    </xdr:to>
    <xdr:sp macro="" textlink="">
      <xdr:nvSpPr>
        <xdr:cNvPr id="7" name="6 Elipse">
          <a:extLst>
            <a:ext uri="{FF2B5EF4-FFF2-40B4-BE49-F238E27FC236}">
              <a16:creationId xmlns:a16="http://schemas.microsoft.com/office/drawing/2014/main" id="{03B84160-F97E-4EB9-8DD6-CAFC4C9C5EE6}"/>
            </a:ext>
          </a:extLst>
        </xdr:cNvPr>
        <xdr:cNvSpPr/>
      </xdr:nvSpPr>
      <xdr:spPr>
        <a:xfrm rot="21135978">
          <a:off x="3653984" y="134537823"/>
          <a:ext cx="145676" cy="12326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D2E2A-C4F8-47A6-A86B-9B3A623A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40823</xdr:rowOff>
    </xdr:from>
    <xdr:to>
      <xdr:col>0</xdr:col>
      <xdr:colOff>800100</xdr:colOff>
      <xdr:row>5</xdr:row>
      <xdr:rowOff>123778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2E81F-B887-446A-957C-05BCA8A2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3"/>
          <a:ext cx="800100" cy="804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4BF32-9FBC-467A-BA44-4589240E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1A54A-06C9-4A67-83DC-5FE4EBA3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81643</xdr:colOff>
      <xdr:row>0</xdr:row>
      <xdr:rowOff>95250</xdr:rowOff>
    </xdr:from>
    <xdr:to>
      <xdr:col>0</xdr:col>
      <xdr:colOff>881743</xdr:colOff>
      <xdr:row>5</xdr:row>
      <xdr:rowOff>178205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AD2D2-A3F5-40F1-9CBB-363B0347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250"/>
          <a:ext cx="800100" cy="8041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2D35-C0F5-466E-BE02-C2CB12F3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3</xdr:row>
      <xdr:rowOff>13607</xdr:rowOff>
    </xdr:from>
    <xdr:to>
      <xdr:col>1</xdr:col>
      <xdr:colOff>2286000</xdr:colOff>
      <xdr:row>6</xdr:row>
      <xdr:rowOff>703225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705B75-B00D-44D4-94A0-801D48EF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625928"/>
          <a:ext cx="1836964" cy="18462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0</xdr:row>
      <xdr:rowOff>217714</xdr:rowOff>
    </xdr:from>
    <xdr:to>
      <xdr:col>4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258537</xdr:colOff>
      <xdr:row>6</xdr:row>
      <xdr:rowOff>136072</xdr:rowOff>
    </xdr:from>
    <xdr:to>
      <xdr:col>1</xdr:col>
      <xdr:colOff>1774891</xdr:colOff>
      <xdr:row>9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F1483-9159-4F80-885D-BAA8DB43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8" y="1592036"/>
          <a:ext cx="1516354" cy="152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800101</xdr:colOff>
      <xdr:row>5</xdr:row>
      <xdr:rowOff>108810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2B28F-2C0C-413F-A6B8-448EAE8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0100" cy="804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DCDF2-F238-4D46-B13A-869E510C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D4B22-752F-43E1-A6CD-0722A065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0</xdr:row>
      <xdr:rowOff>89648</xdr:rowOff>
    </xdr:from>
    <xdr:to>
      <xdr:col>0</xdr:col>
      <xdr:colOff>889747</xdr:colOff>
      <xdr:row>5</xdr:row>
      <xdr:rowOff>199017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D94DE-5AFB-4B1E-BD11-8DD0A719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8"/>
          <a:ext cx="800100" cy="8041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929F-B4DD-431C-BDBA-F8719C5E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83128</xdr:colOff>
      <xdr:row>1</xdr:row>
      <xdr:rowOff>13854</xdr:rowOff>
    </xdr:from>
    <xdr:to>
      <xdr:col>44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6D92D-2EE8-43F1-8E88-1D477F2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barron.AC/Documents/noe/Copia%20de%20DIRECTORIO%20ICATSON%20JULIO%202012%20DATOS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 D.G."/>
      <sheetName val="DIR. U.C. A.M."/>
      <sheetName val="BASE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A8"/>
  <sheetViews>
    <sheetView workbookViewId="0">
      <selection activeCell="F29" sqref="F29"/>
    </sheetView>
  </sheetViews>
  <sheetFormatPr baseColWidth="10" defaultRowHeight="15"/>
  <sheetData>
    <row r="2" spans="1:1">
      <c r="A2" t="s">
        <v>407</v>
      </c>
    </row>
    <row r="4" spans="1:1">
      <c r="A4" t="s">
        <v>406</v>
      </c>
    </row>
    <row r="6" spans="1:1">
      <c r="A6" t="s">
        <v>621</v>
      </c>
    </row>
    <row r="8" spans="1:1">
      <c r="A8" s="421" t="s">
        <v>110</v>
      </c>
    </row>
  </sheetData>
  <sheetProtection algorithmName="SHA-512" hashValue="Nvm3aCBt0V6ROltTRfxtkcfAlOFtldWDd4eWRpX9dJFeRSDoS8c8lwZlJ7LTMAGntP5/zEPKMjMxDPZ4QxaXAg==" saltValue="uF/w5ZDhMSQc31OyHBP5E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7" tint="0.39997558519241921"/>
  </sheetPr>
  <dimension ref="A1:AT311"/>
  <sheetViews>
    <sheetView showGridLines="0" topLeftCell="B163" zoomScale="70" zoomScaleNormal="70" workbookViewId="0">
      <selection activeCell="M183" sqref="M18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59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6.5" thickBot="1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customFormat="1">
      <c r="A11" s="788" t="s">
        <v>55</v>
      </c>
      <c r="B11" s="784" t="s">
        <v>216</v>
      </c>
      <c r="C11" s="791" t="s">
        <v>325</v>
      </c>
      <c r="D11" s="231" t="s">
        <v>217</v>
      </c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310"/>
      <c r="AE11" s="310"/>
      <c r="AF11" s="246"/>
      <c r="AG11" s="781"/>
      <c r="AH11" s="781"/>
      <c r="AI11" s="781"/>
      <c r="AJ11" s="781"/>
      <c r="AK11" s="781"/>
      <c r="AL11" s="781"/>
      <c r="AM11" s="781"/>
      <c r="AN11" s="781"/>
      <c r="AO11" s="781"/>
      <c r="AP11" s="781"/>
      <c r="AQ11" s="781"/>
      <c r="AR11" s="781"/>
      <c r="AS11" s="781"/>
    </row>
    <row r="12" spans="1:45" customFormat="1">
      <c r="A12" s="789"/>
      <c r="B12" s="785"/>
      <c r="C12" s="792"/>
      <c r="D12" s="311" t="s">
        <v>218</v>
      </c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246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5" customFormat="1">
      <c r="A13" s="789"/>
      <c r="B13" s="785"/>
      <c r="C13" s="792"/>
      <c r="D13" s="311" t="s">
        <v>219</v>
      </c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246"/>
      <c r="AG13" s="782"/>
      <c r="AH13" s="782"/>
      <c r="AI13" s="782"/>
      <c r="AJ13" s="782"/>
      <c r="AK13" s="782"/>
      <c r="AL13" s="782"/>
      <c r="AM13" s="782"/>
      <c r="AN13" s="782"/>
      <c r="AO13" s="782"/>
      <c r="AP13" s="782"/>
      <c r="AQ13" s="782"/>
      <c r="AR13" s="782"/>
      <c r="AS13" s="782"/>
    </row>
    <row r="14" spans="1:45" customFormat="1">
      <c r="A14" s="789"/>
      <c r="B14" s="785"/>
      <c r="C14" s="792"/>
      <c r="D14" s="311" t="s">
        <v>220</v>
      </c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246"/>
      <c r="AG14" s="782"/>
      <c r="AH14" s="782"/>
      <c r="AI14" s="782"/>
      <c r="AJ14" s="782"/>
      <c r="AK14" s="782"/>
      <c r="AL14" s="782"/>
      <c r="AM14" s="782"/>
      <c r="AN14" s="782"/>
      <c r="AO14" s="782"/>
      <c r="AP14" s="782"/>
      <c r="AQ14" s="782"/>
      <c r="AR14" s="782"/>
      <c r="AS14" s="782"/>
    </row>
    <row r="15" spans="1:45" customFormat="1">
      <c r="A15" s="789"/>
      <c r="B15" s="785"/>
      <c r="C15" s="792"/>
      <c r="D15" s="311" t="s">
        <v>221</v>
      </c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246"/>
      <c r="AG15" s="782"/>
      <c r="AH15" s="782"/>
      <c r="AI15" s="782"/>
      <c r="AJ15" s="782"/>
      <c r="AK15" s="782"/>
      <c r="AL15" s="782"/>
      <c r="AM15" s="782"/>
      <c r="AN15" s="782"/>
      <c r="AO15" s="782"/>
      <c r="AP15" s="782"/>
      <c r="AQ15" s="782"/>
      <c r="AR15" s="782"/>
      <c r="AS15" s="782"/>
    </row>
    <row r="16" spans="1:45" customFormat="1">
      <c r="A16" s="789"/>
      <c r="B16" s="785"/>
      <c r="C16" s="792"/>
      <c r="D16" s="311" t="s">
        <v>222</v>
      </c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246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782"/>
    </row>
    <row r="17" spans="1:45" customFormat="1" ht="19.5" customHeight="1">
      <c r="A17" s="789"/>
      <c r="B17" s="785"/>
      <c r="C17" s="792"/>
      <c r="D17" s="311" t="s">
        <v>223</v>
      </c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  <c r="AE17" s="310"/>
      <c r="AF17" s="246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5" customFormat="1" ht="18.75" customHeight="1">
      <c r="A18" s="789"/>
      <c r="B18" s="785"/>
      <c r="C18" s="792"/>
      <c r="D18" s="311" t="s">
        <v>224</v>
      </c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246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5" customFormat="1" ht="18.75" customHeight="1">
      <c r="A19" s="789"/>
      <c r="B19" s="785"/>
      <c r="C19" s="792"/>
      <c r="D19" s="311" t="s">
        <v>225</v>
      </c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246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5" customFormat="1" ht="18.75" customHeight="1">
      <c r="A20" s="789"/>
      <c r="B20" s="785"/>
      <c r="C20" s="792"/>
      <c r="D20" s="311" t="s">
        <v>226</v>
      </c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246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5" customFormat="1" ht="15.75" thickBot="1">
      <c r="A21" s="790"/>
      <c r="B21" s="786"/>
      <c r="C21" s="793"/>
      <c r="D21" s="312" t="s">
        <v>227</v>
      </c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246"/>
      <c r="AG21" s="783"/>
      <c r="AH21" s="783"/>
      <c r="AI21" s="783"/>
      <c r="AJ21" s="783"/>
      <c r="AK21" s="783"/>
      <c r="AL21" s="783"/>
      <c r="AM21" s="783"/>
      <c r="AN21" s="783"/>
      <c r="AO21" s="783"/>
      <c r="AP21" s="783"/>
      <c r="AQ21" s="783"/>
      <c r="AR21" s="783"/>
      <c r="AS21" s="783"/>
    </row>
    <row r="22" spans="1:45" ht="14.45" customHeight="1">
      <c r="A22" s="787"/>
      <c r="B22" s="787"/>
      <c r="C22" s="787"/>
      <c r="D22" s="787"/>
      <c r="E22" s="3">
        <f t="shared" ref="E22:AE22" si="0">SUM(E11:E21)</f>
        <v>0</v>
      </c>
      <c r="F22" s="3">
        <f t="shared" si="0"/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92">
        <f t="shared" ref="AG22:AS22" si="1">SUM(AG11)</f>
        <v>0</v>
      </c>
      <c r="AH22" s="92">
        <f t="shared" si="1"/>
        <v>0</v>
      </c>
      <c r="AI22" s="92">
        <f t="shared" si="1"/>
        <v>0</v>
      </c>
      <c r="AJ22" s="92">
        <f t="shared" si="1"/>
        <v>0</v>
      </c>
      <c r="AK22" s="92">
        <f t="shared" si="1"/>
        <v>0</v>
      </c>
      <c r="AL22" s="92">
        <f t="shared" si="1"/>
        <v>0</v>
      </c>
      <c r="AM22" s="92">
        <f t="shared" si="1"/>
        <v>0</v>
      </c>
      <c r="AN22" s="92">
        <f t="shared" si="1"/>
        <v>0</v>
      </c>
      <c r="AO22" s="92">
        <f t="shared" si="1"/>
        <v>0</v>
      </c>
      <c r="AP22" s="92">
        <f t="shared" si="1"/>
        <v>0</v>
      </c>
      <c r="AQ22" s="92">
        <f t="shared" si="1"/>
        <v>0</v>
      </c>
      <c r="AR22" s="92">
        <f t="shared" si="1"/>
        <v>0</v>
      </c>
      <c r="AS22" s="92">
        <f t="shared" si="1"/>
        <v>0</v>
      </c>
    </row>
    <row r="23" spans="1:45" customFormat="1" ht="15.75" thickBot="1">
      <c r="D23" s="289"/>
    </row>
    <row r="24" spans="1:45" customFormat="1" ht="30">
      <c r="A24" s="788" t="s">
        <v>228</v>
      </c>
      <c r="B24" s="784" t="s">
        <v>326</v>
      </c>
      <c r="C24" s="791" t="s">
        <v>327</v>
      </c>
      <c r="D24" s="231" t="s">
        <v>328</v>
      </c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  <c r="AE24" s="310"/>
      <c r="AF24" s="246"/>
      <c r="AG24" s="781"/>
      <c r="AH24" s="781"/>
      <c r="AI24" s="781"/>
      <c r="AJ24" s="781"/>
      <c r="AK24" s="781"/>
      <c r="AL24" s="781"/>
      <c r="AM24" s="781"/>
      <c r="AN24" s="781"/>
      <c r="AO24" s="781"/>
      <c r="AP24" s="781"/>
      <c r="AQ24" s="781"/>
      <c r="AR24" s="781"/>
      <c r="AS24" s="781"/>
    </row>
    <row r="25" spans="1:45" customFormat="1">
      <c r="A25" s="789"/>
      <c r="B25" s="785"/>
      <c r="C25" s="792"/>
      <c r="D25" s="311" t="s">
        <v>329</v>
      </c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246"/>
      <c r="AG25" s="782"/>
      <c r="AH25" s="782"/>
      <c r="AI25" s="782"/>
      <c r="AJ25" s="782"/>
      <c r="AK25" s="782"/>
      <c r="AL25" s="782"/>
      <c r="AM25" s="782"/>
      <c r="AN25" s="782"/>
      <c r="AO25" s="782"/>
      <c r="AP25" s="782"/>
      <c r="AQ25" s="782"/>
      <c r="AR25" s="782"/>
      <c r="AS25" s="782"/>
    </row>
    <row r="26" spans="1:45" customFormat="1">
      <c r="A26" s="789"/>
      <c r="B26" s="785"/>
      <c r="C26" s="792"/>
      <c r="D26" s="311" t="s">
        <v>330</v>
      </c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246"/>
      <c r="AG26" s="782"/>
      <c r="AH26" s="782"/>
      <c r="AI26" s="782"/>
      <c r="AJ26" s="782"/>
      <c r="AK26" s="782"/>
      <c r="AL26" s="782"/>
      <c r="AM26" s="782"/>
      <c r="AN26" s="782"/>
      <c r="AO26" s="782"/>
      <c r="AP26" s="782"/>
      <c r="AQ26" s="782"/>
      <c r="AR26" s="782"/>
      <c r="AS26" s="782"/>
    </row>
    <row r="27" spans="1:45" customFormat="1">
      <c r="A27" s="789"/>
      <c r="B27" s="785"/>
      <c r="C27" s="792"/>
      <c r="D27" s="311" t="s">
        <v>331</v>
      </c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246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15.75" thickBot="1">
      <c r="A28" s="790"/>
      <c r="B28" s="786"/>
      <c r="C28" s="793"/>
      <c r="D28" s="233" t="s">
        <v>332</v>
      </c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  <c r="AE28" s="310"/>
      <c r="AF28" s="246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 ht="14.45" customHeight="1">
      <c r="A29" s="787"/>
      <c r="B29" s="787"/>
      <c r="C29" s="787"/>
      <c r="D29" s="787"/>
      <c r="E29" s="3">
        <f t="shared" ref="E29:AE29" si="2">SUM(E24:E28)</f>
        <v>0</v>
      </c>
      <c r="F29" s="3">
        <f t="shared" si="2"/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 t="shared" ref="AG29:AS29" si="3">SUM(AG24)</f>
        <v>0</v>
      </c>
      <c r="AH29" s="92">
        <f t="shared" si="3"/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customFormat="1" ht="15.75" thickBot="1">
      <c r="D30" s="289"/>
    </row>
    <row r="31" spans="1:45" customFormat="1">
      <c r="A31" s="788" t="s">
        <v>51</v>
      </c>
      <c r="B31" s="784" t="s">
        <v>212</v>
      </c>
      <c r="C31" s="791" t="s">
        <v>333</v>
      </c>
      <c r="D31" s="231" t="s">
        <v>213</v>
      </c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246"/>
      <c r="AG31" s="781"/>
      <c r="AH31" s="781"/>
      <c r="AI31" s="781"/>
      <c r="AJ31" s="781"/>
      <c r="AK31" s="781"/>
      <c r="AL31" s="781"/>
      <c r="AM31" s="781"/>
      <c r="AN31" s="781"/>
      <c r="AO31" s="781"/>
      <c r="AP31" s="781"/>
      <c r="AQ31" s="781"/>
      <c r="AR31" s="781"/>
      <c r="AS31" s="781"/>
    </row>
    <row r="32" spans="1:45" customFormat="1">
      <c r="A32" s="789"/>
      <c r="B32" s="785"/>
      <c r="C32" s="792"/>
      <c r="D32" s="311" t="s">
        <v>214</v>
      </c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246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6" customFormat="1">
      <c r="A33" s="789"/>
      <c r="B33" s="785"/>
      <c r="C33" s="792"/>
      <c r="D33" s="311" t="s">
        <v>215</v>
      </c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246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6" customFormat="1">
      <c r="A34" s="789"/>
      <c r="B34" s="785"/>
      <c r="C34" s="792"/>
      <c r="D34" s="311" t="s">
        <v>229</v>
      </c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246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6" customFormat="1" ht="15.75" thickBot="1">
      <c r="A35" s="790"/>
      <c r="B35" s="786"/>
      <c r="C35" s="793"/>
      <c r="D35" s="233" t="s">
        <v>230</v>
      </c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  <c r="AE35" s="310"/>
      <c r="AF35" s="246"/>
      <c r="AG35" s="783"/>
      <c r="AH35" s="783"/>
      <c r="AI35" s="783"/>
      <c r="AJ35" s="783"/>
      <c r="AK35" s="783"/>
      <c r="AL35" s="783"/>
      <c r="AM35" s="783"/>
      <c r="AN35" s="783"/>
      <c r="AO35" s="783"/>
      <c r="AP35" s="783"/>
      <c r="AQ35" s="783"/>
      <c r="AR35" s="783"/>
      <c r="AS35" s="783"/>
    </row>
    <row r="36" spans="1:46" ht="14.45" customHeight="1">
      <c r="A36" s="787"/>
      <c r="B36" s="787"/>
      <c r="C36" s="787"/>
      <c r="D36" s="787"/>
      <c r="E36" s="3">
        <f t="shared" ref="E36:AE36" si="4">SUM(E31:E35)</f>
        <v>0</v>
      </c>
      <c r="F36" s="3">
        <f t="shared" si="4"/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92">
        <f t="shared" ref="AG36:AS36" si="5">SUM(AG31)</f>
        <v>0</v>
      </c>
      <c r="AH36" s="92">
        <f t="shared" si="5"/>
        <v>0</v>
      </c>
      <c r="AI36" s="92">
        <f t="shared" si="5"/>
        <v>0</v>
      </c>
      <c r="AJ36" s="92">
        <f t="shared" si="5"/>
        <v>0</v>
      </c>
      <c r="AK36" s="92">
        <f t="shared" si="5"/>
        <v>0</v>
      </c>
      <c r="AL36" s="92">
        <f t="shared" si="5"/>
        <v>0</v>
      </c>
      <c r="AM36" s="92">
        <f t="shared" si="5"/>
        <v>0</v>
      </c>
      <c r="AN36" s="92">
        <f t="shared" si="5"/>
        <v>0</v>
      </c>
      <c r="AO36" s="92">
        <f t="shared" si="5"/>
        <v>0</v>
      </c>
      <c r="AP36" s="92">
        <f t="shared" si="5"/>
        <v>0</v>
      </c>
      <c r="AQ36" s="92">
        <f t="shared" si="5"/>
        <v>0</v>
      </c>
      <c r="AR36" s="92">
        <f t="shared" si="5"/>
        <v>0</v>
      </c>
      <c r="AS36" s="92">
        <f t="shared" si="5"/>
        <v>0</v>
      </c>
    </row>
    <row r="37" spans="1:46" customFormat="1">
      <c r="D37" s="289"/>
    </row>
    <row r="38" spans="1:46">
      <c r="D38" s="22" t="s">
        <v>73</v>
      </c>
      <c r="E38" s="5">
        <f>SUM(E22,E29,E36)</f>
        <v>0</v>
      </c>
      <c r="F38" s="5">
        <f t="shared" ref="F38:AS38" si="6">SUM(F22,F29,F36)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92">
        <f t="shared" si="6"/>
        <v>0</v>
      </c>
      <c r="AH38" s="92">
        <f t="shared" si="6"/>
        <v>0</v>
      </c>
      <c r="AI38" s="92">
        <f t="shared" si="6"/>
        <v>0</v>
      </c>
      <c r="AJ38" s="92">
        <f t="shared" si="6"/>
        <v>0</v>
      </c>
      <c r="AK38" s="92">
        <f t="shared" si="6"/>
        <v>0</v>
      </c>
      <c r="AL38" s="92">
        <f t="shared" si="6"/>
        <v>0</v>
      </c>
      <c r="AM38" s="92">
        <f t="shared" si="6"/>
        <v>0</v>
      </c>
      <c r="AN38" s="92">
        <f t="shared" si="6"/>
        <v>0</v>
      </c>
      <c r="AO38" s="92">
        <f t="shared" si="6"/>
        <v>0</v>
      </c>
      <c r="AP38" s="92">
        <f t="shared" si="6"/>
        <v>0</v>
      </c>
      <c r="AQ38" s="92">
        <f t="shared" si="6"/>
        <v>0</v>
      </c>
      <c r="AR38" s="92">
        <f t="shared" si="6"/>
        <v>0</v>
      </c>
      <c r="AS38" s="92">
        <f t="shared" si="6"/>
        <v>0</v>
      </c>
    </row>
    <row r="39" spans="1:46" ht="15.75" thickBot="1"/>
    <row r="40" spans="1:46" ht="21.75" customHeight="1" thickBot="1">
      <c r="A40" s="765"/>
      <c r="B40" s="777" t="s">
        <v>45</v>
      </c>
      <c r="C40" s="766" t="s">
        <v>66</v>
      </c>
      <c r="D40" s="766" t="s">
        <v>67</v>
      </c>
      <c r="E40" s="769" t="s">
        <v>88</v>
      </c>
      <c r="F40" s="770"/>
      <c r="G40" s="770"/>
      <c r="H40" s="770"/>
      <c r="I40" s="770"/>
      <c r="J40" s="770"/>
      <c r="K40" s="770"/>
      <c r="L40" s="770"/>
      <c r="M40" s="770"/>
      <c r="N40" s="770"/>
      <c r="O40" s="770"/>
      <c r="P40" s="770"/>
      <c r="Q40" s="756"/>
      <c r="R40" s="756"/>
      <c r="S40" s="756"/>
      <c r="T40" s="756"/>
      <c r="U40" s="771"/>
      <c r="V40" s="771"/>
      <c r="W40" s="772"/>
      <c r="AJ40" s="4"/>
    </row>
    <row r="41" spans="1:46" ht="21.75" customHeight="1" thickBot="1">
      <c r="A41" s="765"/>
      <c r="B41" s="778"/>
      <c r="C41" s="779"/>
      <c r="D41" s="767"/>
      <c r="E41" s="773" t="s">
        <v>0</v>
      </c>
      <c r="F41" s="773"/>
      <c r="G41" s="773"/>
      <c r="H41" s="773"/>
      <c r="I41" s="773"/>
      <c r="J41" s="773" t="s">
        <v>1</v>
      </c>
      <c r="K41" s="773"/>
      <c r="L41" s="773"/>
      <c r="M41" s="773"/>
      <c r="N41" s="773"/>
      <c r="O41" s="774" t="s">
        <v>43</v>
      </c>
      <c r="P41" s="775"/>
      <c r="Q41" s="776" t="s">
        <v>186</v>
      </c>
      <c r="R41" s="756"/>
      <c r="S41" s="756"/>
      <c r="T41" s="756"/>
      <c r="U41" s="771"/>
      <c r="V41" s="771"/>
      <c r="W41" s="772"/>
      <c r="AJ41" s="4"/>
    </row>
    <row r="42" spans="1:46" ht="30" customHeight="1" thickBot="1">
      <c r="A42" s="765"/>
      <c r="B42" s="778"/>
      <c r="C42" s="780"/>
      <c r="D42" s="768"/>
      <c r="E42" s="247" t="s">
        <v>92</v>
      </c>
      <c r="F42" s="247" t="s">
        <v>72</v>
      </c>
      <c r="G42" s="248" t="s">
        <v>93</v>
      </c>
      <c r="H42" s="248" t="s">
        <v>70</v>
      </c>
      <c r="I42" s="248" t="s">
        <v>71</v>
      </c>
      <c r="J42" s="248" t="s">
        <v>92</v>
      </c>
      <c r="K42" s="247" t="s">
        <v>72</v>
      </c>
      <c r="L42" s="248" t="s">
        <v>93</v>
      </c>
      <c r="M42" s="248" t="s">
        <v>70</v>
      </c>
      <c r="N42" s="248" t="s">
        <v>71</v>
      </c>
      <c r="O42" s="248" t="s">
        <v>94</v>
      </c>
      <c r="P42" s="248" t="s">
        <v>95</v>
      </c>
      <c r="Q42" s="249" t="s">
        <v>189</v>
      </c>
      <c r="R42" s="249" t="s">
        <v>190</v>
      </c>
      <c r="S42" s="249" t="s">
        <v>191</v>
      </c>
      <c r="T42" s="249" t="s">
        <v>192</v>
      </c>
      <c r="U42" s="249" t="s">
        <v>193</v>
      </c>
      <c r="V42" s="250" t="s">
        <v>194</v>
      </c>
      <c r="W42" s="249" t="s">
        <v>195</v>
      </c>
      <c r="X42" s="4"/>
      <c r="Y42" s="4"/>
      <c r="AN42" s="4"/>
    </row>
    <row r="43" spans="1:46" ht="15" customHeight="1">
      <c r="A43" s="290"/>
      <c r="B43" s="428" t="s">
        <v>212</v>
      </c>
      <c r="C43" s="429" t="s">
        <v>673</v>
      </c>
      <c r="D43" s="430">
        <v>138</v>
      </c>
      <c r="E43" s="431"/>
      <c r="F43" s="432"/>
      <c r="G43" s="432"/>
      <c r="H43" s="432"/>
      <c r="I43" s="433"/>
      <c r="J43" s="431">
        <v>6</v>
      </c>
      <c r="K43" s="432">
        <v>63</v>
      </c>
      <c r="L43" s="432">
        <v>46</v>
      </c>
      <c r="M43" s="432">
        <v>0</v>
      </c>
      <c r="N43" s="433">
        <v>17</v>
      </c>
      <c r="O43" s="431">
        <v>43</v>
      </c>
      <c r="P43" s="433">
        <v>20</v>
      </c>
      <c r="Q43" s="434">
        <v>0</v>
      </c>
      <c r="R43" s="435">
        <v>0</v>
      </c>
      <c r="S43" s="436">
        <v>27</v>
      </c>
      <c r="T43" s="435">
        <v>14</v>
      </c>
      <c r="U43" s="435">
        <v>18</v>
      </c>
      <c r="V43" s="437">
        <v>4</v>
      </c>
      <c r="W43" s="438">
        <v>0</v>
      </c>
      <c r="X43" s="4"/>
      <c r="Y43" s="4"/>
      <c r="Z43" s="4"/>
      <c r="AA43" s="4"/>
      <c r="AT43" s="4"/>
    </row>
    <row r="44" spans="1:46" ht="15" customHeight="1">
      <c r="A44" s="290"/>
      <c r="B44" s="439" t="s">
        <v>212</v>
      </c>
      <c r="C44" s="440" t="s">
        <v>674</v>
      </c>
      <c r="D44" s="441">
        <v>18</v>
      </c>
      <c r="E44" s="442"/>
      <c r="F44" s="443"/>
      <c r="G44" s="443"/>
      <c r="H44" s="443"/>
      <c r="I44" s="444"/>
      <c r="J44" s="442">
        <v>1</v>
      </c>
      <c r="K44" s="443">
        <v>15</v>
      </c>
      <c r="L44" s="443">
        <v>11</v>
      </c>
      <c r="M44" s="443">
        <v>0</v>
      </c>
      <c r="N44" s="444">
        <v>4</v>
      </c>
      <c r="O44" s="442">
        <v>6</v>
      </c>
      <c r="P44" s="444">
        <v>9</v>
      </c>
      <c r="Q44" s="445">
        <v>3</v>
      </c>
      <c r="R44" s="238">
        <v>0</v>
      </c>
      <c r="S44" s="267">
        <v>6</v>
      </c>
      <c r="T44" s="238">
        <v>4</v>
      </c>
      <c r="U44" s="238">
        <v>2</v>
      </c>
      <c r="V44" s="266">
        <v>0</v>
      </c>
      <c r="W44" s="446">
        <v>0</v>
      </c>
      <c r="X44" s="4"/>
      <c r="Y44" s="4"/>
      <c r="Z44" s="4"/>
      <c r="AA44" s="4"/>
      <c r="AT44" s="4"/>
    </row>
    <row r="45" spans="1:46" ht="15" customHeight="1">
      <c r="A45" s="290"/>
      <c r="B45" s="439" t="s">
        <v>212</v>
      </c>
      <c r="C45" s="440" t="s">
        <v>675</v>
      </c>
      <c r="D45" s="441">
        <v>51</v>
      </c>
      <c r="E45" s="442"/>
      <c r="F45" s="443"/>
      <c r="G45" s="443"/>
      <c r="H45" s="443"/>
      <c r="I45" s="444"/>
      <c r="J45" s="442">
        <v>2</v>
      </c>
      <c r="K45" s="443">
        <v>21</v>
      </c>
      <c r="L45" s="443">
        <v>12</v>
      </c>
      <c r="M45" s="443">
        <v>0</v>
      </c>
      <c r="N45" s="444">
        <v>9</v>
      </c>
      <c r="O45" s="442">
        <v>11</v>
      </c>
      <c r="P45" s="444">
        <v>10</v>
      </c>
      <c r="Q45" s="445">
        <v>5</v>
      </c>
      <c r="R45" s="238">
        <v>2</v>
      </c>
      <c r="S45" s="267">
        <v>7</v>
      </c>
      <c r="T45" s="238">
        <v>5</v>
      </c>
      <c r="U45" s="238">
        <v>2</v>
      </c>
      <c r="V45" s="266">
        <v>0</v>
      </c>
      <c r="W45" s="446">
        <v>0</v>
      </c>
      <c r="X45" s="4"/>
      <c r="Y45" s="4"/>
      <c r="Z45" s="4"/>
      <c r="AA45" s="4"/>
      <c r="AT45" s="4"/>
    </row>
    <row r="46" spans="1:46" ht="15" customHeight="1">
      <c r="A46" s="290"/>
      <c r="B46" s="439" t="s">
        <v>416</v>
      </c>
      <c r="C46" s="440" t="s">
        <v>676</v>
      </c>
      <c r="D46" s="441">
        <v>203</v>
      </c>
      <c r="E46" s="442"/>
      <c r="F46" s="443"/>
      <c r="G46" s="443"/>
      <c r="H46" s="443"/>
      <c r="I46" s="444"/>
      <c r="J46" s="442">
        <v>9</v>
      </c>
      <c r="K46" s="443">
        <v>96</v>
      </c>
      <c r="L46" s="443">
        <v>62</v>
      </c>
      <c r="M46" s="443">
        <v>0</v>
      </c>
      <c r="N46" s="444">
        <v>34</v>
      </c>
      <c r="O46" s="442">
        <v>70</v>
      </c>
      <c r="P46" s="444">
        <v>26</v>
      </c>
      <c r="Q46" s="445">
        <v>1</v>
      </c>
      <c r="R46" s="238">
        <v>23</v>
      </c>
      <c r="S46" s="267">
        <v>44</v>
      </c>
      <c r="T46" s="238">
        <v>12</v>
      </c>
      <c r="U46" s="238">
        <v>13</v>
      </c>
      <c r="V46" s="266">
        <v>1</v>
      </c>
      <c r="W46" s="446">
        <v>2</v>
      </c>
      <c r="X46" s="4"/>
      <c r="Y46" s="4"/>
      <c r="Z46" s="4"/>
      <c r="AA46" s="4"/>
      <c r="AT46" s="4"/>
    </row>
    <row r="47" spans="1:46" ht="15" customHeight="1">
      <c r="A47" s="290"/>
      <c r="B47" s="439" t="s">
        <v>416</v>
      </c>
      <c r="C47" s="440" t="s">
        <v>677</v>
      </c>
      <c r="D47" s="441">
        <v>6</v>
      </c>
      <c r="E47" s="442"/>
      <c r="F47" s="443"/>
      <c r="G47" s="443"/>
      <c r="H47" s="443"/>
      <c r="I47" s="444"/>
      <c r="J47" s="442">
        <v>2</v>
      </c>
      <c r="K47" s="443">
        <v>173</v>
      </c>
      <c r="L47" s="443">
        <v>173</v>
      </c>
      <c r="M47" s="443">
        <v>0</v>
      </c>
      <c r="N47" s="444">
        <v>0</v>
      </c>
      <c r="O47" s="442">
        <v>0</v>
      </c>
      <c r="P47" s="444">
        <v>173</v>
      </c>
      <c r="Q47" s="445">
        <v>1</v>
      </c>
      <c r="R47" s="238">
        <v>15</v>
      </c>
      <c r="S47" s="267">
        <v>38</v>
      </c>
      <c r="T47" s="238">
        <v>37</v>
      </c>
      <c r="U47" s="238">
        <v>41</v>
      </c>
      <c r="V47" s="266">
        <v>28</v>
      </c>
      <c r="W47" s="446">
        <v>13</v>
      </c>
      <c r="X47" s="4"/>
      <c r="Y47" s="4"/>
      <c r="Z47" s="4"/>
      <c r="AA47" s="4"/>
      <c r="AT47" s="4"/>
    </row>
    <row r="48" spans="1:46" ht="15" customHeight="1">
      <c r="A48" s="290"/>
      <c r="B48" s="439" t="s">
        <v>416</v>
      </c>
      <c r="C48" s="440" t="s">
        <v>678</v>
      </c>
      <c r="D48" s="441">
        <v>72</v>
      </c>
      <c r="E48" s="442"/>
      <c r="F48" s="443"/>
      <c r="G48" s="443"/>
      <c r="H48" s="443"/>
      <c r="I48" s="444"/>
      <c r="J48" s="442">
        <v>3</v>
      </c>
      <c r="K48" s="443">
        <v>30</v>
      </c>
      <c r="L48" s="443">
        <v>25</v>
      </c>
      <c r="M48" s="443">
        <v>0</v>
      </c>
      <c r="N48" s="444">
        <v>5</v>
      </c>
      <c r="O48" s="442">
        <v>10</v>
      </c>
      <c r="P48" s="444">
        <v>20</v>
      </c>
      <c r="Q48" s="445">
        <v>0</v>
      </c>
      <c r="R48" s="238">
        <v>0</v>
      </c>
      <c r="S48" s="267">
        <v>6</v>
      </c>
      <c r="T48" s="238">
        <v>2</v>
      </c>
      <c r="U48" s="238">
        <v>6</v>
      </c>
      <c r="V48" s="266">
        <v>16</v>
      </c>
      <c r="W48" s="446">
        <v>0</v>
      </c>
      <c r="X48" s="4"/>
      <c r="Y48" s="4"/>
      <c r="Z48" s="4"/>
      <c r="AA48" s="4"/>
      <c r="AT48" s="4"/>
    </row>
    <row r="49" spans="1:46" ht="15" customHeight="1">
      <c r="A49" s="290"/>
      <c r="B49" s="439" t="s">
        <v>487</v>
      </c>
      <c r="C49" s="440" t="s">
        <v>679</v>
      </c>
      <c r="D49" s="441">
        <v>111</v>
      </c>
      <c r="E49" s="442"/>
      <c r="F49" s="443"/>
      <c r="G49" s="443"/>
      <c r="H49" s="443"/>
      <c r="I49" s="444"/>
      <c r="J49" s="442">
        <v>4</v>
      </c>
      <c r="K49" s="443">
        <v>50</v>
      </c>
      <c r="L49" s="443">
        <v>50</v>
      </c>
      <c r="M49" s="443">
        <v>0</v>
      </c>
      <c r="N49" s="444">
        <v>0</v>
      </c>
      <c r="O49" s="442">
        <v>5</v>
      </c>
      <c r="P49" s="444">
        <v>45</v>
      </c>
      <c r="Q49" s="445">
        <v>1</v>
      </c>
      <c r="R49" s="238">
        <v>0</v>
      </c>
      <c r="S49" s="267">
        <v>3</v>
      </c>
      <c r="T49" s="238">
        <v>12</v>
      </c>
      <c r="U49" s="238">
        <v>19</v>
      </c>
      <c r="V49" s="266">
        <v>8</v>
      </c>
      <c r="W49" s="446">
        <v>7</v>
      </c>
      <c r="X49" s="4"/>
      <c r="Y49" s="4"/>
      <c r="Z49" s="4"/>
      <c r="AA49" s="4"/>
      <c r="AT49" s="4"/>
    </row>
    <row r="50" spans="1:46" ht="15" customHeight="1">
      <c r="A50" s="290"/>
      <c r="B50" s="439" t="s">
        <v>487</v>
      </c>
      <c r="C50" s="440" t="s">
        <v>680</v>
      </c>
      <c r="D50" s="441">
        <v>78</v>
      </c>
      <c r="E50" s="442"/>
      <c r="F50" s="443"/>
      <c r="G50" s="443"/>
      <c r="H50" s="443"/>
      <c r="I50" s="444"/>
      <c r="J50" s="442">
        <v>4</v>
      </c>
      <c r="K50" s="443">
        <v>57</v>
      </c>
      <c r="L50" s="443">
        <v>57</v>
      </c>
      <c r="M50" s="443">
        <v>0</v>
      </c>
      <c r="N50" s="444">
        <v>0</v>
      </c>
      <c r="O50" s="442">
        <v>5</v>
      </c>
      <c r="P50" s="444">
        <v>52</v>
      </c>
      <c r="Q50" s="445">
        <v>1</v>
      </c>
      <c r="R50" s="238">
        <v>0</v>
      </c>
      <c r="S50" s="267">
        <v>2</v>
      </c>
      <c r="T50" s="238">
        <v>11</v>
      </c>
      <c r="U50" s="238">
        <v>26</v>
      </c>
      <c r="V50" s="266">
        <v>11</v>
      </c>
      <c r="W50" s="446">
        <v>6</v>
      </c>
      <c r="X50" s="4"/>
      <c r="Y50" s="4"/>
      <c r="Z50" s="4"/>
      <c r="AA50" s="4"/>
      <c r="AT50" s="4"/>
    </row>
    <row r="51" spans="1:46" ht="15" customHeight="1">
      <c r="A51" s="290"/>
      <c r="B51" s="439" t="s">
        <v>487</v>
      </c>
      <c r="C51" s="440" t="s">
        <v>681</v>
      </c>
      <c r="D51" s="441">
        <v>120</v>
      </c>
      <c r="E51" s="442"/>
      <c r="F51" s="443"/>
      <c r="G51" s="443"/>
      <c r="H51" s="443"/>
      <c r="I51" s="444"/>
      <c r="J51" s="442">
        <v>5</v>
      </c>
      <c r="K51" s="443">
        <v>46</v>
      </c>
      <c r="L51" s="443">
        <v>46</v>
      </c>
      <c r="M51" s="443">
        <v>0</v>
      </c>
      <c r="N51" s="444">
        <v>0</v>
      </c>
      <c r="O51" s="442">
        <v>2</v>
      </c>
      <c r="P51" s="444">
        <v>44</v>
      </c>
      <c r="Q51" s="445">
        <v>1</v>
      </c>
      <c r="R51" s="238">
        <v>1</v>
      </c>
      <c r="S51" s="267">
        <v>2</v>
      </c>
      <c r="T51" s="238">
        <v>9</v>
      </c>
      <c r="U51" s="238">
        <v>20</v>
      </c>
      <c r="V51" s="266">
        <v>8</v>
      </c>
      <c r="W51" s="446">
        <v>5</v>
      </c>
      <c r="X51" s="4"/>
      <c r="Y51" s="4"/>
      <c r="Z51" s="4"/>
      <c r="AA51" s="4"/>
      <c r="AT51" s="4"/>
    </row>
    <row r="52" spans="1:46" ht="15" customHeight="1">
      <c r="A52" s="290"/>
      <c r="B52" s="439" t="s">
        <v>487</v>
      </c>
      <c r="C52" s="440" t="s">
        <v>682</v>
      </c>
      <c r="D52" s="441">
        <v>140</v>
      </c>
      <c r="E52" s="442"/>
      <c r="F52" s="443"/>
      <c r="G52" s="443"/>
      <c r="H52" s="443"/>
      <c r="I52" s="444"/>
      <c r="J52" s="442">
        <v>6</v>
      </c>
      <c r="K52" s="443">
        <v>60</v>
      </c>
      <c r="L52" s="443">
        <v>60</v>
      </c>
      <c r="M52" s="443">
        <v>0</v>
      </c>
      <c r="N52" s="444">
        <v>0</v>
      </c>
      <c r="O52" s="442">
        <v>12</v>
      </c>
      <c r="P52" s="444">
        <v>48</v>
      </c>
      <c r="Q52" s="445">
        <v>3</v>
      </c>
      <c r="R52" s="238">
        <v>1</v>
      </c>
      <c r="S52" s="267">
        <v>4</v>
      </c>
      <c r="T52" s="238">
        <v>16</v>
      </c>
      <c r="U52" s="238">
        <v>23</v>
      </c>
      <c r="V52" s="266">
        <v>7</v>
      </c>
      <c r="W52" s="446">
        <v>6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90"/>
      <c r="B53" s="439" t="s">
        <v>487</v>
      </c>
      <c r="C53" s="440" t="s">
        <v>683</v>
      </c>
      <c r="D53" s="441">
        <v>140</v>
      </c>
      <c r="E53" s="442"/>
      <c r="F53" s="443"/>
      <c r="G53" s="443"/>
      <c r="H53" s="443"/>
      <c r="I53" s="444"/>
      <c r="J53" s="442">
        <v>6</v>
      </c>
      <c r="K53" s="443">
        <v>60</v>
      </c>
      <c r="L53" s="443">
        <v>60</v>
      </c>
      <c r="M53" s="443">
        <v>0</v>
      </c>
      <c r="N53" s="444">
        <v>0</v>
      </c>
      <c r="O53" s="442">
        <v>12</v>
      </c>
      <c r="P53" s="444">
        <v>48</v>
      </c>
      <c r="Q53" s="445">
        <v>3</v>
      </c>
      <c r="R53" s="238">
        <v>1</v>
      </c>
      <c r="S53" s="267">
        <v>4</v>
      </c>
      <c r="T53" s="238">
        <v>16</v>
      </c>
      <c r="U53" s="238">
        <v>23</v>
      </c>
      <c r="V53" s="266">
        <v>7</v>
      </c>
      <c r="W53" s="446">
        <v>6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90"/>
      <c r="B54" s="439" t="s">
        <v>535</v>
      </c>
      <c r="C54" s="440" t="s">
        <v>684</v>
      </c>
      <c r="D54" s="441">
        <v>60</v>
      </c>
      <c r="E54" s="442"/>
      <c r="F54" s="443"/>
      <c r="G54" s="443"/>
      <c r="H54" s="443"/>
      <c r="I54" s="444"/>
      <c r="J54" s="442">
        <v>1</v>
      </c>
      <c r="K54" s="443">
        <v>18</v>
      </c>
      <c r="L54" s="443">
        <v>10</v>
      </c>
      <c r="M54" s="443">
        <v>0</v>
      </c>
      <c r="N54" s="444">
        <v>8</v>
      </c>
      <c r="O54" s="442">
        <v>11</v>
      </c>
      <c r="P54" s="444">
        <v>7</v>
      </c>
      <c r="Q54" s="445">
        <v>0</v>
      </c>
      <c r="R54" s="238">
        <v>0</v>
      </c>
      <c r="S54" s="267">
        <v>9</v>
      </c>
      <c r="T54" s="238">
        <v>7</v>
      </c>
      <c r="U54" s="238">
        <v>2</v>
      </c>
      <c r="V54" s="266">
        <v>0</v>
      </c>
      <c r="W54" s="446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90"/>
      <c r="B55" s="439" t="s">
        <v>535</v>
      </c>
      <c r="C55" s="440" t="s">
        <v>685</v>
      </c>
      <c r="D55" s="441">
        <v>71</v>
      </c>
      <c r="E55" s="442"/>
      <c r="F55" s="443"/>
      <c r="G55" s="443"/>
      <c r="H55" s="443"/>
      <c r="I55" s="444"/>
      <c r="J55" s="442">
        <v>1</v>
      </c>
      <c r="K55" s="443">
        <v>18</v>
      </c>
      <c r="L55" s="443"/>
      <c r="M55" s="443"/>
      <c r="N55" s="444"/>
      <c r="O55" s="442">
        <v>11</v>
      </c>
      <c r="P55" s="444">
        <v>7</v>
      </c>
      <c r="Q55" s="445">
        <v>0</v>
      </c>
      <c r="R55" s="238">
        <v>0</v>
      </c>
      <c r="S55" s="267">
        <v>9</v>
      </c>
      <c r="T55" s="238">
        <v>6</v>
      </c>
      <c r="U55" s="238">
        <v>3</v>
      </c>
      <c r="V55" s="266">
        <v>0</v>
      </c>
      <c r="W55" s="446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90"/>
      <c r="B56" s="439" t="s">
        <v>535</v>
      </c>
      <c r="C56" s="440" t="s">
        <v>686</v>
      </c>
      <c r="D56" s="441">
        <v>72</v>
      </c>
      <c r="E56" s="442"/>
      <c r="F56" s="443"/>
      <c r="G56" s="443"/>
      <c r="H56" s="443"/>
      <c r="I56" s="444"/>
      <c r="J56" s="442">
        <v>3</v>
      </c>
      <c r="K56" s="443">
        <v>31</v>
      </c>
      <c r="L56" s="443">
        <v>7</v>
      </c>
      <c r="M56" s="443">
        <v>0</v>
      </c>
      <c r="N56" s="444">
        <v>24</v>
      </c>
      <c r="O56" s="442">
        <v>6</v>
      </c>
      <c r="P56" s="444">
        <v>25</v>
      </c>
      <c r="Q56" s="445">
        <v>2</v>
      </c>
      <c r="R56" s="238">
        <v>7</v>
      </c>
      <c r="S56" s="267">
        <v>6</v>
      </c>
      <c r="T56" s="238">
        <v>9</v>
      </c>
      <c r="U56" s="238">
        <v>4</v>
      </c>
      <c r="V56" s="266">
        <v>3</v>
      </c>
      <c r="W56" s="446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90"/>
      <c r="B57" s="439" t="s">
        <v>535</v>
      </c>
      <c r="C57" s="440" t="s">
        <v>687</v>
      </c>
      <c r="D57" s="441">
        <v>69</v>
      </c>
      <c r="E57" s="442"/>
      <c r="F57" s="443"/>
      <c r="G57" s="443"/>
      <c r="H57" s="443"/>
      <c r="I57" s="444"/>
      <c r="J57" s="442">
        <v>3</v>
      </c>
      <c r="K57" s="443">
        <v>31</v>
      </c>
      <c r="L57" s="443">
        <v>13</v>
      </c>
      <c r="M57" s="443">
        <v>0</v>
      </c>
      <c r="N57" s="444">
        <v>18</v>
      </c>
      <c r="O57" s="442">
        <v>4</v>
      </c>
      <c r="P57" s="444">
        <v>27</v>
      </c>
      <c r="Q57" s="445">
        <v>1</v>
      </c>
      <c r="R57" s="238">
        <v>6</v>
      </c>
      <c r="S57" s="267">
        <v>3</v>
      </c>
      <c r="T57" s="238">
        <v>10</v>
      </c>
      <c r="U57" s="238">
        <v>4</v>
      </c>
      <c r="V57" s="266">
        <v>7</v>
      </c>
      <c r="W57" s="446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90"/>
      <c r="B58" s="439" t="s">
        <v>466</v>
      </c>
      <c r="C58" s="440" t="s">
        <v>688</v>
      </c>
      <c r="D58" s="441">
        <v>66</v>
      </c>
      <c r="E58" s="442"/>
      <c r="F58" s="443"/>
      <c r="G58" s="443"/>
      <c r="H58" s="443"/>
      <c r="I58" s="444"/>
      <c r="J58" s="442">
        <v>2</v>
      </c>
      <c r="K58" s="443">
        <v>27</v>
      </c>
      <c r="L58" s="443">
        <v>21</v>
      </c>
      <c r="M58" s="443">
        <v>6</v>
      </c>
      <c r="N58" s="444">
        <v>0</v>
      </c>
      <c r="O58" s="442">
        <v>17</v>
      </c>
      <c r="P58" s="444">
        <v>10</v>
      </c>
      <c r="Q58" s="445">
        <v>1</v>
      </c>
      <c r="R58" s="238">
        <v>0</v>
      </c>
      <c r="S58" s="267">
        <v>5</v>
      </c>
      <c r="T58" s="238">
        <v>5</v>
      </c>
      <c r="U58" s="238">
        <v>7</v>
      </c>
      <c r="V58" s="266">
        <v>7</v>
      </c>
      <c r="W58" s="446">
        <v>2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90"/>
      <c r="B59" s="439" t="s">
        <v>466</v>
      </c>
      <c r="C59" s="440" t="s">
        <v>689</v>
      </c>
      <c r="D59" s="441">
        <v>39</v>
      </c>
      <c r="E59" s="442"/>
      <c r="F59" s="443"/>
      <c r="G59" s="443"/>
      <c r="H59" s="443"/>
      <c r="I59" s="444"/>
      <c r="J59" s="442">
        <v>1</v>
      </c>
      <c r="K59" s="443">
        <v>15</v>
      </c>
      <c r="L59" s="443">
        <v>9</v>
      </c>
      <c r="M59" s="443">
        <v>6</v>
      </c>
      <c r="N59" s="444">
        <v>0</v>
      </c>
      <c r="O59" s="442">
        <v>7</v>
      </c>
      <c r="P59" s="444">
        <v>8</v>
      </c>
      <c r="Q59" s="445">
        <v>0</v>
      </c>
      <c r="R59" s="238">
        <v>0</v>
      </c>
      <c r="S59" s="267">
        <v>1</v>
      </c>
      <c r="T59" s="238">
        <v>6</v>
      </c>
      <c r="U59" s="238">
        <v>4</v>
      </c>
      <c r="V59" s="266">
        <v>2</v>
      </c>
      <c r="W59" s="446">
        <v>2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90"/>
      <c r="B60" s="439" t="s">
        <v>466</v>
      </c>
      <c r="C60" s="440" t="s">
        <v>690</v>
      </c>
      <c r="D60" s="441">
        <v>66</v>
      </c>
      <c r="E60" s="442"/>
      <c r="F60" s="443"/>
      <c r="G60" s="443"/>
      <c r="H60" s="443"/>
      <c r="I60" s="444"/>
      <c r="J60" s="442">
        <v>2</v>
      </c>
      <c r="K60" s="443">
        <v>28</v>
      </c>
      <c r="L60" s="443">
        <v>14</v>
      </c>
      <c r="M60" s="443">
        <v>13</v>
      </c>
      <c r="N60" s="444">
        <v>1</v>
      </c>
      <c r="O60" s="442">
        <v>20</v>
      </c>
      <c r="P60" s="444">
        <v>8</v>
      </c>
      <c r="Q60" s="445">
        <v>2</v>
      </c>
      <c r="R60" s="238">
        <v>2</v>
      </c>
      <c r="S60" s="267">
        <v>4</v>
      </c>
      <c r="T60" s="238">
        <v>3</v>
      </c>
      <c r="U60" s="238">
        <v>8</v>
      </c>
      <c r="V60" s="266">
        <v>7</v>
      </c>
      <c r="W60" s="446">
        <v>2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90"/>
      <c r="B61" s="439" t="s">
        <v>466</v>
      </c>
      <c r="C61" s="440" t="s">
        <v>691</v>
      </c>
      <c r="D61" s="441">
        <v>69</v>
      </c>
      <c r="E61" s="442"/>
      <c r="F61" s="443"/>
      <c r="G61" s="443"/>
      <c r="H61" s="443"/>
      <c r="I61" s="444"/>
      <c r="J61" s="442">
        <v>2</v>
      </c>
      <c r="K61" s="443">
        <v>27</v>
      </c>
      <c r="L61" s="443">
        <v>12</v>
      </c>
      <c r="M61" s="443">
        <v>15</v>
      </c>
      <c r="N61" s="444">
        <v>0</v>
      </c>
      <c r="O61" s="442">
        <v>20</v>
      </c>
      <c r="P61" s="444">
        <v>7</v>
      </c>
      <c r="Q61" s="445">
        <v>1</v>
      </c>
      <c r="R61" s="238">
        <v>0</v>
      </c>
      <c r="S61" s="267">
        <v>7</v>
      </c>
      <c r="T61" s="238">
        <v>4</v>
      </c>
      <c r="U61" s="238">
        <v>3</v>
      </c>
      <c r="V61" s="266">
        <v>8</v>
      </c>
      <c r="W61" s="446">
        <v>4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90"/>
      <c r="B62" s="439" t="s">
        <v>434</v>
      </c>
      <c r="C62" s="440" t="s">
        <v>692</v>
      </c>
      <c r="D62" s="441">
        <v>75</v>
      </c>
      <c r="E62" s="442"/>
      <c r="F62" s="443"/>
      <c r="G62" s="443"/>
      <c r="H62" s="443"/>
      <c r="I62" s="444"/>
      <c r="J62" s="442">
        <v>3</v>
      </c>
      <c r="K62" s="443">
        <v>26</v>
      </c>
      <c r="L62" s="443">
        <v>26</v>
      </c>
      <c r="M62" s="443">
        <v>0</v>
      </c>
      <c r="N62" s="444">
        <v>0</v>
      </c>
      <c r="O62" s="442">
        <v>26</v>
      </c>
      <c r="P62" s="444">
        <v>0</v>
      </c>
      <c r="Q62" s="445">
        <v>0</v>
      </c>
      <c r="R62" s="238">
        <v>0</v>
      </c>
      <c r="S62" s="267">
        <v>9</v>
      </c>
      <c r="T62" s="238">
        <v>7</v>
      </c>
      <c r="U62" s="238">
        <v>7</v>
      </c>
      <c r="V62" s="266">
        <v>1</v>
      </c>
      <c r="W62" s="446">
        <v>2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90"/>
      <c r="B63" s="439" t="s">
        <v>434</v>
      </c>
      <c r="C63" s="440" t="s">
        <v>693</v>
      </c>
      <c r="D63" s="441">
        <v>70</v>
      </c>
      <c r="E63" s="442"/>
      <c r="F63" s="443"/>
      <c r="G63" s="443"/>
      <c r="H63" s="443"/>
      <c r="I63" s="444"/>
      <c r="J63" s="442">
        <v>3</v>
      </c>
      <c r="K63" s="443">
        <v>30</v>
      </c>
      <c r="L63" s="443">
        <v>30</v>
      </c>
      <c r="M63" s="443">
        <v>0</v>
      </c>
      <c r="N63" s="444">
        <v>0</v>
      </c>
      <c r="O63" s="442">
        <v>30</v>
      </c>
      <c r="P63" s="444">
        <v>0</v>
      </c>
      <c r="Q63" s="445">
        <v>8</v>
      </c>
      <c r="R63" s="238">
        <v>1</v>
      </c>
      <c r="S63" s="267">
        <v>4</v>
      </c>
      <c r="T63" s="238">
        <v>8</v>
      </c>
      <c r="U63" s="238">
        <v>3</v>
      </c>
      <c r="V63" s="266">
        <v>6</v>
      </c>
      <c r="W63" s="446">
        <v>0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90"/>
      <c r="B64" s="439" t="s">
        <v>582</v>
      </c>
      <c r="C64" s="440" t="s">
        <v>694</v>
      </c>
      <c r="D64" s="441">
        <v>42</v>
      </c>
      <c r="E64" s="442"/>
      <c r="F64" s="443"/>
      <c r="G64" s="443"/>
      <c r="H64" s="443"/>
      <c r="I64" s="444"/>
      <c r="J64" s="442">
        <v>1</v>
      </c>
      <c r="K64" s="443">
        <v>10</v>
      </c>
      <c r="L64" s="443">
        <v>7</v>
      </c>
      <c r="M64" s="443">
        <v>3</v>
      </c>
      <c r="N64" s="444">
        <v>0</v>
      </c>
      <c r="O64" s="442">
        <v>0</v>
      </c>
      <c r="P64" s="444">
        <v>10</v>
      </c>
      <c r="Q64" s="445">
        <v>0</v>
      </c>
      <c r="R64" s="238">
        <v>2</v>
      </c>
      <c r="S64" s="267">
        <v>6</v>
      </c>
      <c r="T64" s="238">
        <v>2</v>
      </c>
      <c r="U64" s="238">
        <v>0</v>
      </c>
      <c r="V64" s="266">
        <v>0</v>
      </c>
      <c r="W64" s="446">
        <v>0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90"/>
      <c r="B65" s="439" t="s">
        <v>582</v>
      </c>
      <c r="C65" s="440" t="s">
        <v>695</v>
      </c>
      <c r="D65" s="441">
        <v>192</v>
      </c>
      <c r="E65" s="442"/>
      <c r="F65" s="443"/>
      <c r="G65" s="443"/>
      <c r="H65" s="443"/>
      <c r="I65" s="444"/>
      <c r="J65" s="442">
        <v>6</v>
      </c>
      <c r="K65" s="443">
        <v>62</v>
      </c>
      <c r="L65" s="443">
        <v>51</v>
      </c>
      <c r="M65" s="443">
        <v>6</v>
      </c>
      <c r="N65" s="444">
        <v>5</v>
      </c>
      <c r="O65" s="442">
        <v>0</v>
      </c>
      <c r="P65" s="444">
        <v>62</v>
      </c>
      <c r="Q65" s="445">
        <v>6</v>
      </c>
      <c r="R65" s="238">
        <v>8</v>
      </c>
      <c r="S65" s="267">
        <v>25</v>
      </c>
      <c r="T65" s="238">
        <v>16</v>
      </c>
      <c r="U65" s="238">
        <v>5</v>
      </c>
      <c r="V65" s="266">
        <v>2</v>
      </c>
      <c r="W65" s="446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90"/>
      <c r="B66" s="439" t="s">
        <v>582</v>
      </c>
      <c r="C66" s="440" t="s">
        <v>696</v>
      </c>
      <c r="D66" s="441">
        <v>126</v>
      </c>
      <c r="E66" s="442"/>
      <c r="F66" s="443"/>
      <c r="G66" s="443"/>
      <c r="H66" s="443"/>
      <c r="I66" s="444"/>
      <c r="J66" s="442">
        <v>4</v>
      </c>
      <c r="K66" s="443">
        <v>43</v>
      </c>
      <c r="L66" s="443">
        <v>32</v>
      </c>
      <c r="M66" s="443">
        <v>5</v>
      </c>
      <c r="N66" s="444">
        <v>6</v>
      </c>
      <c r="O66" s="442">
        <v>0</v>
      </c>
      <c r="P66" s="444">
        <v>43</v>
      </c>
      <c r="Q66" s="445">
        <v>5</v>
      </c>
      <c r="R66" s="238">
        <v>3</v>
      </c>
      <c r="S66" s="267">
        <v>11</v>
      </c>
      <c r="T66" s="238">
        <v>17</v>
      </c>
      <c r="U66" s="238">
        <v>5</v>
      </c>
      <c r="V66" s="266">
        <v>2</v>
      </c>
      <c r="W66" s="446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90"/>
      <c r="B67" s="439" t="s">
        <v>582</v>
      </c>
      <c r="C67" s="440" t="s">
        <v>697</v>
      </c>
      <c r="D67" s="441">
        <v>48</v>
      </c>
      <c r="E67" s="442"/>
      <c r="F67" s="443"/>
      <c r="G67" s="443"/>
      <c r="H67" s="443"/>
      <c r="I67" s="444"/>
      <c r="J67" s="442">
        <v>2</v>
      </c>
      <c r="K67" s="443">
        <v>23</v>
      </c>
      <c r="L67" s="443">
        <v>17</v>
      </c>
      <c r="M67" s="443">
        <v>0</v>
      </c>
      <c r="N67" s="444">
        <v>6</v>
      </c>
      <c r="O67" s="442">
        <v>1</v>
      </c>
      <c r="P67" s="444">
        <v>22</v>
      </c>
      <c r="Q67" s="445">
        <v>0</v>
      </c>
      <c r="R67" s="238">
        <v>2</v>
      </c>
      <c r="S67" s="267">
        <v>12</v>
      </c>
      <c r="T67" s="238">
        <v>8</v>
      </c>
      <c r="U67" s="238">
        <v>0</v>
      </c>
      <c r="V67" s="266">
        <v>1</v>
      </c>
      <c r="W67" s="446">
        <v>0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90"/>
      <c r="B68" s="439" t="s">
        <v>582</v>
      </c>
      <c r="C68" s="440" t="s">
        <v>698</v>
      </c>
      <c r="D68" s="441">
        <v>65</v>
      </c>
      <c r="E68" s="442"/>
      <c r="F68" s="443"/>
      <c r="G68" s="443"/>
      <c r="H68" s="443"/>
      <c r="I68" s="444"/>
      <c r="J68" s="442">
        <v>3</v>
      </c>
      <c r="K68" s="443">
        <v>21</v>
      </c>
      <c r="L68" s="443">
        <v>19</v>
      </c>
      <c r="M68" s="443">
        <v>0</v>
      </c>
      <c r="N68" s="444">
        <v>2</v>
      </c>
      <c r="O68" s="442">
        <v>0</v>
      </c>
      <c r="P68" s="444">
        <v>21</v>
      </c>
      <c r="Q68" s="445">
        <v>0</v>
      </c>
      <c r="R68" s="238">
        <v>0</v>
      </c>
      <c r="S68" s="267">
        <v>14</v>
      </c>
      <c r="T68" s="238">
        <v>1</v>
      </c>
      <c r="U68" s="238">
        <v>6</v>
      </c>
      <c r="V68" s="266">
        <v>0</v>
      </c>
      <c r="W68" s="446">
        <v>0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90"/>
      <c r="B69" s="439" t="s">
        <v>582</v>
      </c>
      <c r="C69" s="440" t="s">
        <v>699</v>
      </c>
      <c r="D69" s="441">
        <v>60</v>
      </c>
      <c r="E69" s="442"/>
      <c r="F69" s="443"/>
      <c r="G69" s="443"/>
      <c r="H69" s="443"/>
      <c r="I69" s="444"/>
      <c r="J69" s="442">
        <v>3</v>
      </c>
      <c r="K69" s="443">
        <v>24</v>
      </c>
      <c r="L69" s="443">
        <v>24</v>
      </c>
      <c r="M69" s="443">
        <v>0</v>
      </c>
      <c r="N69" s="444">
        <v>0</v>
      </c>
      <c r="O69" s="442">
        <v>24</v>
      </c>
      <c r="P69" s="444">
        <v>0</v>
      </c>
      <c r="Q69" s="445">
        <v>0</v>
      </c>
      <c r="R69" s="238">
        <v>0</v>
      </c>
      <c r="S69" s="267">
        <v>13</v>
      </c>
      <c r="T69" s="238">
        <v>5</v>
      </c>
      <c r="U69" s="238">
        <v>3</v>
      </c>
      <c r="V69" s="266">
        <v>3</v>
      </c>
      <c r="W69" s="446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90"/>
      <c r="B70" s="439" t="s">
        <v>582</v>
      </c>
      <c r="C70" s="440" t="s">
        <v>700</v>
      </c>
      <c r="D70" s="441">
        <v>69</v>
      </c>
      <c r="E70" s="442"/>
      <c r="F70" s="443"/>
      <c r="G70" s="443"/>
      <c r="H70" s="443"/>
      <c r="I70" s="444"/>
      <c r="J70" s="442">
        <v>3</v>
      </c>
      <c r="K70" s="443">
        <v>32</v>
      </c>
      <c r="L70" s="443">
        <v>20</v>
      </c>
      <c r="M70" s="443">
        <v>0</v>
      </c>
      <c r="N70" s="444">
        <v>12</v>
      </c>
      <c r="O70" s="442">
        <v>2</v>
      </c>
      <c r="P70" s="444">
        <v>30</v>
      </c>
      <c r="Q70" s="445">
        <v>0</v>
      </c>
      <c r="R70" s="238">
        <v>1</v>
      </c>
      <c r="S70" s="267">
        <v>9</v>
      </c>
      <c r="T70" s="238">
        <v>12</v>
      </c>
      <c r="U70" s="238">
        <v>4</v>
      </c>
      <c r="V70" s="266">
        <v>6</v>
      </c>
      <c r="W70" s="446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90"/>
      <c r="B71" s="439" t="s">
        <v>582</v>
      </c>
      <c r="C71" s="440" t="s">
        <v>701</v>
      </c>
      <c r="D71" s="441">
        <v>144</v>
      </c>
      <c r="E71" s="442"/>
      <c r="F71" s="443"/>
      <c r="G71" s="443"/>
      <c r="H71" s="443"/>
      <c r="I71" s="444"/>
      <c r="J71" s="442">
        <v>5</v>
      </c>
      <c r="K71" s="443">
        <v>55</v>
      </c>
      <c r="L71" s="443">
        <v>37</v>
      </c>
      <c r="M71" s="443">
        <v>0</v>
      </c>
      <c r="N71" s="444">
        <v>18</v>
      </c>
      <c r="O71" s="442">
        <v>1</v>
      </c>
      <c r="P71" s="444">
        <v>54</v>
      </c>
      <c r="Q71" s="445">
        <v>3</v>
      </c>
      <c r="R71" s="238">
        <v>2</v>
      </c>
      <c r="S71" s="267">
        <v>15</v>
      </c>
      <c r="T71" s="238">
        <v>25</v>
      </c>
      <c r="U71" s="238">
        <v>6</v>
      </c>
      <c r="V71" s="266">
        <v>3</v>
      </c>
      <c r="W71" s="446">
        <v>1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90"/>
      <c r="B72" s="439" t="s">
        <v>582</v>
      </c>
      <c r="C72" s="440" t="s">
        <v>702</v>
      </c>
      <c r="D72" s="441">
        <v>108</v>
      </c>
      <c r="E72" s="442"/>
      <c r="F72" s="443"/>
      <c r="G72" s="443"/>
      <c r="H72" s="443"/>
      <c r="I72" s="444"/>
      <c r="J72" s="442">
        <v>4</v>
      </c>
      <c r="K72" s="443">
        <v>41</v>
      </c>
      <c r="L72" s="443">
        <v>25</v>
      </c>
      <c r="M72" s="443">
        <v>0</v>
      </c>
      <c r="N72" s="444">
        <v>16</v>
      </c>
      <c r="O72" s="442">
        <v>0</v>
      </c>
      <c r="P72" s="444">
        <v>41</v>
      </c>
      <c r="Q72" s="445">
        <v>1</v>
      </c>
      <c r="R72" s="238">
        <v>1</v>
      </c>
      <c r="S72" s="267">
        <v>9</v>
      </c>
      <c r="T72" s="238">
        <v>20</v>
      </c>
      <c r="U72" s="238">
        <v>6</v>
      </c>
      <c r="V72" s="266">
        <v>3</v>
      </c>
      <c r="W72" s="446">
        <v>1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90"/>
      <c r="B73" s="439" t="s">
        <v>582</v>
      </c>
      <c r="C73" s="440" t="s">
        <v>703</v>
      </c>
      <c r="D73" s="441">
        <v>63</v>
      </c>
      <c r="E73" s="442"/>
      <c r="F73" s="443"/>
      <c r="G73" s="443"/>
      <c r="H73" s="443"/>
      <c r="I73" s="444"/>
      <c r="J73" s="442">
        <v>2</v>
      </c>
      <c r="K73" s="443">
        <v>20</v>
      </c>
      <c r="L73" s="443">
        <v>10</v>
      </c>
      <c r="M73" s="443">
        <v>0</v>
      </c>
      <c r="N73" s="444">
        <v>10</v>
      </c>
      <c r="O73" s="442">
        <v>0</v>
      </c>
      <c r="P73" s="444">
        <v>20</v>
      </c>
      <c r="Q73" s="445">
        <v>1</v>
      </c>
      <c r="R73" s="238">
        <v>2</v>
      </c>
      <c r="S73" s="267">
        <v>6</v>
      </c>
      <c r="T73" s="238">
        <v>6</v>
      </c>
      <c r="U73" s="238">
        <v>4</v>
      </c>
      <c r="V73" s="266">
        <v>1</v>
      </c>
      <c r="W73" s="446">
        <v>0</v>
      </c>
      <c r="X73" s="4"/>
      <c r="Y73" s="4"/>
      <c r="Z73" s="4"/>
      <c r="AA73" s="4"/>
      <c r="AB73" s="4"/>
      <c r="AC73" s="4"/>
      <c r="AR73" s="4"/>
    </row>
    <row r="74" spans="1:44" ht="15" customHeight="1">
      <c r="A74" s="290"/>
      <c r="B74" s="439" t="s">
        <v>582</v>
      </c>
      <c r="C74" s="440" t="s">
        <v>704</v>
      </c>
      <c r="D74" s="441">
        <v>102</v>
      </c>
      <c r="E74" s="442"/>
      <c r="F74" s="443"/>
      <c r="G74" s="443"/>
      <c r="H74" s="443"/>
      <c r="I74" s="444"/>
      <c r="J74" s="442">
        <v>3</v>
      </c>
      <c r="K74" s="443">
        <v>31</v>
      </c>
      <c r="L74" s="443">
        <v>14</v>
      </c>
      <c r="M74" s="443">
        <v>4</v>
      </c>
      <c r="N74" s="444">
        <v>13</v>
      </c>
      <c r="O74" s="442">
        <v>0</v>
      </c>
      <c r="P74" s="444">
        <v>31</v>
      </c>
      <c r="Q74" s="445">
        <v>1</v>
      </c>
      <c r="R74" s="238">
        <v>3</v>
      </c>
      <c r="S74" s="267">
        <v>11</v>
      </c>
      <c r="T74" s="238">
        <v>11</v>
      </c>
      <c r="U74" s="238">
        <v>5</v>
      </c>
      <c r="V74" s="266">
        <v>0</v>
      </c>
      <c r="W74" s="446">
        <v>0</v>
      </c>
      <c r="X74" s="4"/>
      <c r="Y74" s="4"/>
      <c r="Z74" s="4"/>
      <c r="AA74" s="4"/>
      <c r="AB74" s="4"/>
      <c r="AC74" s="4"/>
      <c r="AR74" s="4"/>
    </row>
    <row r="75" spans="1:44" ht="15" customHeight="1">
      <c r="A75" s="290"/>
      <c r="B75" s="439" t="s">
        <v>582</v>
      </c>
      <c r="C75" s="440" t="s">
        <v>705</v>
      </c>
      <c r="D75" s="441">
        <v>33</v>
      </c>
      <c r="E75" s="442"/>
      <c r="F75" s="443"/>
      <c r="G75" s="443"/>
      <c r="H75" s="443"/>
      <c r="I75" s="444"/>
      <c r="J75" s="442">
        <v>1</v>
      </c>
      <c r="K75" s="443">
        <v>10</v>
      </c>
      <c r="L75" s="443">
        <v>8</v>
      </c>
      <c r="M75" s="443">
        <v>2</v>
      </c>
      <c r="N75" s="444">
        <v>0</v>
      </c>
      <c r="O75" s="442">
        <v>0</v>
      </c>
      <c r="P75" s="444">
        <v>10</v>
      </c>
      <c r="Q75" s="445">
        <v>2</v>
      </c>
      <c r="R75" s="238">
        <v>1</v>
      </c>
      <c r="S75" s="267">
        <v>5</v>
      </c>
      <c r="T75" s="238">
        <v>2</v>
      </c>
      <c r="U75" s="238">
        <v>0</v>
      </c>
      <c r="V75" s="266">
        <v>0</v>
      </c>
      <c r="W75" s="446">
        <v>0</v>
      </c>
      <c r="X75" s="4"/>
      <c r="Y75" s="4"/>
      <c r="Z75" s="4"/>
      <c r="AA75" s="4"/>
      <c r="AB75" s="4"/>
      <c r="AC75" s="4"/>
      <c r="AR75" s="4"/>
    </row>
    <row r="76" spans="1:44" ht="15" customHeight="1">
      <c r="A76" s="290"/>
      <c r="B76" s="439" t="s">
        <v>582</v>
      </c>
      <c r="C76" s="440" t="s">
        <v>706</v>
      </c>
      <c r="D76" s="441">
        <v>153</v>
      </c>
      <c r="E76" s="442"/>
      <c r="F76" s="443"/>
      <c r="G76" s="443"/>
      <c r="H76" s="443"/>
      <c r="I76" s="444"/>
      <c r="J76" s="442">
        <v>6</v>
      </c>
      <c r="K76" s="443">
        <v>63</v>
      </c>
      <c r="L76" s="443">
        <v>45</v>
      </c>
      <c r="M76" s="443">
        <v>0</v>
      </c>
      <c r="N76" s="444">
        <v>18</v>
      </c>
      <c r="O76" s="442">
        <v>0</v>
      </c>
      <c r="P76" s="444">
        <v>63</v>
      </c>
      <c r="Q76" s="445">
        <v>1</v>
      </c>
      <c r="R76" s="238">
        <v>3</v>
      </c>
      <c r="S76" s="267">
        <v>29</v>
      </c>
      <c r="T76" s="238">
        <v>21</v>
      </c>
      <c r="U76" s="238">
        <v>4</v>
      </c>
      <c r="V76" s="266">
        <v>5</v>
      </c>
      <c r="W76" s="446">
        <v>0</v>
      </c>
      <c r="X76" s="4"/>
      <c r="Y76" s="4"/>
      <c r="Z76" s="4"/>
      <c r="AA76" s="4"/>
      <c r="AB76" s="4"/>
      <c r="AC76" s="4"/>
      <c r="AR76" s="4"/>
    </row>
    <row r="77" spans="1:44" ht="15" customHeight="1">
      <c r="A77" s="290"/>
      <c r="B77" s="439" t="s">
        <v>582</v>
      </c>
      <c r="C77" s="440" t="s">
        <v>707</v>
      </c>
      <c r="D77" s="441">
        <v>72</v>
      </c>
      <c r="E77" s="442"/>
      <c r="F77" s="443"/>
      <c r="G77" s="443"/>
      <c r="H77" s="443"/>
      <c r="I77" s="444"/>
      <c r="J77" s="442">
        <v>2</v>
      </c>
      <c r="K77" s="443">
        <v>20</v>
      </c>
      <c r="L77" s="443">
        <v>16</v>
      </c>
      <c r="M77" s="443">
        <v>4</v>
      </c>
      <c r="N77" s="444">
        <v>0</v>
      </c>
      <c r="O77" s="442">
        <v>0</v>
      </c>
      <c r="P77" s="444">
        <v>20</v>
      </c>
      <c r="Q77" s="445">
        <v>2</v>
      </c>
      <c r="R77" s="238">
        <v>5</v>
      </c>
      <c r="S77" s="267">
        <v>10</v>
      </c>
      <c r="T77" s="238">
        <v>3</v>
      </c>
      <c r="U77" s="238">
        <v>0</v>
      </c>
      <c r="V77" s="266">
        <v>0</v>
      </c>
      <c r="W77" s="446">
        <v>0</v>
      </c>
      <c r="X77" s="4"/>
      <c r="Y77" s="4"/>
      <c r="Z77" s="4"/>
      <c r="AA77" s="4"/>
      <c r="AB77" s="4"/>
      <c r="AC77" s="4"/>
      <c r="AR77" s="4"/>
    </row>
    <row r="78" spans="1:44" ht="15" customHeight="1">
      <c r="A78" s="290"/>
      <c r="B78" s="439" t="s">
        <v>582</v>
      </c>
      <c r="C78" s="440" t="s">
        <v>708</v>
      </c>
      <c r="D78" s="441">
        <v>129</v>
      </c>
      <c r="E78" s="442"/>
      <c r="F78" s="443"/>
      <c r="G78" s="443"/>
      <c r="H78" s="443"/>
      <c r="I78" s="444"/>
      <c r="J78" s="442">
        <v>5</v>
      </c>
      <c r="K78" s="443">
        <v>54</v>
      </c>
      <c r="L78" s="443">
        <v>40</v>
      </c>
      <c r="M78" s="443">
        <v>0</v>
      </c>
      <c r="N78" s="444">
        <v>14</v>
      </c>
      <c r="O78" s="442">
        <v>1</v>
      </c>
      <c r="P78" s="444">
        <v>53</v>
      </c>
      <c r="Q78" s="445">
        <v>0</v>
      </c>
      <c r="R78" s="238">
        <v>7</v>
      </c>
      <c r="S78" s="267">
        <v>22</v>
      </c>
      <c r="T78" s="238">
        <v>19</v>
      </c>
      <c r="U78" s="238">
        <v>4</v>
      </c>
      <c r="V78" s="266">
        <v>2</v>
      </c>
      <c r="W78" s="446">
        <v>0</v>
      </c>
      <c r="X78" s="4"/>
      <c r="Y78" s="4"/>
      <c r="Z78" s="4"/>
      <c r="AA78" s="4"/>
      <c r="AB78" s="4"/>
      <c r="AC78" s="4"/>
      <c r="AR78" s="4"/>
    </row>
    <row r="79" spans="1:44" ht="15" customHeight="1">
      <c r="A79" s="290"/>
      <c r="B79" s="439" t="s">
        <v>582</v>
      </c>
      <c r="C79" s="440" t="s">
        <v>709</v>
      </c>
      <c r="D79" s="441">
        <v>42</v>
      </c>
      <c r="E79" s="442"/>
      <c r="F79" s="443"/>
      <c r="G79" s="443"/>
      <c r="H79" s="443"/>
      <c r="I79" s="444"/>
      <c r="J79" s="442">
        <v>1</v>
      </c>
      <c r="K79" s="443">
        <v>10</v>
      </c>
      <c r="L79" s="443">
        <v>3</v>
      </c>
      <c r="M79" s="443">
        <v>0</v>
      </c>
      <c r="N79" s="444">
        <v>7</v>
      </c>
      <c r="O79" s="442">
        <v>0</v>
      </c>
      <c r="P79" s="444">
        <v>10</v>
      </c>
      <c r="Q79" s="445">
        <v>0</v>
      </c>
      <c r="R79" s="238">
        <v>1</v>
      </c>
      <c r="S79" s="267">
        <v>2</v>
      </c>
      <c r="T79" s="238">
        <v>3</v>
      </c>
      <c r="U79" s="238">
        <v>4</v>
      </c>
      <c r="V79" s="266">
        <v>0</v>
      </c>
      <c r="W79" s="446">
        <v>0</v>
      </c>
      <c r="X79" s="4"/>
      <c r="Y79" s="4"/>
      <c r="Z79" s="4"/>
      <c r="AA79" s="4"/>
      <c r="AB79" s="4"/>
      <c r="AC79" s="4"/>
      <c r="AR79" s="4"/>
    </row>
    <row r="80" spans="1:44" ht="15" customHeight="1">
      <c r="A80" s="290"/>
      <c r="B80" s="439" t="s">
        <v>582</v>
      </c>
      <c r="C80" s="440" t="s">
        <v>710</v>
      </c>
      <c r="D80" s="441">
        <v>93</v>
      </c>
      <c r="E80" s="442"/>
      <c r="F80" s="443"/>
      <c r="G80" s="443"/>
      <c r="H80" s="443"/>
      <c r="I80" s="444"/>
      <c r="J80" s="442">
        <v>3</v>
      </c>
      <c r="K80" s="443">
        <v>30</v>
      </c>
      <c r="L80" s="443">
        <v>20</v>
      </c>
      <c r="M80" s="443">
        <v>3</v>
      </c>
      <c r="N80" s="444">
        <v>7</v>
      </c>
      <c r="O80" s="442">
        <v>0</v>
      </c>
      <c r="P80" s="444">
        <v>30</v>
      </c>
      <c r="Q80" s="445">
        <v>3</v>
      </c>
      <c r="R80" s="238">
        <v>6</v>
      </c>
      <c r="S80" s="267">
        <v>10</v>
      </c>
      <c r="T80" s="238">
        <v>8</v>
      </c>
      <c r="U80" s="238">
        <v>3</v>
      </c>
      <c r="V80" s="266">
        <v>0</v>
      </c>
      <c r="W80" s="446">
        <v>0</v>
      </c>
      <c r="X80" s="4"/>
      <c r="Y80" s="4"/>
      <c r="Z80" s="4"/>
      <c r="AA80" s="4"/>
      <c r="AB80" s="4"/>
      <c r="AC80" s="4"/>
      <c r="AR80" s="4"/>
    </row>
    <row r="81" spans="1:44" ht="15" customHeight="1">
      <c r="A81" s="290"/>
      <c r="B81" s="439" t="s">
        <v>443</v>
      </c>
      <c r="C81" s="440" t="s">
        <v>711</v>
      </c>
      <c r="D81" s="441">
        <v>74</v>
      </c>
      <c r="E81" s="442"/>
      <c r="F81" s="443"/>
      <c r="G81" s="443"/>
      <c r="H81" s="443"/>
      <c r="I81" s="444"/>
      <c r="J81" s="442">
        <v>3</v>
      </c>
      <c r="K81" s="443">
        <v>32</v>
      </c>
      <c r="L81" s="443">
        <v>32</v>
      </c>
      <c r="M81" s="443">
        <v>0</v>
      </c>
      <c r="N81" s="444">
        <v>0</v>
      </c>
      <c r="O81" s="442">
        <v>32</v>
      </c>
      <c r="P81" s="444">
        <v>0</v>
      </c>
      <c r="Q81" s="445">
        <v>3</v>
      </c>
      <c r="R81" s="238">
        <v>5</v>
      </c>
      <c r="S81" s="267">
        <v>8</v>
      </c>
      <c r="T81" s="238">
        <v>8</v>
      </c>
      <c r="U81" s="238">
        <v>2</v>
      </c>
      <c r="V81" s="266">
        <v>6</v>
      </c>
      <c r="W81" s="446">
        <v>0</v>
      </c>
      <c r="X81" s="4"/>
      <c r="Y81" s="4"/>
      <c r="Z81" s="4"/>
      <c r="AA81" s="4"/>
      <c r="AB81" s="4"/>
      <c r="AC81" s="4"/>
      <c r="AR81" s="4"/>
    </row>
    <row r="82" spans="1:44" ht="15" customHeight="1">
      <c r="A82" s="290"/>
      <c r="B82" s="439" t="s">
        <v>712</v>
      </c>
      <c r="C82" s="440" t="s">
        <v>713</v>
      </c>
      <c r="D82" s="441">
        <v>140</v>
      </c>
      <c r="E82" s="442"/>
      <c r="F82" s="443"/>
      <c r="G82" s="443"/>
      <c r="H82" s="443"/>
      <c r="I82" s="444"/>
      <c r="J82" s="442">
        <v>6</v>
      </c>
      <c r="K82" s="443">
        <v>60</v>
      </c>
      <c r="L82" s="443">
        <v>41</v>
      </c>
      <c r="M82" s="443">
        <v>0</v>
      </c>
      <c r="N82" s="444">
        <v>19</v>
      </c>
      <c r="O82" s="442">
        <v>50</v>
      </c>
      <c r="P82" s="444">
        <v>10</v>
      </c>
      <c r="Q82" s="445">
        <v>30</v>
      </c>
      <c r="R82" s="238">
        <v>4</v>
      </c>
      <c r="S82" s="267">
        <v>12</v>
      </c>
      <c r="T82" s="238">
        <v>14</v>
      </c>
      <c r="U82" s="238">
        <v>0</v>
      </c>
      <c r="V82" s="266">
        <v>0</v>
      </c>
      <c r="W82" s="446">
        <v>0</v>
      </c>
      <c r="X82" s="4"/>
      <c r="Y82" s="4"/>
      <c r="Z82" s="4"/>
      <c r="AA82" s="4"/>
      <c r="AB82" s="4"/>
      <c r="AC82" s="4"/>
      <c r="AR82" s="4"/>
    </row>
    <row r="83" spans="1:44" ht="15" customHeight="1">
      <c r="A83" s="290"/>
      <c r="B83" s="439" t="s">
        <v>712</v>
      </c>
      <c r="C83" s="440" t="s">
        <v>714</v>
      </c>
      <c r="D83" s="441">
        <v>70</v>
      </c>
      <c r="E83" s="442"/>
      <c r="F83" s="443"/>
      <c r="G83" s="443"/>
      <c r="H83" s="443"/>
      <c r="I83" s="444"/>
      <c r="J83" s="442">
        <v>3</v>
      </c>
      <c r="K83" s="443">
        <v>31</v>
      </c>
      <c r="L83" s="443">
        <v>19</v>
      </c>
      <c r="M83" s="443">
        <v>0</v>
      </c>
      <c r="N83" s="444">
        <v>12</v>
      </c>
      <c r="O83" s="442">
        <v>27</v>
      </c>
      <c r="P83" s="444">
        <v>4</v>
      </c>
      <c r="Q83" s="445">
        <v>0</v>
      </c>
      <c r="R83" s="238">
        <v>8</v>
      </c>
      <c r="S83" s="267">
        <v>10</v>
      </c>
      <c r="T83" s="238">
        <v>10</v>
      </c>
      <c r="U83" s="238">
        <v>3</v>
      </c>
      <c r="V83" s="266">
        <v>0</v>
      </c>
      <c r="W83" s="446">
        <v>0</v>
      </c>
      <c r="X83" s="4"/>
      <c r="Y83" s="4"/>
      <c r="Z83" s="4"/>
      <c r="AA83" s="4"/>
      <c r="AB83" s="4"/>
      <c r="AC83" s="4"/>
      <c r="AR83" s="4"/>
    </row>
    <row r="84" spans="1:44" ht="15" customHeight="1">
      <c r="A84" s="290"/>
      <c r="B84" s="439" t="s">
        <v>715</v>
      </c>
      <c r="C84" s="440" t="s">
        <v>716</v>
      </c>
      <c r="D84" s="441">
        <v>78</v>
      </c>
      <c r="E84" s="442"/>
      <c r="F84" s="443"/>
      <c r="G84" s="443"/>
      <c r="H84" s="443"/>
      <c r="I84" s="444"/>
      <c r="J84" s="442">
        <v>2</v>
      </c>
      <c r="K84" s="443">
        <v>29</v>
      </c>
      <c r="L84" s="443">
        <v>15</v>
      </c>
      <c r="M84" s="443">
        <v>14</v>
      </c>
      <c r="N84" s="444">
        <v>0</v>
      </c>
      <c r="O84" s="442">
        <v>21</v>
      </c>
      <c r="P84" s="444">
        <v>8</v>
      </c>
      <c r="Q84" s="445">
        <v>1</v>
      </c>
      <c r="R84" s="238">
        <v>1</v>
      </c>
      <c r="S84" s="267">
        <v>2</v>
      </c>
      <c r="T84" s="238">
        <v>5</v>
      </c>
      <c r="U84" s="238">
        <v>9</v>
      </c>
      <c r="V84" s="266">
        <v>9</v>
      </c>
      <c r="W84" s="446">
        <v>2</v>
      </c>
      <c r="X84" s="4"/>
      <c r="Y84" s="4"/>
      <c r="Z84" s="4"/>
      <c r="AA84" s="4"/>
      <c r="AB84" s="4"/>
      <c r="AC84" s="4"/>
      <c r="AR84" s="4"/>
    </row>
    <row r="85" spans="1:44" ht="15" customHeight="1">
      <c r="A85" s="290"/>
      <c r="B85" s="439" t="s">
        <v>552</v>
      </c>
      <c r="C85" s="440" t="s">
        <v>717</v>
      </c>
      <c r="D85" s="441">
        <v>24</v>
      </c>
      <c r="E85" s="442"/>
      <c r="F85" s="443"/>
      <c r="G85" s="443"/>
      <c r="H85" s="443"/>
      <c r="I85" s="444"/>
      <c r="J85" s="442">
        <v>1</v>
      </c>
      <c r="K85" s="443">
        <v>10</v>
      </c>
      <c r="L85" s="443">
        <v>10</v>
      </c>
      <c r="M85" s="443">
        <v>0</v>
      </c>
      <c r="N85" s="444">
        <v>0</v>
      </c>
      <c r="O85" s="442">
        <v>2</v>
      </c>
      <c r="P85" s="444">
        <v>8</v>
      </c>
      <c r="Q85" s="445">
        <v>3</v>
      </c>
      <c r="R85" s="238">
        <v>2</v>
      </c>
      <c r="S85" s="267">
        <v>1</v>
      </c>
      <c r="T85" s="238">
        <v>3</v>
      </c>
      <c r="U85" s="238">
        <v>0</v>
      </c>
      <c r="V85" s="266">
        <v>1</v>
      </c>
      <c r="W85" s="446">
        <v>0</v>
      </c>
      <c r="X85" s="4"/>
      <c r="Y85" s="4"/>
      <c r="Z85" s="4"/>
      <c r="AA85" s="4"/>
      <c r="AB85" s="4"/>
      <c r="AC85" s="4"/>
      <c r="AR85" s="4"/>
    </row>
    <row r="86" spans="1:44" ht="15" customHeight="1">
      <c r="A86" s="290"/>
      <c r="B86" s="439" t="s">
        <v>552</v>
      </c>
      <c r="C86" s="440" t="s">
        <v>718</v>
      </c>
      <c r="D86" s="441">
        <v>18</v>
      </c>
      <c r="E86" s="442"/>
      <c r="F86" s="443"/>
      <c r="G86" s="443"/>
      <c r="H86" s="443"/>
      <c r="I86" s="444"/>
      <c r="J86" s="442">
        <v>1</v>
      </c>
      <c r="K86" s="443">
        <v>10</v>
      </c>
      <c r="L86" s="443">
        <v>10</v>
      </c>
      <c r="M86" s="443">
        <v>0</v>
      </c>
      <c r="N86" s="444">
        <v>0</v>
      </c>
      <c r="O86" s="442">
        <v>1</v>
      </c>
      <c r="P86" s="444">
        <v>9</v>
      </c>
      <c r="Q86" s="445">
        <v>3</v>
      </c>
      <c r="R86" s="238">
        <v>2</v>
      </c>
      <c r="S86" s="267">
        <v>2</v>
      </c>
      <c r="T86" s="238">
        <v>2</v>
      </c>
      <c r="U86" s="238">
        <v>0</v>
      </c>
      <c r="V86" s="266">
        <v>1</v>
      </c>
      <c r="W86" s="446">
        <v>0</v>
      </c>
      <c r="X86" s="4"/>
      <c r="Y86" s="4"/>
      <c r="Z86" s="4"/>
      <c r="AA86" s="4"/>
      <c r="AB86" s="4"/>
      <c r="AC86" s="4"/>
      <c r="AR86" s="4"/>
    </row>
    <row r="87" spans="1:44" ht="15" customHeight="1">
      <c r="A87" s="290"/>
      <c r="B87" s="439" t="s">
        <v>552</v>
      </c>
      <c r="C87" s="440" t="s">
        <v>719</v>
      </c>
      <c r="D87" s="441">
        <v>24</v>
      </c>
      <c r="E87" s="442"/>
      <c r="F87" s="443"/>
      <c r="G87" s="443"/>
      <c r="H87" s="443"/>
      <c r="I87" s="444"/>
      <c r="J87" s="442">
        <v>1</v>
      </c>
      <c r="K87" s="443">
        <v>10</v>
      </c>
      <c r="L87" s="443">
        <v>10</v>
      </c>
      <c r="M87" s="443">
        <v>0</v>
      </c>
      <c r="N87" s="444">
        <v>0</v>
      </c>
      <c r="O87" s="442">
        <v>1</v>
      </c>
      <c r="P87" s="444">
        <v>9</v>
      </c>
      <c r="Q87" s="445">
        <v>3</v>
      </c>
      <c r="R87" s="238">
        <v>2</v>
      </c>
      <c r="S87" s="267">
        <v>2</v>
      </c>
      <c r="T87" s="238">
        <v>2</v>
      </c>
      <c r="U87" s="238">
        <v>0</v>
      </c>
      <c r="V87" s="266">
        <v>1</v>
      </c>
      <c r="W87" s="446">
        <v>0</v>
      </c>
      <c r="X87" s="4"/>
      <c r="Y87" s="4"/>
      <c r="Z87" s="4"/>
      <c r="AA87" s="4"/>
      <c r="AB87" s="4"/>
      <c r="AC87" s="4"/>
      <c r="AR87" s="4"/>
    </row>
    <row r="88" spans="1:44" ht="15" customHeight="1">
      <c r="A88" s="290"/>
      <c r="B88" s="439" t="s">
        <v>552</v>
      </c>
      <c r="C88" s="440" t="s">
        <v>720</v>
      </c>
      <c r="D88" s="441">
        <v>24</v>
      </c>
      <c r="E88" s="442"/>
      <c r="F88" s="443"/>
      <c r="G88" s="443"/>
      <c r="H88" s="443"/>
      <c r="I88" s="444"/>
      <c r="J88" s="442">
        <v>1</v>
      </c>
      <c r="K88" s="443">
        <v>10</v>
      </c>
      <c r="L88" s="443">
        <v>10</v>
      </c>
      <c r="M88" s="443">
        <v>0</v>
      </c>
      <c r="N88" s="444">
        <v>0</v>
      </c>
      <c r="O88" s="442">
        <v>1</v>
      </c>
      <c r="P88" s="444">
        <v>9</v>
      </c>
      <c r="Q88" s="445">
        <v>3</v>
      </c>
      <c r="R88" s="238">
        <v>2</v>
      </c>
      <c r="S88" s="267">
        <v>2</v>
      </c>
      <c r="T88" s="238">
        <v>2</v>
      </c>
      <c r="U88" s="238">
        <v>0</v>
      </c>
      <c r="V88" s="266">
        <v>1</v>
      </c>
      <c r="W88" s="446">
        <v>0</v>
      </c>
      <c r="X88" s="4"/>
      <c r="Y88" s="4"/>
      <c r="Z88" s="4"/>
      <c r="AA88" s="4"/>
      <c r="AB88" s="4"/>
      <c r="AC88" s="4"/>
      <c r="AR88" s="4"/>
    </row>
    <row r="89" spans="1:44" ht="15" customHeight="1">
      <c r="A89" s="290"/>
      <c r="B89" s="447" t="s">
        <v>552</v>
      </c>
      <c r="C89" s="448" t="s">
        <v>648</v>
      </c>
      <c r="D89" s="441">
        <v>24</v>
      </c>
      <c r="E89" s="442"/>
      <c r="F89" s="443"/>
      <c r="G89" s="443"/>
      <c r="H89" s="443"/>
      <c r="I89" s="444"/>
      <c r="J89" s="442">
        <v>1</v>
      </c>
      <c r="K89" s="443">
        <v>17</v>
      </c>
      <c r="L89" s="443">
        <v>15</v>
      </c>
      <c r="M89" s="443">
        <v>2</v>
      </c>
      <c r="N89" s="444">
        <v>0</v>
      </c>
      <c r="O89" s="442">
        <v>3</v>
      </c>
      <c r="P89" s="444">
        <v>14</v>
      </c>
      <c r="Q89" s="445">
        <v>0</v>
      </c>
      <c r="R89" s="238">
        <v>0</v>
      </c>
      <c r="S89" s="267">
        <v>2</v>
      </c>
      <c r="T89" s="238">
        <v>7</v>
      </c>
      <c r="U89" s="238">
        <v>5</v>
      </c>
      <c r="V89" s="266">
        <v>3</v>
      </c>
      <c r="W89" s="446">
        <v>0</v>
      </c>
      <c r="X89" s="4"/>
      <c r="Y89" s="4"/>
      <c r="Z89" s="4"/>
      <c r="AA89" s="4"/>
      <c r="AB89" s="4"/>
      <c r="AC89" s="4"/>
      <c r="AK89" s="91"/>
      <c r="AR89" s="4"/>
    </row>
    <row r="90" spans="1:44" ht="15" customHeight="1">
      <c r="A90" s="290"/>
      <c r="B90" s="447" t="s">
        <v>552</v>
      </c>
      <c r="C90" s="448" t="s">
        <v>721</v>
      </c>
      <c r="D90" s="441">
        <v>51</v>
      </c>
      <c r="E90" s="442"/>
      <c r="F90" s="443"/>
      <c r="G90" s="449"/>
      <c r="H90" s="443"/>
      <c r="I90" s="444"/>
      <c r="J90" s="442">
        <v>2</v>
      </c>
      <c r="K90" s="443">
        <v>20</v>
      </c>
      <c r="L90" s="443">
        <v>20</v>
      </c>
      <c r="M90" s="443">
        <v>0</v>
      </c>
      <c r="N90" s="444">
        <v>0</v>
      </c>
      <c r="O90" s="442">
        <v>3</v>
      </c>
      <c r="P90" s="444">
        <v>17</v>
      </c>
      <c r="Q90" s="445">
        <v>6</v>
      </c>
      <c r="R90" s="238">
        <v>4</v>
      </c>
      <c r="S90" s="267">
        <v>3</v>
      </c>
      <c r="T90" s="238">
        <v>5</v>
      </c>
      <c r="U90" s="238">
        <v>0</v>
      </c>
      <c r="V90" s="266">
        <v>2</v>
      </c>
      <c r="W90" s="446">
        <v>0</v>
      </c>
      <c r="X90" s="4"/>
      <c r="Y90" s="4"/>
      <c r="Z90" s="4"/>
      <c r="AA90" s="4"/>
      <c r="AB90" s="4"/>
      <c r="AC90" s="4"/>
      <c r="AR90" s="4"/>
    </row>
    <row r="91" spans="1:44" ht="15" customHeight="1">
      <c r="A91" s="290"/>
      <c r="B91" s="447" t="s">
        <v>552</v>
      </c>
      <c r="C91" s="448" t="s">
        <v>722</v>
      </c>
      <c r="D91" s="441">
        <v>63</v>
      </c>
      <c r="E91" s="442"/>
      <c r="F91" s="443"/>
      <c r="G91" s="443"/>
      <c r="H91" s="443"/>
      <c r="I91" s="444"/>
      <c r="J91" s="442">
        <v>1</v>
      </c>
      <c r="K91" s="443">
        <v>7</v>
      </c>
      <c r="L91" s="443">
        <v>4</v>
      </c>
      <c r="M91" s="443">
        <v>3</v>
      </c>
      <c r="N91" s="444">
        <v>0</v>
      </c>
      <c r="O91" s="442">
        <v>0</v>
      </c>
      <c r="P91" s="444">
        <v>7</v>
      </c>
      <c r="Q91" s="445">
        <v>0</v>
      </c>
      <c r="R91" s="238">
        <v>0</v>
      </c>
      <c r="S91" s="267">
        <v>1</v>
      </c>
      <c r="T91" s="238">
        <v>2</v>
      </c>
      <c r="U91" s="238">
        <v>3</v>
      </c>
      <c r="V91" s="266">
        <v>1</v>
      </c>
      <c r="W91" s="446">
        <v>0</v>
      </c>
      <c r="X91" s="4"/>
      <c r="Y91" s="4"/>
      <c r="Z91" s="4"/>
      <c r="AA91" s="4"/>
      <c r="AB91" s="4"/>
      <c r="AC91" s="4"/>
      <c r="AR91" s="4"/>
    </row>
    <row r="92" spans="1:44" ht="15" customHeight="1">
      <c r="A92" s="290"/>
      <c r="B92" s="447" t="s">
        <v>552</v>
      </c>
      <c r="C92" s="450" t="s">
        <v>723</v>
      </c>
      <c r="D92" s="441">
        <v>60</v>
      </c>
      <c r="E92" s="442"/>
      <c r="F92" s="443"/>
      <c r="G92" s="443"/>
      <c r="H92" s="443"/>
      <c r="I92" s="444"/>
      <c r="J92" s="442">
        <v>1</v>
      </c>
      <c r="K92" s="443">
        <v>8</v>
      </c>
      <c r="L92" s="443">
        <v>6</v>
      </c>
      <c r="M92" s="443">
        <v>0</v>
      </c>
      <c r="N92" s="444">
        <v>2</v>
      </c>
      <c r="O92" s="442">
        <v>1</v>
      </c>
      <c r="P92" s="444">
        <v>7</v>
      </c>
      <c r="Q92" s="445">
        <v>1</v>
      </c>
      <c r="R92" s="238">
        <v>0</v>
      </c>
      <c r="S92" s="267">
        <v>1</v>
      </c>
      <c r="T92" s="238">
        <v>2</v>
      </c>
      <c r="U92" s="238">
        <v>3</v>
      </c>
      <c r="V92" s="266">
        <v>1</v>
      </c>
      <c r="W92" s="446">
        <v>0</v>
      </c>
      <c r="X92" s="4"/>
      <c r="Y92" s="4"/>
      <c r="Z92" s="4"/>
      <c r="AA92" s="4"/>
      <c r="AB92" s="4"/>
      <c r="AC92" s="4"/>
      <c r="AR92" s="4"/>
    </row>
    <row r="93" spans="1:44" ht="15" customHeight="1">
      <c r="A93" s="290"/>
      <c r="B93" s="447" t="s">
        <v>552</v>
      </c>
      <c r="C93" s="448" t="s">
        <v>724</v>
      </c>
      <c r="D93" s="441">
        <v>60</v>
      </c>
      <c r="E93" s="442"/>
      <c r="F93" s="443"/>
      <c r="G93" s="443"/>
      <c r="H93" s="443"/>
      <c r="I93" s="444"/>
      <c r="J93" s="442">
        <v>1</v>
      </c>
      <c r="K93" s="443">
        <v>10</v>
      </c>
      <c r="L93" s="443"/>
      <c r="M93" s="443"/>
      <c r="N93" s="444"/>
      <c r="O93" s="442">
        <v>2</v>
      </c>
      <c r="P93" s="444">
        <v>8</v>
      </c>
      <c r="Q93" s="445">
        <v>2</v>
      </c>
      <c r="R93" s="238">
        <v>0</v>
      </c>
      <c r="S93" s="267">
        <v>5</v>
      </c>
      <c r="T93" s="238">
        <v>0</v>
      </c>
      <c r="U93" s="238">
        <v>2</v>
      </c>
      <c r="V93" s="266">
        <v>1</v>
      </c>
      <c r="W93" s="446">
        <v>0</v>
      </c>
      <c r="X93" s="4"/>
      <c r="Y93" s="4"/>
      <c r="Z93" s="4"/>
      <c r="AA93" s="4"/>
      <c r="AB93" s="4"/>
      <c r="AC93" s="4"/>
      <c r="AR93" s="4"/>
    </row>
    <row r="94" spans="1:44" ht="15" customHeight="1">
      <c r="A94" s="290"/>
      <c r="B94" s="447" t="s">
        <v>552</v>
      </c>
      <c r="C94" s="448" t="s">
        <v>725</v>
      </c>
      <c r="D94" s="441">
        <v>105</v>
      </c>
      <c r="E94" s="442"/>
      <c r="F94" s="443"/>
      <c r="G94" s="443"/>
      <c r="H94" s="443"/>
      <c r="I94" s="444"/>
      <c r="J94" s="442">
        <v>3</v>
      </c>
      <c r="K94" s="443">
        <v>15</v>
      </c>
      <c r="L94" s="443">
        <v>13</v>
      </c>
      <c r="M94" s="443">
        <v>2</v>
      </c>
      <c r="N94" s="444">
        <v>0</v>
      </c>
      <c r="O94" s="442">
        <v>0</v>
      </c>
      <c r="P94" s="444">
        <v>15</v>
      </c>
      <c r="Q94" s="445">
        <v>1</v>
      </c>
      <c r="R94" s="238">
        <v>2</v>
      </c>
      <c r="S94" s="267">
        <v>1</v>
      </c>
      <c r="T94" s="238">
        <v>4</v>
      </c>
      <c r="U94" s="238">
        <v>5</v>
      </c>
      <c r="V94" s="266">
        <v>2</v>
      </c>
      <c r="W94" s="446">
        <v>0</v>
      </c>
      <c r="X94" s="4"/>
      <c r="Y94" s="4"/>
      <c r="Z94" s="4"/>
      <c r="AA94" s="4"/>
      <c r="AB94" s="4"/>
      <c r="AC94" s="4"/>
      <c r="AR94" s="4"/>
    </row>
    <row r="95" spans="1:44" ht="15" customHeight="1">
      <c r="A95" s="290"/>
      <c r="B95" s="447" t="s">
        <v>552</v>
      </c>
      <c r="C95" s="448" t="s">
        <v>726</v>
      </c>
      <c r="D95" s="441">
        <v>24</v>
      </c>
      <c r="E95" s="442"/>
      <c r="F95" s="443"/>
      <c r="G95" s="443"/>
      <c r="H95" s="443"/>
      <c r="I95" s="444"/>
      <c r="J95" s="442">
        <v>1</v>
      </c>
      <c r="K95" s="443">
        <v>10</v>
      </c>
      <c r="L95" s="443">
        <v>10</v>
      </c>
      <c r="M95" s="443">
        <v>0</v>
      </c>
      <c r="N95" s="444">
        <v>0</v>
      </c>
      <c r="O95" s="442">
        <v>2</v>
      </c>
      <c r="P95" s="444">
        <v>8</v>
      </c>
      <c r="Q95" s="445">
        <v>3</v>
      </c>
      <c r="R95" s="238">
        <v>2</v>
      </c>
      <c r="S95" s="267">
        <v>1</v>
      </c>
      <c r="T95" s="238">
        <v>3</v>
      </c>
      <c r="U95" s="238">
        <v>0</v>
      </c>
      <c r="V95" s="266">
        <v>1</v>
      </c>
      <c r="W95" s="446">
        <v>0</v>
      </c>
      <c r="X95" s="4"/>
      <c r="Y95" s="4"/>
      <c r="Z95" s="4"/>
      <c r="AA95" s="4"/>
      <c r="AB95" s="4"/>
      <c r="AC95" s="4"/>
      <c r="AR95" s="4"/>
    </row>
    <row r="96" spans="1:44" ht="15" customHeight="1">
      <c r="A96" s="305"/>
      <c r="B96" s="447" t="s">
        <v>552</v>
      </c>
      <c r="C96" s="448" t="s">
        <v>727</v>
      </c>
      <c r="D96" s="441">
        <v>27</v>
      </c>
      <c r="E96" s="442"/>
      <c r="F96" s="443"/>
      <c r="G96" s="443"/>
      <c r="H96" s="443"/>
      <c r="I96" s="444"/>
      <c r="J96" s="442">
        <v>1</v>
      </c>
      <c r="K96" s="443">
        <v>10</v>
      </c>
      <c r="L96" s="443">
        <v>10</v>
      </c>
      <c r="M96" s="443">
        <v>0</v>
      </c>
      <c r="N96" s="444">
        <v>0</v>
      </c>
      <c r="O96" s="442">
        <v>1</v>
      </c>
      <c r="P96" s="444">
        <v>9</v>
      </c>
      <c r="Q96" s="445">
        <v>3</v>
      </c>
      <c r="R96" s="238">
        <v>2</v>
      </c>
      <c r="S96" s="267">
        <v>2</v>
      </c>
      <c r="T96" s="238">
        <v>2</v>
      </c>
      <c r="U96" s="238">
        <v>0</v>
      </c>
      <c r="V96" s="266">
        <v>1</v>
      </c>
      <c r="W96" s="446">
        <v>0</v>
      </c>
      <c r="X96" s="4"/>
      <c r="Y96" s="4"/>
      <c r="Z96" s="4"/>
      <c r="AA96" s="4"/>
      <c r="AB96" s="4"/>
      <c r="AC96" s="4"/>
      <c r="AR96" s="4"/>
    </row>
    <row r="97" spans="1:46" ht="15" customHeight="1">
      <c r="A97" s="305"/>
      <c r="B97" s="447" t="s">
        <v>552</v>
      </c>
      <c r="C97" s="448" t="s">
        <v>728</v>
      </c>
      <c r="D97" s="441">
        <v>18</v>
      </c>
      <c r="E97" s="442"/>
      <c r="F97" s="443"/>
      <c r="G97" s="443"/>
      <c r="H97" s="443"/>
      <c r="I97" s="444"/>
      <c r="J97" s="442">
        <v>1</v>
      </c>
      <c r="K97" s="443">
        <v>10</v>
      </c>
      <c r="L97" s="443">
        <v>10</v>
      </c>
      <c r="M97" s="443">
        <v>0</v>
      </c>
      <c r="N97" s="444">
        <v>0</v>
      </c>
      <c r="O97" s="442">
        <v>1</v>
      </c>
      <c r="P97" s="444">
        <v>9</v>
      </c>
      <c r="Q97" s="445">
        <v>3</v>
      </c>
      <c r="R97" s="238">
        <v>2</v>
      </c>
      <c r="S97" s="267">
        <v>2</v>
      </c>
      <c r="T97" s="238">
        <v>2</v>
      </c>
      <c r="U97" s="238">
        <v>1</v>
      </c>
      <c r="V97" s="266">
        <v>0</v>
      </c>
      <c r="W97" s="446">
        <v>0</v>
      </c>
      <c r="X97" s="4"/>
      <c r="Y97" s="4"/>
      <c r="Z97" s="4"/>
      <c r="AA97" s="4"/>
      <c r="AB97" s="4"/>
      <c r="AC97" s="4"/>
      <c r="AR97" s="4"/>
    </row>
    <row r="98" spans="1:46" ht="15" customHeight="1">
      <c r="A98" s="305"/>
      <c r="B98" s="447" t="s">
        <v>587</v>
      </c>
      <c r="C98" s="450" t="s">
        <v>729</v>
      </c>
      <c r="D98" s="441">
        <v>22</v>
      </c>
      <c r="E98" s="442"/>
      <c r="F98" s="443"/>
      <c r="G98" s="443"/>
      <c r="H98" s="443"/>
      <c r="I98" s="444"/>
      <c r="J98" s="442">
        <v>1</v>
      </c>
      <c r="K98" s="443">
        <v>18</v>
      </c>
      <c r="L98" s="443">
        <v>16</v>
      </c>
      <c r="M98" s="443">
        <v>2</v>
      </c>
      <c r="N98" s="444">
        <v>0</v>
      </c>
      <c r="O98" s="442">
        <v>0</v>
      </c>
      <c r="P98" s="444">
        <v>18</v>
      </c>
      <c r="Q98" s="445">
        <v>4</v>
      </c>
      <c r="R98" s="238">
        <v>2</v>
      </c>
      <c r="S98" s="267">
        <v>0</v>
      </c>
      <c r="T98" s="238">
        <v>6</v>
      </c>
      <c r="U98" s="238">
        <v>6</v>
      </c>
      <c r="V98" s="266">
        <v>0</v>
      </c>
      <c r="W98" s="446">
        <v>0</v>
      </c>
      <c r="X98" s="4"/>
      <c r="Y98" s="4"/>
      <c r="Z98" s="4"/>
      <c r="AA98" s="4"/>
      <c r="AB98" s="4"/>
      <c r="AC98" s="4"/>
      <c r="AR98" s="4"/>
    </row>
    <row r="99" spans="1:46" ht="15" customHeight="1">
      <c r="A99" s="305"/>
      <c r="B99" s="447" t="s">
        <v>587</v>
      </c>
      <c r="C99" s="450" t="s">
        <v>730</v>
      </c>
      <c r="D99" s="441">
        <v>33</v>
      </c>
      <c r="E99" s="442"/>
      <c r="F99" s="443"/>
      <c r="G99" s="443"/>
      <c r="H99" s="443"/>
      <c r="I99" s="444"/>
      <c r="J99" s="442">
        <v>1</v>
      </c>
      <c r="K99" s="443">
        <v>17</v>
      </c>
      <c r="L99" s="443">
        <v>13</v>
      </c>
      <c r="M99" s="443">
        <v>3</v>
      </c>
      <c r="N99" s="444">
        <v>1</v>
      </c>
      <c r="O99" s="442">
        <v>1</v>
      </c>
      <c r="P99" s="444">
        <v>16</v>
      </c>
      <c r="Q99" s="445">
        <v>2</v>
      </c>
      <c r="R99" s="238">
        <v>1</v>
      </c>
      <c r="S99" s="267">
        <v>2</v>
      </c>
      <c r="T99" s="238">
        <v>6</v>
      </c>
      <c r="U99" s="238">
        <v>5</v>
      </c>
      <c r="V99" s="266">
        <v>1</v>
      </c>
      <c r="W99" s="446">
        <v>0</v>
      </c>
      <c r="X99" s="4"/>
      <c r="Y99" s="4"/>
      <c r="Z99" s="4"/>
      <c r="AA99" s="4"/>
      <c r="AB99" s="4"/>
      <c r="AC99" s="4"/>
      <c r="AR99" s="4"/>
    </row>
    <row r="100" spans="1:46" ht="15" customHeight="1">
      <c r="A100" s="305"/>
      <c r="B100" s="447" t="s">
        <v>587</v>
      </c>
      <c r="C100" s="448" t="s">
        <v>731</v>
      </c>
      <c r="D100" s="441">
        <v>60</v>
      </c>
      <c r="E100" s="442"/>
      <c r="F100" s="443"/>
      <c r="G100" s="443"/>
      <c r="H100" s="443"/>
      <c r="I100" s="444"/>
      <c r="J100" s="442">
        <v>1</v>
      </c>
      <c r="K100" s="443">
        <v>10</v>
      </c>
      <c r="L100" s="443">
        <v>9</v>
      </c>
      <c r="M100" s="443">
        <v>1</v>
      </c>
      <c r="N100" s="444">
        <v>0</v>
      </c>
      <c r="O100" s="442">
        <v>2</v>
      </c>
      <c r="P100" s="444">
        <v>8</v>
      </c>
      <c r="Q100" s="445">
        <v>0</v>
      </c>
      <c r="R100" s="238">
        <v>1</v>
      </c>
      <c r="S100" s="267">
        <v>1</v>
      </c>
      <c r="T100" s="238">
        <v>2</v>
      </c>
      <c r="U100" s="238">
        <v>3</v>
      </c>
      <c r="V100" s="266">
        <v>2</v>
      </c>
      <c r="W100" s="446">
        <v>1</v>
      </c>
      <c r="X100" s="4"/>
      <c r="Y100" s="4"/>
      <c r="Z100" s="4"/>
      <c r="AA100" s="4"/>
      <c r="AB100" s="4"/>
      <c r="AC100" s="4"/>
      <c r="AR100" s="4"/>
    </row>
    <row r="101" spans="1:46" ht="15" customHeight="1">
      <c r="A101" s="305"/>
      <c r="B101" s="447" t="s">
        <v>587</v>
      </c>
      <c r="C101" s="450" t="s">
        <v>732</v>
      </c>
      <c r="D101" s="441">
        <v>69</v>
      </c>
      <c r="E101" s="442"/>
      <c r="F101" s="443"/>
      <c r="G101" s="443"/>
      <c r="H101" s="443"/>
      <c r="I101" s="444"/>
      <c r="J101" s="442">
        <v>1</v>
      </c>
      <c r="K101" s="443">
        <v>7</v>
      </c>
      <c r="L101" s="443"/>
      <c r="M101" s="443"/>
      <c r="N101" s="444"/>
      <c r="O101" s="442">
        <v>0</v>
      </c>
      <c r="P101" s="444">
        <v>7</v>
      </c>
      <c r="Q101" s="445">
        <v>1</v>
      </c>
      <c r="R101" s="238">
        <v>1</v>
      </c>
      <c r="S101" s="267">
        <v>0</v>
      </c>
      <c r="T101" s="238">
        <v>0</v>
      </c>
      <c r="U101" s="238">
        <v>2</v>
      </c>
      <c r="V101" s="266">
        <v>1</v>
      </c>
      <c r="W101" s="446">
        <v>2</v>
      </c>
      <c r="X101" s="4"/>
      <c r="Y101" s="4"/>
      <c r="Z101" s="4"/>
      <c r="AA101" s="4"/>
      <c r="AB101" s="4"/>
      <c r="AC101" s="4"/>
      <c r="AR101" s="4"/>
    </row>
    <row r="102" spans="1:46" ht="15" customHeight="1">
      <c r="A102" s="290"/>
      <c r="B102" s="439" t="s">
        <v>587</v>
      </c>
      <c r="C102" s="451" t="s">
        <v>733</v>
      </c>
      <c r="D102" s="441">
        <v>18</v>
      </c>
      <c r="E102" s="442"/>
      <c r="F102" s="443"/>
      <c r="G102" s="443"/>
      <c r="H102" s="443"/>
      <c r="I102" s="444"/>
      <c r="J102" s="442">
        <v>1</v>
      </c>
      <c r="K102" s="443">
        <v>13</v>
      </c>
      <c r="L102" s="443">
        <v>13</v>
      </c>
      <c r="M102" s="443">
        <v>0</v>
      </c>
      <c r="N102" s="444">
        <v>0</v>
      </c>
      <c r="O102" s="442">
        <v>2</v>
      </c>
      <c r="P102" s="444">
        <v>11</v>
      </c>
      <c r="Q102" s="445">
        <v>0</v>
      </c>
      <c r="R102" s="238">
        <v>3</v>
      </c>
      <c r="S102" s="267">
        <v>0</v>
      </c>
      <c r="T102" s="238">
        <v>3</v>
      </c>
      <c r="U102" s="238">
        <v>3</v>
      </c>
      <c r="V102" s="266">
        <v>3</v>
      </c>
      <c r="W102" s="446">
        <v>1</v>
      </c>
      <c r="X102" s="4"/>
      <c r="Y102" s="4"/>
      <c r="Z102" s="4"/>
      <c r="AA102" s="4"/>
      <c r="AT102" s="4"/>
    </row>
    <row r="103" spans="1:46" ht="15" customHeight="1">
      <c r="A103" s="290"/>
      <c r="B103" s="439" t="s">
        <v>587</v>
      </c>
      <c r="C103" s="451" t="s">
        <v>734</v>
      </c>
      <c r="D103" s="441">
        <v>63</v>
      </c>
      <c r="E103" s="442"/>
      <c r="F103" s="443"/>
      <c r="G103" s="443"/>
      <c r="H103" s="443"/>
      <c r="I103" s="444"/>
      <c r="J103" s="442">
        <v>1</v>
      </c>
      <c r="K103" s="443">
        <v>19</v>
      </c>
      <c r="L103" s="443">
        <v>19</v>
      </c>
      <c r="M103" s="443">
        <v>0</v>
      </c>
      <c r="N103" s="444">
        <v>0</v>
      </c>
      <c r="O103" s="442">
        <v>3</v>
      </c>
      <c r="P103" s="444">
        <v>16</v>
      </c>
      <c r="Q103" s="445">
        <v>1</v>
      </c>
      <c r="R103" s="238">
        <v>2</v>
      </c>
      <c r="S103" s="267">
        <v>8</v>
      </c>
      <c r="T103" s="238">
        <v>3</v>
      </c>
      <c r="U103" s="238">
        <v>2</v>
      </c>
      <c r="V103" s="266">
        <v>3</v>
      </c>
      <c r="W103" s="446">
        <v>0</v>
      </c>
      <c r="X103" s="4"/>
      <c r="Y103" s="4"/>
      <c r="Z103" s="4"/>
      <c r="AA103" s="4"/>
      <c r="AT103" s="4"/>
    </row>
    <row r="104" spans="1:46" ht="15" customHeight="1">
      <c r="A104" s="290"/>
      <c r="B104" s="439" t="s">
        <v>587</v>
      </c>
      <c r="C104" s="451" t="s">
        <v>735</v>
      </c>
      <c r="D104" s="441">
        <v>78</v>
      </c>
      <c r="E104" s="442"/>
      <c r="F104" s="443"/>
      <c r="G104" s="443"/>
      <c r="H104" s="443"/>
      <c r="I104" s="444"/>
      <c r="J104" s="442">
        <v>1</v>
      </c>
      <c r="K104" s="443">
        <v>20</v>
      </c>
      <c r="L104" s="443">
        <v>16</v>
      </c>
      <c r="M104" s="443">
        <v>4</v>
      </c>
      <c r="N104" s="444">
        <v>0</v>
      </c>
      <c r="O104" s="442">
        <v>3</v>
      </c>
      <c r="P104" s="444">
        <v>17</v>
      </c>
      <c r="Q104" s="445">
        <v>1</v>
      </c>
      <c r="R104" s="238">
        <v>1</v>
      </c>
      <c r="S104" s="267">
        <v>8</v>
      </c>
      <c r="T104" s="238">
        <v>2</v>
      </c>
      <c r="U104" s="238">
        <v>4</v>
      </c>
      <c r="V104" s="266">
        <v>3</v>
      </c>
      <c r="W104" s="446">
        <v>1</v>
      </c>
      <c r="X104" s="4"/>
      <c r="Y104" s="4"/>
      <c r="Z104" s="4"/>
      <c r="AA104" s="4"/>
      <c r="AT104" s="4"/>
    </row>
    <row r="105" spans="1:46" ht="15" customHeight="1">
      <c r="A105" s="290"/>
      <c r="B105" s="439" t="s">
        <v>587</v>
      </c>
      <c r="C105" s="440" t="s">
        <v>736</v>
      </c>
      <c r="D105" s="441">
        <v>120</v>
      </c>
      <c r="E105" s="442"/>
      <c r="F105" s="443"/>
      <c r="G105" s="443"/>
      <c r="H105" s="443"/>
      <c r="I105" s="444"/>
      <c r="J105" s="442">
        <v>1</v>
      </c>
      <c r="K105" s="443">
        <v>15</v>
      </c>
      <c r="L105" s="443"/>
      <c r="M105" s="443"/>
      <c r="N105" s="444"/>
      <c r="O105" s="442">
        <v>0</v>
      </c>
      <c r="P105" s="444">
        <v>15</v>
      </c>
      <c r="Q105" s="445">
        <v>1</v>
      </c>
      <c r="R105" s="238">
        <v>0</v>
      </c>
      <c r="S105" s="267">
        <v>4</v>
      </c>
      <c r="T105" s="238">
        <v>2</v>
      </c>
      <c r="U105" s="238">
        <v>4</v>
      </c>
      <c r="V105" s="266">
        <v>3</v>
      </c>
      <c r="W105" s="446">
        <v>1</v>
      </c>
      <c r="X105" s="4"/>
      <c r="Y105" s="4"/>
      <c r="Z105" s="4"/>
      <c r="AA105" s="4"/>
      <c r="AT105" s="4"/>
    </row>
    <row r="106" spans="1:46" ht="15" customHeight="1">
      <c r="A106" s="290"/>
      <c r="B106" s="439" t="s">
        <v>587</v>
      </c>
      <c r="C106" s="440" t="s">
        <v>737</v>
      </c>
      <c r="D106" s="441">
        <v>72</v>
      </c>
      <c r="E106" s="442"/>
      <c r="F106" s="443"/>
      <c r="G106" s="443"/>
      <c r="H106" s="443"/>
      <c r="I106" s="444"/>
      <c r="J106" s="442">
        <v>2</v>
      </c>
      <c r="K106" s="443">
        <v>35</v>
      </c>
      <c r="L106" s="443">
        <v>30</v>
      </c>
      <c r="M106" s="443">
        <v>5</v>
      </c>
      <c r="N106" s="444">
        <v>0</v>
      </c>
      <c r="O106" s="442">
        <v>2</v>
      </c>
      <c r="P106" s="444">
        <v>33</v>
      </c>
      <c r="Q106" s="445">
        <v>7</v>
      </c>
      <c r="R106" s="238">
        <v>1</v>
      </c>
      <c r="S106" s="267">
        <v>5</v>
      </c>
      <c r="T106" s="238">
        <v>10</v>
      </c>
      <c r="U106" s="238">
        <v>8</v>
      </c>
      <c r="V106" s="266">
        <v>3</v>
      </c>
      <c r="W106" s="446">
        <v>1</v>
      </c>
      <c r="X106" s="4"/>
      <c r="Y106" s="4"/>
      <c r="Z106" s="4"/>
      <c r="AA106" s="4"/>
      <c r="AT106" s="4"/>
    </row>
    <row r="107" spans="1:46" ht="15" customHeight="1">
      <c r="A107" s="290"/>
      <c r="B107" s="439" t="s">
        <v>587</v>
      </c>
      <c r="C107" s="440" t="s">
        <v>738</v>
      </c>
      <c r="D107" s="441">
        <v>48</v>
      </c>
      <c r="E107" s="442"/>
      <c r="F107" s="443"/>
      <c r="G107" s="443"/>
      <c r="H107" s="443"/>
      <c r="I107" s="444"/>
      <c r="J107" s="442">
        <v>2</v>
      </c>
      <c r="K107" s="443">
        <v>30</v>
      </c>
      <c r="L107" s="443">
        <v>26</v>
      </c>
      <c r="M107" s="443">
        <v>4</v>
      </c>
      <c r="N107" s="444">
        <v>0</v>
      </c>
      <c r="O107" s="442">
        <v>1</v>
      </c>
      <c r="P107" s="444">
        <v>29</v>
      </c>
      <c r="Q107" s="445">
        <v>3</v>
      </c>
      <c r="R107" s="238">
        <v>3</v>
      </c>
      <c r="S107" s="267">
        <v>4</v>
      </c>
      <c r="T107" s="238">
        <v>6</v>
      </c>
      <c r="U107" s="238">
        <v>8</v>
      </c>
      <c r="V107" s="266">
        <v>4</v>
      </c>
      <c r="W107" s="446">
        <v>2</v>
      </c>
      <c r="X107" s="4"/>
      <c r="Y107" s="4"/>
      <c r="Z107" s="4"/>
      <c r="AA107" s="4"/>
      <c r="AT107" s="4"/>
    </row>
    <row r="108" spans="1:46" ht="15" customHeight="1">
      <c r="A108" s="290"/>
      <c r="B108" s="439" t="s">
        <v>480</v>
      </c>
      <c r="C108" s="440" t="s">
        <v>739</v>
      </c>
      <c r="D108" s="441">
        <v>48</v>
      </c>
      <c r="E108" s="442"/>
      <c r="F108" s="443"/>
      <c r="G108" s="443"/>
      <c r="H108" s="443"/>
      <c r="I108" s="444"/>
      <c r="J108" s="442">
        <v>2</v>
      </c>
      <c r="K108" s="443">
        <v>21</v>
      </c>
      <c r="L108" s="443">
        <v>20</v>
      </c>
      <c r="M108" s="443">
        <v>1</v>
      </c>
      <c r="N108" s="444">
        <v>0</v>
      </c>
      <c r="O108" s="442">
        <v>0</v>
      </c>
      <c r="P108" s="444">
        <v>21</v>
      </c>
      <c r="Q108" s="445">
        <v>0</v>
      </c>
      <c r="R108" s="238">
        <v>0</v>
      </c>
      <c r="S108" s="267">
        <v>7</v>
      </c>
      <c r="T108" s="238">
        <v>8</v>
      </c>
      <c r="U108" s="238">
        <v>4</v>
      </c>
      <c r="V108" s="266">
        <v>2</v>
      </c>
      <c r="W108" s="446">
        <v>0</v>
      </c>
      <c r="X108" s="4"/>
      <c r="Y108" s="4"/>
      <c r="Z108" s="4"/>
      <c r="AA108" s="4"/>
      <c r="AT108" s="4"/>
    </row>
    <row r="109" spans="1:46" ht="15" customHeight="1">
      <c r="A109" s="290"/>
      <c r="B109" s="439" t="s">
        <v>480</v>
      </c>
      <c r="C109" s="440" t="s">
        <v>740</v>
      </c>
      <c r="D109" s="441">
        <v>72</v>
      </c>
      <c r="E109" s="442"/>
      <c r="F109" s="443"/>
      <c r="G109" s="443"/>
      <c r="H109" s="443"/>
      <c r="I109" s="444"/>
      <c r="J109" s="442">
        <v>3</v>
      </c>
      <c r="K109" s="443">
        <v>31</v>
      </c>
      <c r="L109" s="443">
        <v>19</v>
      </c>
      <c r="M109" s="443">
        <v>0</v>
      </c>
      <c r="N109" s="444">
        <v>12</v>
      </c>
      <c r="O109" s="442">
        <v>0</v>
      </c>
      <c r="P109" s="444">
        <v>31</v>
      </c>
      <c r="Q109" s="445">
        <v>0</v>
      </c>
      <c r="R109" s="238">
        <v>0</v>
      </c>
      <c r="S109" s="267">
        <v>4</v>
      </c>
      <c r="T109" s="238">
        <v>9</v>
      </c>
      <c r="U109" s="238">
        <v>8</v>
      </c>
      <c r="V109" s="266">
        <v>9</v>
      </c>
      <c r="W109" s="446">
        <v>1</v>
      </c>
      <c r="X109" s="4"/>
      <c r="Y109" s="4"/>
      <c r="Z109" s="4"/>
      <c r="AA109" s="4"/>
      <c r="AT109" s="4"/>
    </row>
    <row r="110" spans="1:46" ht="15" customHeight="1">
      <c r="A110" s="290"/>
      <c r="B110" s="439" t="s">
        <v>480</v>
      </c>
      <c r="C110" s="440" t="s">
        <v>741</v>
      </c>
      <c r="D110" s="441">
        <v>105</v>
      </c>
      <c r="E110" s="442"/>
      <c r="F110" s="443"/>
      <c r="G110" s="443"/>
      <c r="H110" s="443"/>
      <c r="I110" s="444"/>
      <c r="J110" s="442">
        <v>3</v>
      </c>
      <c r="K110" s="443">
        <v>32</v>
      </c>
      <c r="L110" s="443">
        <v>23</v>
      </c>
      <c r="M110" s="443">
        <v>0</v>
      </c>
      <c r="N110" s="444">
        <v>9</v>
      </c>
      <c r="O110" s="442">
        <v>0</v>
      </c>
      <c r="P110" s="444">
        <v>32</v>
      </c>
      <c r="Q110" s="445">
        <v>0</v>
      </c>
      <c r="R110" s="238">
        <v>0</v>
      </c>
      <c r="S110" s="267">
        <v>2</v>
      </c>
      <c r="T110" s="238">
        <v>10</v>
      </c>
      <c r="U110" s="238">
        <v>17</v>
      </c>
      <c r="V110" s="266">
        <v>1</v>
      </c>
      <c r="W110" s="446">
        <v>2</v>
      </c>
      <c r="X110" s="4"/>
      <c r="Y110" s="4"/>
      <c r="Z110" s="4"/>
      <c r="AA110" s="4"/>
      <c r="AB110" s="4"/>
      <c r="AC110" s="4"/>
      <c r="AR110" s="4"/>
    </row>
    <row r="111" spans="1:46" ht="15" customHeight="1">
      <c r="A111" s="290"/>
      <c r="B111" s="439" t="s">
        <v>480</v>
      </c>
      <c r="C111" s="440" t="s">
        <v>742</v>
      </c>
      <c r="D111" s="441">
        <v>18</v>
      </c>
      <c r="E111" s="442"/>
      <c r="F111" s="443"/>
      <c r="G111" s="443"/>
      <c r="H111" s="443"/>
      <c r="I111" s="444"/>
      <c r="J111" s="442">
        <v>1</v>
      </c>
      <c r="K111" s="443">
        <v>10</v>
      </c>
      <c r="L111" s="443">
        <v>10</v>
      </c>
      <c r="M111" s="443">
        <v>0</v>
      </c>
      <c r="N111" s="444">
        <v>0</v>
      </c>
      <c r="O111" s="442">
        <v>0</v>
      </c>
      <c r="P111" s="444">
        <v>10</v>
      </c>
      <c r="Q111" s="445">
        <v>0</v>
      </c>
      <c r="R111" s="238">
        <v>0</v>
      </c>
      <c r="S111" s="267">
        <v>4</v>
      </c>
      <c r="T111" s="238">
        <v>4</v>
      </c>
      <c r="U111" s="238">
        <v>1</v>
      </c>
      <c r="V111" s="266">
        <v>1</v>
      </c>
      <c r="W111" s="446">
        <v>0</v>
      </c>
      <c r="X111" s="4"/>
      <c r="Y111" s="4"/>
      <c r="Z111" s="4"/>
      <c r="AA111" s="4"/>
      <c r="AB111" s="4"/>
      <c r="AC111" s="4"/>
      <c r="AR111" s="4"/>
    </row>
    <row r="112" spans="1:46" ht="15" customHeight="1">
      <c r="A112" s="290"/>
      <c r="B112" s="439" t="s">
        <v>480</v>
      </c>
      <c r="C112" s="440" t="s">
        <v>743</v>
      </c>
      <c r="D112" s="441">
        <v>96</v>
      </c>
      <c r="E112" s="442"/>
      <c r="F112" s="443"/>
      <c r="G112" s="443"/>
      <c r="H112" s="443"/>
      <c r="I112" s="444"/>
      <c r="J112" s="442">
        <v>4</v>
      </c>
      <c r="K112" s="443">
        <v>42</v>
      </c>
      <c r="L112" s="443">
        <v>28</v>
      </c>
      <c r="M112" s="443">
        <v>0</v>
      </c>
      <c r="N112" s="444">
        <v>14</v>
      </c>
      <c r="O112" s="442">
        <v>1</v>
      </c>
      <c r="P112" s="444">
        <v>41</v>
      </c>
      <c r="Q112" s="445">
        <v>1</v>
      </c>
      <c r="R112" s="238">
        <v>0</v>
      </c>
      <c r="S112" s="267">
        <v>9</v>
      </c>
      <c r="T112" s="238">
        <v>10</v>
      </c>
      <c r="U112" s="238">
        <v>12</v>
      </c>
      <c r="V112" s="266">
        <v>9</v>
      </c>
      <c r="W112" s="446">
        <v>1</v>
      </c>
      <c r="X112" s="4"/>
      <c r="Y112" s="4"/>
      <c r="Z112" s="4"/>
      <c r="AA112" s="4"/>
      <c r="AB112" s="4"/>
      <c r="AC112" s="4"/>
      <c r="AR112" s="4"/>
    </row>
    <row r="113" spans="1:44" ht="15" customHeight="1">
      <c r="A113" s="290"/>
      <c r="B113" s="439" t="s">
        <v>480</v>
      </c>
      <c r="C113" s="440" t="s">
        <v>744</v>
      </c>
      <c r="D113" s="441">
        <v>52</v>
      </c>
      <c r="E113" s="442"/>
      <c r="F113" s="443"/>
      <c r="G113" s="443"/>
      <c r="H113" s="443"/>
      <c r="I113" s="444"/>
      <c r="J113" s="442">
        <v>2</v>
      </c>
      <c r="K113" s="443">
        <v>21</v>
      </c>
      <c r="L113" s="443">
        <v>21</v>
      </c>
      <c r="M113" s="443">
        <v>0</v>
      </c>
      <c r="N113" s="444">
        <v>0</v>
      </c>
      <c r="O113" s="442">
        <v>0</v>
      </c>
      <c r="P113" s="444">
        <v>21</v>
      </c>
      <c r="Q113" s="445">
        <v>0</v>
      </c>
      <c r="R113" s="238">
        <v>0</v>
      </c>
      <c r="S113" s="267">
        <v>8</v>
      </c>
      <c r="T113" s="238">
        <v>8</v>
      </c>
      <c r="U113" s="238">
        <v>3</v>
      </c>
      <c r="V113" s="266">
        <v>2</v>
      </c>
      <c r="W113" s="446">
        <v>0</v>
      </c>
      <c r="X113" s="4"/>
      <c r="Y113" s="4"/>
      <c r="Z113" s="4"/>
      <c r="AA113" s="4"/>
      <c r="AB113" s="4"/>
      <c r="AC113" s="4"/>
      <c r="AR113" s="4"/>
    </row>
    <row r="114" spans="1:44" ht="15" customHeight="1">
      <c r="A114" s="290"/>
      <c r="B114" s="439" t="s">
        <v>480</v>
      </c>
      <c r="C114" s="440" t="s">
        <v>745</v>
      </c>
      <c r="D114" s="441">
        <v>24</v>
      </c>
      <c r="E114" s="442"/>
      <c r="F114" s="443"/>
      <c r="G114" s="443"/>
      <c r="H114" s="443"/>
      <c r="I114" s="444"/>
      <c r="J114" s="442">
        <v>1</v>
      </c>
      <c r="K114" s="443">
        <v>11</v>
      </c>
      <c r="L114" s="443">
        <v>11</v>
      </c>
      <c r="M114" s="443">
        <v>0</v>
      </c>
      <c r="N114" s="444">
        <v>0</v>
      </c>
      <c r="O114" s="442">
        <v>0</v>
      </c>
      <c r="P114" s="444">
        <v>11</v>
      </c>
      <c r="Q114" s="445">
        <v>0</v>
      </c>
      <c r="R114" s="238">
        <v>0</v>
      </c>
      <c r="S114" s="267">
        <v>4</v>
      </c>
      <c r="T114" s="238">
        <v>4</v>
      </c>
      <c r="U114" s="238">
        <v>2</v>
      </c>
      <c r="V114" s="266">
        <v>1</v>
      </c>
      <c r="W114" s="446">
        <v>0</v>
      </c>
      <c r="X114" s="4"/>
      <c r="Y114" s="4"/>
      <c r="Z114" s="4"/>
      <c r="AA114" s="4"/>
      <c r="AB114" s="4"/>
      <c r="AC114" s="4"/>
      <c r="AR114" s="4"/>
    </row>
    <row r="115" spans="1:44" ht="15" customHeight="1">
      <c r="A115" s="290"/>
      <c r="B115" s="439" t="s">
        <v>480</v>
      </c>
      <c r="C115" s="440" t="s">
        <v>746</v>
      </c>
      <c r="D115" s="441">
        <v>105</v>
      </c>
      <c r="E115" s="442"/>
      <c r="F115" s="443"/>
      <c r="G115" s="443"/>
      <c r="H115" s="443"/>
      <c r="I115" s="444"/>
      <c r="J115" s="442">
        <v>3</v>
      </c>
      <c r="K115" s="443">
        <v>32</v>
      </c>
      <c r="L115" s="443">
        <v>22</v>
      </c>
      <c r="M115" s="443">
        <v>0</v>
      </c>
      <c r="N115" s="444">
        <v>10</v>
      </c>
      <c r="O115" s="442">
        <v>0</v>
      </c>
      <c r="P115" s="444">
        <v>32</v>
      </c>
      <c r="Q115" s="445">
        <v>0</v>
      </c>
      <c r="R115" s="238">
        <v>1</v>
      </c>
      <c r="S115" s="267">
        <v>3</v>
      </c>
      <c r="T115" s="238">
        <v>8</v>
      </c>
      <c r="U115" s="238">
        <v>11</v>
      </c>
      <c r="V115" s="266">
        <v>9</v>
      </c>
      <c r="W115" s="446">
        <v>0</v>
      </c>
      <c r="X115" s="4"/>
      <c r="Y115" s="4"/>
      <c r="Z115" s="4"/>
      <c r="AA115" s="4"/>
      <c r="AB115" s="4"/>
      <c r="AC115" s="4"/>
      <c r="AR115" s="4"/>
    </row>
    <row r="116" spans="1:44" ht="15" customHeight="1">
      <c r="A116" s="290"/>
      <c r="B116" s="439" t="s">
        <v>480</v>
      </c>
      <c r="C116" s="440" t="s">
        <v>747</v>
      </c>
      <c r="D116" s="441">
        <v>46</v>
      </c>
      <c r="E116" s="442"/>
      <c r="F116" s="443"/>
      <c r="G116" s="443"/>
      <c r="H116" s="443"/>
      <c r="I116" s="444"/>
      <c r="J116" s="442">
        <v>2</v>
      </c>
      <c r="K116" s="443">
        <v>20</v>
      </c>
      <c r="L116" s="443">
        <v>18</v>
      </c>
      <c r="M116" s="443">
        <v>2</v>
      </c>
      <c r="N116" s="444">
        <v>0</v>
      </c>
      <c r="O116" s="442">
        <v>0</v>
      </c>
      <c r="P116" s="444">
        <v>20</v>
      </c>
      <c r="Q116" s="445">
        <v>0</v>
      </c>
      <c r="R116" s="238">
        <v>1</v>
      </c>
      <c r="S116" s="267">
        <v>7</v>
      </c>
      <c r="T116" s="238">
        <v>6</v>
      </c>
      <c r="U116" s="238">
        <v>4</v>
      </c>
      <c r="V116" s="266">
        <v>2</v>
      </c>
      <c r="W116" s="446">
        <v>0</v>
      </c>
      <c r="X116" s="4"/>
      <c r="Y116" s="4"/>
      <c r="Z116" s="4"/>
      <c r="AA116" s="4"/>
      <c r="AB116" s="4"/>
      <c r="AC116" s="4"/>
      <c r="AR116" s="4"/>
    </row>
    <row r="117" spans="1:44" ht="15" customHeight="1">
      <c r="A117" s="290"/>
      <c r="B117" s="297" t="s">
        <v>552</v>
      </c>
      <c r="C117" s="440" t="s">
        <v>748</v>
      </c>
      <c r="D117" s="441">
        <v>90</v>
      </c>
      <c r="E117" s="445"/>
      <c r="F117" s="238"/>
      <c r="G117" s="238"/>
      <c r="H117" s="238"/>
      <c r="I117" s="446"/>
      <c r="J117" s="445"/>
      <c r="K117" s="238"/>
      <c r="L117" s="443">
        <v>13</v>
      </c>
      <c r="M117" s="238">
        <v>0</v>
      </c>
      <c r="N117" s="446">
        <v>0</v>
      </c>
      <c r="O117" s="445"/>
      <c r="P117" s="446"/>
      <c r="Q117" s="445"/>
      <c r="R117" s="238"/>
      <c r="S117" s="267"/>
      <c r="T117" s="238"/>
      <c r="U117" s="238"/>
      <c r="V117" s="266"/>
      <c r="W117" s="446"/>
      <c r="X117" s="4"/>
      <c r="Y117" s="4"/>
      <c r="Z117" s="4"/>
      <c r="AA117" s="4"/>
      <c r="AB117" s="4"/>
      <c r="AC117" s="4"/>
      <c r="AR117" s="4"/>
    </row>
    <row r="118" spans="1:44" ht="15" customHeight="1">
      <c r="A118" s="290"/>
      <c r="B118" s="297" t="s">
        <v>535</v>
      </c>
      <c r="C118" s="440" t="s">
        <v>749</v>
      </c>
      <c r="D118" s="441">
        <v>71</v>
      </c>
      <c r="E118" s="445"/>
      <c r="F118" s="238"/>
      <c r="G118" s="238"/>
      <c r="H118" s="238"/>
      <c r="I118" s="446"/>
      <c r="J118" s="445"/>
      <c r="K118" s="238"/>
      <c r="L118" s="238">
        <v>13</v>
      </c>
      <c r="M118" s="238">
        <v>5</v>
      </c>
      <c r="N118" s="446">
        <v>0</v>
      </c>
      <c r="O118" s="445"/>
      <c r="P118" s="446"/>
      <c r="Q118" s="445"/>
      <c r="R118" s="238"/>
      <c r="S118" s="267"/>
      <c r="T118" s="238"/>
      <c r="U118" s="238"/>
      <c r="V118" s="266"/>
      <c r="W118" s="446"/>
      <c r="X118" s="4"/>
      <c r="Y118" s="4"/>
      <c r="Z118" s="4"/>
      <c r="AA118" s="4"/>
      <c r="AB118" s="4"/>
      <c r="AC118" s="4"/>
      <c r="AR118" s="4"/>
    </row>
    <row r="119" spans="1:44" ht="15" customHeight="1">
      <c r="A119" s="290"/>
      <c r="B119" s="297" t="s">
        <v>587</v>
      </c>
      <c r="C119" s="440" t="s">
        <v>750</v>
      </c>
      <c r="D119" s="441">
        <v>99</v>
      </c>
      <c r="E119" s="445"/>
      <c r="F119" s="238"/>
      <c r="G119" s="238"/>
      <c r="H119" s="238"/>
      <c r="I119" s="446"/>
      <c r="J119" s="445"/>
      <c r="K119" s="238"/>
      <c r="L119" s="238">
        <v>11</v>
      </c>
      <c r="M119" s="238">
        <v>0</v>
      </c>
      <c r="N119" s="446">
        <v>0</v>
      </c>
      <c r="O119" s="445"/>
      <c r="P119" s="446"/>
      <c r="Q119" s="445"/>
      <c r="R119" s="238"/>
      <c r="S119" s="267"/>
      <c r="T119" s="238"/>
      <c r="U119" s="238"/>
      <c r="V119" s="266"/>
      <c r="W119" s="446"/>
      <c r="X119" s="4"/>
      <c r="Y119" s="4"/>
      <c r="Z119" s="4"/>
      <c r="AA119" s="4"/>
      <c r="AB119" s="4"/>
      <c r="AC119" s="4"/>
      <c r="AR119" s="4"/>
    </row>
    <row r="120" spans="1:44" ht="15" customHeight="1">
      <c r="A120" s="290"/>
      <c r="B120" s="297" t="s">
        <v>587</v>
      </c>
      <c r="C120" s="440" t="s">
        <v>751</v>
      </c>
      <c r="D120" s="441"/>
      <c r="E120" s="445"/>
      <c r="F120" s="238"/>
      <c r="G120" s="238"/>
      <c r="H120" s="238"/>
      <c r="I120" s="446"/>
      <c r="J120" s="445"/>
      <c r="K120" s="238"/>
      <c r="L120" s="238">
        <v>18</v>
      </c>
      <c r="M120" s="238">
        <v>0</v>
      </c>
      <c r="N120" s="446">
        <v>0</v>
      </c>
      <c r="O120" s="445"/>
      <c r="P120" s="446"/>
      <c r="Q120" s="445"/>
      <c r="R120" s="238"/>
      <c r="S120" s="267"/>
      <c r="T120" s="238"/>
      <c r="U120" s="238"/>
      <c r="V120" s="266"/>
      <c r="W120" s="446"/>
      <c r="X120" s="4"/>
      <c r="Y120" s="4"/>
      <c r="Z120" s="4"/>
      <c r="AA120" s="4"/>
      <c r="AB120" s="4"/>
      <c r="AC120" s="4"/>
      <c r="AR120" s="4"/>
    </row>
    <row r="121" spans="1:44" ht="15" customHeight="1">
      <c r="A121" s="290"/>
      <c r="B121" s="297" t="s">
        <v>535</v>
      </c>
      <c r="C121" s="440" t="s">
        <v>684</v>
      </c>
      <c r="D121" s="441">
        <v>59</v>
      </c>
      <c r="E121" s="445"/>
      <c r="F121" s="238"/>
      <c r="G121" s="238"/>
      <c r="H121" s="238"/>
      <c r="I121" s="446"/>
      <c r="J121" s="445">
        <v>1</v>
      </c>
      <c r="K121" s="238">
        <v>18</v>
      </c>
      <c r="L121" s="238"/>
      <c r="M121" s="238"/>
      <c r="N121" s="446"/>
      <c r="O121" s="445">
        <v>12</v>
      </c>
      <c r="P121" s="446">
        <v>6</v>
      </c>
      <c r="Q121" s="445">
        <v>0</v>
      </c>
      <c r="R121" s="238">
        <v>0</v>
      </c>
      <c r="S121" s="267">
        <v>8</v>
      </c>
      <c r="T121" s="238">
        <v>7</v>
      </c>
      <c r="U121" s="238">
        <v>2</v>
      </c>
      <c r="V121" s="266">
        <v>1</v>
      </c>
      <c r="W121" s="446">
        <v>0</v>
      </c>
      <c r="X121" s="4"/>
      <c r="Y121" s="4"/>
      <c r="Z121" s="4"/>
      <c r="AA121" s="4"/>
      <c r="AB121" s="4"/>
      <c r="AC121" s="4"/>
      <c r="AR121" s="4"/>
    </row>
    <row r="122" spans="1:44" ht="15" customHeight="1">
      <c r="A122" s="290"/>
      <c r="B122" s="297"/>
      <c r="C122" s="298"/>
      <c r="D122" s="452"/>
      <c r="E122" s="445"/>
      <c r="F122" s="238"/>
      <c r="G122" s="238"/>
      <c r="H122" s="238"/>
      <c r="I122" s="446"/>
      <c r="J122" s="445"/>
      <c r="K122" s="238"/>
      <c r="L122" s="238"/>
      <c r="M122" s="238"/>
      <c r="N122" s="446"/>
      <c r="O122" s="445"/>
      <c r="P122" s="446"/>
      <c r="Q122" s="445"/>
      <c r="R122" s="238"/>
      <c r="S122" s="267"/>
      <c r="T122" s="238"/>
      <c r="U122" s="238"/>
      <c r="V122" s="266"/>
      <c r="W122" s="446"/>
      <c r="X122" s="4"/>
      <c r="Y122" s="4"/>
      <c r="Z122" s="4"/>
      <c r="AA122" s="4"/>
      <c r="AB122" s="4"/>
      <c r="AC122" s="4"/>
      <c r="AR122" s="4"/>
    </row>
    <row r="123" spans="1:44" ht="15" customHeight="1">
      <c r="A123" s="290"/>
      <c r="B123" s="297"/>
      <c r="C123" s="298"/>
      <c r="D123" s="452"/>
      <c r="E123" s="445"/>
      <c r="F123" s="238"/>
      <c r="G123" s="238"/>
      <c r="H123" s="238"/>
      <c r="I123" s="446"/>
      <c r="J123" s="445"/>
      <c r="K123" s="238"/>
      <c r="L123" s="238"/>
      <c r="M123" s="238"/>
      <c r="N123" s="446"/>
      <c r="O123" s="445"/>
      <c r="P123" s="446"/>
      <c r="Q123" s="445"/>
      <c r="R123" s="238"/>
      <c r="S123" s="267"/>
      <c r="T123" s="238"/>
      <c r="U123" s="238"/>
      <c r="V123" s="266"/>
      <c r="W123" s="446"/>
      <c r="X123" s="4"/>
      <c r="Y123" s="4"/>
      <c r="Z123" s="4"/>
      <c r="AA123" s="4"/>
      <c r="AB123" s="4"/>
      <c r="AC123" s="4"/>
      <c r="AR123" s="4"/>
    </row>
    <row r="124" spans="1:44" ht="15" customHeight="1">
      <c r="A124" s="290"/>
      <c r="B124" s="297"/>
      <c r="C124" s="298"/>
      <c r="D124" s="452"/>
      <c r="E124" s="445"/>
      <c r="F124" s="238"/>
      <c r="G124" s="238"/>
      <c r="H124" s="238"/>
      <c r="I124" s="446"/>
      <c r="J124" s="445"/>
      <c r="K124" s="238"/>
      <c r="L124" s="238"/>
      <c r="M124" s="238"/>
      <c r="N124" s="446"/>
      <c r="O124" s="445"/>
      <c r="P124" s="446"/>
      <c r="Q124" s="445"/>
      <c r="R124" s="238"/>
      <c r="S124" s="267"/>
      <c r="T124" s="238"/>
      <c r="U124" s="238"/>
      <c r="V124" s="266"/>
      <c r="W124" s="446"/>
      <c r="X124" s="4"/>
      <c r="Y124" s="4"/>
      <c r="Z124" s="4"/>
      <c r="AA124" s="4"/>
      <c r="AB124" s="4"/>
      <c r="AC124" s="4"/>
      <c r="AR124" s="4"/>
    </row>
    <row r="125" spans="1:44" ht="15" customHeight="1">
      <c r="A125" s="290"/>
      <c r="B125" s="297"/>
      <c r="C125" s="298"/>
      <c r="D125" s="452"/>
      <c r="E125" s="445"/>
      <c r="F125" s="238"/>
      <c r="G125" s="238"/>
      <c r="H125" s="238"/>
      <c r="I125" s="446"/>
      <c r="J125" s="445"/>
      <c r="K125" s="238"/>
      <c r="L125" s="238"/>
      <c r="M125" s="238"/>
      <c r="N125" s="446"/>
      <c r="O125" s="445"/>
      <c r="P125" s="446"/>
      <c r="Q125" s="445"/>
      <c r="R125" s="238"/>
      <c r="S125" s="267"/>
      <c r="T125" s="238"/>
      <c r="U125" s="238"/>
      <c r="V125" s="266"/>
      <c r="W125" s="446"/>
      <c r="X125" s="4"/>
      <c r="Y125" s="4"/>
      <c r="Z125" s="4"/>
      <c r="AA125" s="4"/>
      <c r="AB125" s="4"/>
      <c r="AC125" s="4"/>
      <c r="AR125" s="4"/>
    </row>
    <row r="126" spans="1:44" ht="15" customHeight="1">
      <c r="A126" s="290"/>
      <c r="B126" s="297"/>
      <c r="C126" s="298"/>
      <c r="D126" s="452"/>
      <c r="E126" s="445"/>
      <c r="F126" s="238"/>
      <c r="G126" s="238"/>
      <c r="H126" s="238"/>
      <c r="I126" s="446"/>
      <c r="J126" s="445"/>
      <c r="K126" s="238"/>
      <c r="L126" s="238"/>
      <c r="M126" s="238"/>
      <c r="N126" s="446"/>
      <c r="O126" s="445"/>
      <c r="P126" s="446"/>
      <c r="Q126" s="445"/>
      <c r="R126" s="238"/>
      <c r="S126" s="267"/>
      <c r="T126" s="238"/>
      <c r="U126" s="238"/>
      <c r="V126" s="266"/>
      <c r="W126" s="446"/>
      <c r="X126" s="4"/>
      <c r="Y126" s="4"/>
      <c r="Z126" s="4"/>
      <c r="AA126" s="4"/>
      <c r="AB126" s="4"/>
      <c r="AC126" s="4"/>
      <c r="AR126" s="4"/>
    </row>
    <row r="127" spans="1:44" ht="15" customHeight="1">
      <c r="A127" s="290"/>
      <c r="B127" s="297"/>
      <c r="C127" s="298"/>
      <c r="D127" s="452"/>
      <c r="E127" s="445"/>
      <c r="F127" s="238"/>
      <c r="G127" s="238"/>
      <c r="H127" s="238"/>
      <c r="I127" s="446"/>
      <c r="J127" s="445"/>
      <c r="K127" s="238"/>
      <c r="L127" s="238"/>
      <c r="M127" s="238"/>
      <c r="N127" s="446"/>
      <c r="O127" s="445"/>
      <c r="P127" s="446"/>
      <c r="Q127" s="445"/>
      <c r="R127" s="238"/>
      <c r="S127" s="267"/>
      <c r="T127" s="238"/>
      <c r="U127" s="238"/>
      <c r="V127" s="266"/>
      <c r="W127" s="446"/>
      <c r="X127" s="4"/>
      <c r="Y127" s="4"/>
      <c r="Z127" s="4"/>
      <c r="AA127" s="4"/>
      <c r="AB127" s="4"/>
      <c r="AC127" s="4"/>
      <c r="AR127" s="4"/>
    </row>
    <row r="128" spans="1:44" ht="15" customHeight="1">
      <c r="A128" s="290"/>
      <c r="B128" s="297"/>
      <c r="C128" s="298"/>
      <c r="D128" s="452"/>
      <c r="E128" s="445"/>
      <c r="F128" s="238"/>
      <c r="G128" s="238"/>
      <c r="H128" s="238"/>
      <c r="I128" s="446"/>
      <c r="J128" s="445"/>
      <c r="K128" s="238"/>
      <c r="L128" s="238"/>
      <c r="M128" s="238"/>
      <c r="N128" s="446"/>
      <c r="O128" s="445"/>
      <c r="P128" s="446"/>
      <c r="Q128" s="445"/>
      <c r="R128" s="238"/>
      <c r="S128" s="267"/>
      <c r="T128" s="238"/>
      <c r="U128" s="238"/>
      <c r="V128" s="266"/>
      <c r="W128" s="446"/>
      <c r="X128" s="4"/>
      <c r="Y128" s="4"/>
      <c r="Z128" s="4"/>
      <c r="AA128" s="4"/>
      <c r="AB128" s="4"/>
      <c r="AC128" s="4"/>
      <c r="AR128" s="4"/>
    </row>
    <row r="129" spans="1:46" ht="15" customHeight="1">
      <c r="A129" s="290"/>
      <c r="B129" s="297"/>
      <c r="C129" s="298"/>
      <c r="D129" s="452"/>
      <c r="E129" s="445"/>
      <c r="F129" s="238"/>
      <c r="G129" s="238"/>
      <c r="H129" s="238"/>
      <c r="I129" s="446"/>
      <c r="J129" s="445"/>
      <c r="K129" s="238"/>
      <c r="L129" s="238"/>
      <c r="M129" s="238"/>
      <c r="N129" s="446"/>
      <c r="O129" s="445"/>
      <c r="P129" s="446"/>
      <c r="Q129" s="445"/>
      <c r="R129" s="238"/>
      <c r="S129" s="267"/>
      <c r="T129" s="238"/>
      <c r="U129" s="238"/>
      <c r="V129" s="266"/>
      <c r="W129" s="446"/>
      <c r="X129" s="4"/>
      <c r="Y129" s="4"/>
      <c r="Z129" s="4"/>
      <c r="AA129" s="4"/>
      <c r="AB129" s="4"/>
      <c r="AC129" s="4"/>
      <c r="AR129" s="4"/>
    </row>
    <row r="130" spans="1:46" ht="15" customHeight="1">
      <c r="A130" s="290"/>
      <c r="B130" s="297"/>
      <c r="C130" s="298"/>
      <c r="D130" s="452"/>
      <c r="E130" s="445"/>
      <c r="F130" s="238"/>
      <c r="G130" s="238"/>
      <c r="H130" s="238"/>
      <c r="I130" s="446"/>
      <c r="J130" s="445"/>
      <c r="K130" s="238"/>
      <c r="L130" s="238"/>
      <c r="M130" s="238"/>
      <c r="N130" s="446"/>
      <c r="O130" s="445"/>
      <c r="P130" s="446"/>
      <c r="Q130" s="445"/>
      <c r="R130" s="238"/>
      <c r="S130" s="267"/>
      <c r="T130" s="238"/>
      <c r="U130" s="238"/>
      <c r="V130" s="266"/>
      <c r="W130" s="446"/>
      <c r="X130" s="4"/>
      <c r="Y130" s="4"/>
      <c r="Z130" s="4"/>
      <c r="AA130" s="4"/>
      <c r="AB130" s="4"/>
      <c r="AC130" s="4"/>
      <c r="AR130" s="4"/>
    </row>
    <row r="131" spans="1:46" ht="15" customHeight="1">
      <c r="A131" s="290"/>
      <c r="B131" s="297"/>
      <c r="C131" s="298"/>
      <c r="D131" s="301"/>
      <c r="E131" s="237"/>
      <c r="F131" s="238"/>
      <c r="G131" s="238"/>
      <c r="H131" s="238"/>
      <c r="I131" s="239"/>
      <c r="J131" s="237"/>
      <c r="K131" s="238"/>
      <c r="L131" s="238"/>
      <c r="M131" s="238"/>
      <c r="N131" s="239"/>
      <c r="O131" s="237"/>
      <c r="P131" s="239"/>
      <c r="Q131" s="237"/>
      <c r="R131" s="238"/>
      <c r="S131" s="267"/>
      <c r="T131" s="238"/>
      <c r="U131" s="238"/>
      <c r="V131" s="266"/>
      <c r="W131" s="239"/>
      <c r="X131" s="4"/>
      <c r="Y131" s="4"/>
      <c r="Z131" s="4"/>
      <c r="AA131" s="4"/>
      <c r="AB131" s="4"/>
      <c r="AC131" s="4"/>
      <c r="AR131" s="4"/>
    </row>
    <row r="132" spans="1:46" ht="15" customHeight="1">
      <c r="A132" s="290"/>
      <c r="B132" s="297"/>
      <c r="C132" s="298"/>
      <c r="D132" s="301"/>
      <c r="E132" s="237"/>
      <c r="F132" s="238"/>
      <c r="G132" s="238"/>
      <c r="H132" s="238"/>
      <c r="I132" s="239"/>
      <c r="J132" s="237"/>
      <c r="K132" s="238"/>
      <c r="L132" s="238"/>
      <c r="M132" s="238"/>
      <c r="N132" s="239"/>
      <c r="O132" s="237"/>
      <c r="P132" s="239"/>
      <c r="Q132" s="237"/>
      <c r="R132" s="238"/>
      <c r="S132" s="267"/>
      <c r="T132" s="238"/>
      <c r="U132" s="238"/>
      <c r="V132" s="266"/>
      <c r="W132" s="239"/>
      <c r="X132" s="4"/>
      <c r="Y132" s="4"/>
      <c r="Z132" s="4"/>
      <c r="AA132" s="4"/>
      <c r="AB132" s="4"/>
      <c r="AC132" s="4"/>
      <c r="AR132" s="4"/>
    </row>
    <row r="133" spans="1:46" ht="15" customHeight="1">
      <c r="A133" s="290"/>
      <c r="B133" s="297"/>
      <c r="C133" s="298"/>
      <c r="D133" s="299"/>
      <c r="E133" s="265"/>
      <c r="F133" s="263"/>
      <c r="G133" s="263"/>
      <c r="H133" s="263"/>
      <c r="I133" s="300"/>
      <c r="J133" s="265"/>
      <c r="K133" s="263"/>
      <c r="L133" s="263"/>
      <c r="M133" s="263"/>
      <c r="N133" s="300"/>
      <c r="O133" s="265"/>
      <c r="P133" s="300"/>
      <c r="Q133" s="237"/>
      <c r="R133" s="238"/>
      <c r="S133" s="267"/>
      <c r="T133" s="238"/>
      <c r="U133" s="238"/>
      <c r="V133" s="266"/>
      <c r="W133" s="239"/>
      <c r="X133" s="4"/>
      <c r="Y133" s="4"/>
      <c r="Z133" s="4"/>
      <c r="AA133" s="4"/>
      <c r="AT133" s="4"/>
    </row>
    <row r="134" spans="1:46" ht="15" customHeight="1">
      <c r="A134" s="290"/>
      <c r="B134" s="297"/>
      <c r="C134" s="298"/>
      <c r="D134" s="299"/>
      <c r="E134" s="265"/>
      <c r="F134" s="263"/>
      <c r="G134" s="263"/>
      <c r="H134" s="263"/>
      <c r="I134" s="300"/>
      <c r="J134" s="265"/>
      <c r="K134" s="263"/>
      <c r="L134" s="263"/>
      <c r="M134" s="263"/>
      <c r="N134" s="300"/>
      <c r="O134" s="265"/>
      <c r="P134" s="300"/>
      <c r="Q134" s="237"/>
      <c r="R134" s="238"/>
      <c r="S134" s="267"/>
      <c r="T134" s="238"/>
      <c r="U134" s="238"/>
      <c r="V134" s="266"/>
      <c r="W134" s="239"/>
      <c r="X134" s="4"/>
      <c r="Y134" s="4"/>
      <c r="Z134" s="4"/>
      <c r="AA134" s="4"/>
      <c r="AT134" s="4"/>
    </row>
    <row r="135" spans="1:46" ht="15" customHeight="1">
      <c r="A135" s="290"/>
      <c r="B135" s="297"/>
      <c r="C135" s="298"/>
      <c r="D135" s="299"/>
      <c r="E135" s="265"/>
      <c r="F135" s="263"/>
      <c r="G135" s="263"/>
      <c r="H135" s="263"/>
      <c r="I135" s="300"/>
      <c r="J135" s="265"/>
      <c r="K135" s="263"/>
      <c r="L135" s="263"/>
      <c r="M135" s="263"/>
      <c r="N135" s="300"/>
      <c r="O135" s="265"/>
      <c r="P135" s="300"/>
      <c r="Q135" s="237"/>
      <c r="R135" s="238"/>
      <c r="S135" s="267"/>
      <c r="T135" s="238"/>
      <c r="U135" s="238"/>
      <c r="V135" s="266"/>
      <c r="W135" s="239"/>
      <c r="X135" s="4"/>
      <c r="Y135" s="4"/>
      <c r="Z135" s="4"/>
      <c r="AA135" s="4"/>
      <c r="AT135" s="4"/>
    </row>
    <row r="136" spans="1:46" ht="15" customHeight="1">
      <c r="A136" s="290"/>
      <c r="B136" s="297"/>
      <c r="C136" s="298"/>
      <c r="D136" s="299"/>
      <c r="E136" s="265"/>
      <c r="F136" s="263"/>
      <c r="G136" s="263"/>
      <c r="H136" s="263"/>
      <c r="I136" s="300"/>
      <c r="J136" s="265"/>
      <c r="K136" s="263"/>
      <c r="L136" s="263"/>
      <c r="M136" s="263"/>
      <c r="N136" s="300"/>
      <c r="O136" s="265"/>
      <c r="P136" s="300"/>
      <c r="Q136" s="237"/>
      <c r="R136" s="238"/>
      <c r="S136" s="267"/>
      <c r="T136" s="238"/>
      <c r="U136" s="238"/>
      <c r="V136" s="266"/>
      <c r="W136" s="239"/>
      <c r="X136" s="4"/>
      <c r="Y136" s="4"/>
      <c r="Z136" s="4"/>
      <c r="AA136" s="4"/>
      <c r="AT136" s="4"/>
    </row>
    <row r="137" spans="1:46" ht="15" customHeight="1">
      <c r="A137" s="290"/>
      <c r="B137" s="297"/>
      <c r="C137" s="298"/>
      <c r="D137" s="299"/>
      <c r="E137" s="265"/>
      <c r="F137" s="263"/>
      <c r="G137" s="263"/>
      <c r="H137" s="263"/>
      <c r="I137" s="300"/>
      <c r="J137" s="265"/>
      <c r="K137" s="263"/>
      <c r="L137" s="263"/>
      <c r="M137" s="263"/>
      <c r="N137" s="300"/>
      <c r="O137" s="265"/>
      <c r="P137" s="300"/>
      <c r="Q137" s="237"/>
      <c r="R137" s="238"/>
      <c r="S137" s="267"/>
      <c r="T137" s="238"/>
      <c r="U137" s="238"/>
      <c r="V137" s="266"/>
      <c r="W137" s="239"/>
      <c r="X137" s="4"/>
      <c r="Y137" s="4"/>
      <c r="Z137" s="4"/>
      <c r="AA137" s="4"/>
      <c r="AT137" s="4"/>
    </row>
    <row r="138" spans="1:46" ht="15" customHeight="1">
      <c r="A138" s="290"/>
      <c r="B138" s="297"/>
      <c r="C138" s="298"/>
      <c r="D138" s="299"/>
      <c r="E138" s="265"/>
      <c r="F138" s="263"/>
      <c r="G138" s="263"/>
      <c r="H138" s="263"/>
      <c r="I138" s="300"/>
      <c r="J138" s="265"/>
      <c r="K138" s="263"/>
      <c r="L138" s="263"/>
      <c r="M138" s="263"/>
      <c r="N138" s="300"/>
      <c r="O138" s="265"/>
      <c r="P138" s="300"/>
      <c r="Q138" s="237"/>
      <c r="R138" s="238"/>
      <c r="S138" s="267"/>
      <c r="T138" s="238"/>
      <c r="U138" s="238"/>
      <c r="V138" s="266"/>
      <c r="W138" s="239"/>
      <c r="X138" s="4"/>
      <c r="Y138" s="4"/>
      <c r="Z138" s="4"/>
      <c r="AA138" s="4"/>
      <c r="AT138" s="4"/>
    </row>
    <row r="139" spans="1:46" ht="15" customHeight="1">
      <c r="A139" s="290"/>
      <c r="B139" s="297"/>
      <c r="C139" s="298"/>
      <c r="D139" s="301"/>
      <c r="E139" s="237"/>
      <c r="F139" s="238"/>
      <c r="G139" s="238"/>
      <c r="H139" s="238"/>
      <c r="I139" s="239"/>
      <c r="J139" s="237"/>
      <c r="K139" s="238"/>
      <c r="L139" s="238"/>
      <c r="M139" s="238"/>
      <c r="N139" s="239"/>
      <c r="O139" s="237"/>
      <c r="P139" s="239"/>
      <c r="Q139" s="237"/>
      <c r="R139" s="238"/>
      <c r="S139" s="267"/>
      <c r="T139" s="238"/>
      <c r="U139" s="238"/>
      <c r="V139" s="266"/>
      <c r="W139" s="239"/>
      <c r="X139" s="4"/>
      <c r="Y139" s="4"/>
      <c r="Z139" s="4"/>
      <c r="AA139" s="4"/>
      <c r="AT139" s="4"/>
    </row>
    <row r="140" spans="1:46" ht="15" customHeight="1">
      <c r="A140" s="290"/>
      <c r="B140" s="297"/>
      <c r="C140" s="298"/>
      <c r="D140" s="301"/>
      <c r="E140" s="237"/>
      <c r="F140" s="238"/>
      <c r="G140" s="238"/>
      <c r="H140" s="238"/>
      <c r="I140" s="239"/>
      <c r="J140" s="237"/>
      <c r="K140" s="238"/>
      <c r="L140" s="238"/>
      <c r="M140" s="238"/>
      <c r="N140" s="239"/>
      <c r="O140" s="237"/>
      <c r="P140" s="239"/>
      <c r="Q140" s="237"/>
      <c r="R140" s="238"/>
      <c r="S140" s="267"/>
      <c r="T140" s="238"/>
      <c r="U140" s="238"/>
      <c r="V140" s="266"/>
      <c r="W140" s="239"/>
      <c r="X140" s="4"/>
      <c r="Y140" s="4"/>
      <c r="Z140" s="4"/>
      <c r="AA140" s="4"/>
      <c r="AT140" s="4"/>
    </row>
    <row r="141" spans="1:46" ht="15" customHeight="1">
      <c r="A141" s="290"/>
      <c r="B141" s="297"/>
      <c r="C141" s="298"/>
      <c r="D141" s="301"/>
      <c r="E141" s="237"/>
      <c r="F141" s="238"/>
      <c r="G141" s="238"/>
      <c r="H141" s="238"/>
      <c r="I141" s="239"/>
      <c r="J141" s="237"/>
      <c r="K141" s="238"/>
      <c r="L141" s="238"/>
      <c r="M141" s="238"/>
      <c r="N141" s="239"/>
      <c r="O141" s="237"/>
      <c r="P141" s="239"/>
      <c r="Q141" s="237"/>
      <c r="R141" s="238"/>
      <c r="S141" s="267"/>
      <c r="T141" s="238"/>
      <c r="U141" s="238"/>
      <c r="V141" s="266"/>
      <c r="W141" s="239"/>
      <c r="X141" s="4"/>
      <c r="Y141" s="4"/>
      <c r="Z141" s="4"/>
      <c r="AA141" s="4"/>
      <c r="AB141" s="4"/>
      <c r="AC141" s="4"/>
      <c r="AR141" s="4"/>
    </row>
    <row r="142" spans="1:46" ht="15" customHeight="1">
      <c r="A142" s="290"/>
      <c r="B142" s="297"/>
      <c r="C142" s="298"/>
      <c r="D142" s="301"/>
      <c r="E142" s="237"/>
      <c r="F142" s="238"/>
      <c r="G142" s="238"/>
      <c r="H142" s="238"/>
      <c r="I142" s="239"/>
      <c r="J142" s="237"/>
      <c r="K142" s="238"/>
      <c r="L142" s="238"/>
      <c r="M142" s="238"/>
      <c r="N142" s="239"/>
      <c r="O142" s="237"/>
      <c r="P142" s="239"/>
      <c r="Q142" s="237"/>
      <c r="R142" s="238"/>
      <c r="S142" s="267"/>
      <c r="T142" s="238"/>
      <c r="U142" s="238"/>
      <c r="V142" s="266"/>
      <c r="W142" s="239"/>
      <c r="X142" s="4"/>
      <c r="Y142" s="4"/>
      <c r="Z142" s="4"/>
      <c r="AA142" s="4"/>
      <c r="AB142" s="4"/>
      <c r="AC142" s="4"/>
      <c r="AR142" s="4"/>
    </row>
    <row r="143" spans="1:46" ht="15" customHeight="1">
      <c r="A143" s="290"/>
      <c r="B143" s="297"/>
      <c r="C143" s="298"/>
      <c r="D143" s="301"/>
      <c r="E143" s="237"/>
      <c r="F143" s="238"/>
      <c r="G143" s="238"/>
      <c r="H143" s="238"/>
      <c r="I143" s="239"/>
      <c r="J143" s="237"/>
      <c r="K143" s="238"/>
      <c r="L143" s="238"/>
      <c r="M143" s="238"/>
      <c r="N143" s="239"/>
      <c r="O143" s="237"/>
      <c r="P143" s="239"/>
      <c r="Q143" s="237"/>
      <c r="R143" s="238"/>
      <c r="S143" s="267"/>
      <c r="T143" s="238"/>
      <c r="U143" s="238"/>
      <c r="V143" s="266"/>
      <c r="W143" s="239"/>
      <c r="X143" s="4"/>
      <c r="Y143" s="4"/>
      <c r="Z143" s="4"/>
      <c r="AA143" s="4"/>
      <c r="AB143" s="4"/>
      <c r="AC143" s="4"/>
      <c r="AR143" s="4"/>
    </row>
    <row r="144" spans="1:46" ht="15" customHeight="1">
      <c r="A144" s="290"/>
      <c r="B144" s="297"/>
      <c r="C144" s="298"/>
      <c r="D144" s="301"/>
      <c r="E144" s="237"/>
      <c r="F144" s="238"/>
      <c r="G144" s="238"/>
      <c r="H144" s="238"/>
      <c r="I144" s="239"/>
      <c r="J144" s="237"/>
      <c r="K144" s="238"/>
      <c r="L144" s="238"/>
      <c r="M144" s="238"/>
      <c r="N144" s="239"/>
      <c r="O144" s="237"/>
      <c r="P144" s="239"/>
      <c r="Q144" s="237"/>
      <c r="R144" s="238"/>
      <c r="S144" s="267"/>
      <c r="T144" s="238"/>
      <c r="U144" s="238"/>
      <c r="V144" s="266"/>
      <c r="W144" s="239"/>
      <c r="X144" s="4"/>
      <c r="Y144" s="4"/>
      <c r="Z144" s="4"/>
      <c r="AA144" s="4"/>
      <c r="AB144" s="4"/>
      <c r="AC144" s="4"/>
      <c r="AR144" s="4"/>
    </row>
    <row r="145" spans="1:44" ht="15" customHeight="1">
      <c r="A145" s="290"/>
      <c r="B145" s="297"/>
      <c r="C145" s="298"/>
      <c r="D145" s="301"/>
      <c r="E145" s="237"/>
      <c r="F145" s="238"/>
      <c r="G145" s="238"/>
      <c r="H145" s="238"/>
      <c r="I145" s="239"/>
      <c r="J145" s="237"/>
      <c r="K145" s="238"/>
      <c r="L145" s="238"/>
      <c r="M145" s="238"/>
      <c r="N145" s="239"/>
      <c r="O145" s="237"/>
      <c r="P145" s="239"/>
      <c r="Q145" s="237"/>
      <c r="R145" s="238"/>
      <c r="S145" s="267"/>
      <c r="T145" s="238"/>
      <c r="U145" s="238"/>
      <c r="V145" s="266"/>
      <c r="W145" s="239"/>
      <c r="X145" s="4"/>
      <c r="Y145" s="4"/>
      <c r="Z145" s="4"/>
      <c r="AA145" s="4"/>
      <c r="AB145" s="4"/>
      <c r="AC145" s="4"/>
      <c r="AR145" s="4"/>
    </row>
    <row r="146" spans="1:44" ht="15" customHeight="1">
      <c r="A146" s="290"/>
      <c r="B146" s="297"/>
      <c r="C146" s="298"/>
      <c r="D146" s="301"/>
      <c r="E146" s="237"/>
      <c r="F146" s="238"/>
      <c r="G146" s="238"/>
      <c r="H146" s="238"/>
      <c r="I146" s="239"/>
      <c r="J146" s="237"/>
      <c r="K146" s="238"/>
      <c r="L146" s="238"/>
      <c r="M146" s="238"/>
      <c r="N146" s="239"/>
      <c r="O146" s="237"/>
      <c r="P146" s="239"/>
      <c r="Q146" s="237"/>
      <c r="R146" s="238"/>
      <c r="S146" s="267"/>
      <c r="T146" s="238"/>
      <c r="U146" s="238"/>
      <c r="V146" s="266"/>
      <c r="W146" s="239"/>
      <c r="X146" s="4"/>
      <c r="Y146" s="4"/>
      <c r="Z146" s="4"/>
      <c r="AA146" s="4"/>
      <c r="AB146" s="4"/>
      <c r="AC146" s="4"/>
      <c r="AR146" s="4"/>
    </row>
    <row r="147" spans="1:44" ht="15" customHeight="1">
      <c r="A147" s="290"/>
      <c r="B147" s="297"/>
      <c r="C147" s="298"/>
      <c r="D147" s="301"/>
      <c r="E147" s="237"/>
      <c r="F147" s="238"/>
      <c r="G147" s="238"/>
      <c r="H147" s="238"/>
      <c r="I147" s="239"/>
      <c r="J147" s="237"/>
      <c r="K147" s="238"/>
      <c r="L147" s="238"/>
      <c r="M147" s="238"/>
      <c r="N147" s="239"/>
      <c r="O147" s="237"/>
      <c r="P147" s="239"/>
      <c r="Q147" s="237"/>
      <c r="R147" s="238"/>
      <c r="S147" s="267"/>
      <c r="T147" s="238"/>
      <c r="U147" s="238"/>
      <c r="V147" s="266"/>
      <c r="W147" s="239"/>
      <c r="X147" s="4"/>
      <c r="Y147" s="4"/>
      <c r="Z147" s="4"/>
      <c r="AA147" s="4"/>
      <c r="AB147" s="4"/>
      <c r="AC147" s="4"/>
      <c r="AR147" s="4"/>
    </row>
    <row r="148" spans="1:44" ht="15" customHeight="1">
      <c r="A148" s="290"/>
      <c r="B148" s="297"/>
      <c r="C148" s="298"/>
      <c r="D148" s="301"/>
      <c r="E148" s="237"/>
      <c r="F148" s="238"/>
      <c r="G148" s="238"/>
      <c r="H148" s="238"/>
      <c r="I148" s="239"/>
      <c r="J148" s="237"/>
      <c r="K148" s="238"/>
      <c r="L148" s="238"/>
      <c r="M148" s="238"/>
      <c r="N148" s="239"/>
      <c r="O148" s="237"/>
      <c r="P148" s="239"/>
      <c r="Q148" s="237"/>
      <c r="R148" s="238"/>
      <c r="S148" s="267"/>
      <c r="T148" s="238"/>
      <c r="U148" s="238"/>
      <c r="V148" s="266"/>
      <c r="W148" s="239"/>
      <c r="X148" s="4"/>
      <c r="Y148" s="4"/>
      <c r="Z148" s="4"/>
      <c r="AA148" s="4"/>
      <c r="AB148" s="4"/>
      <c r="AC148" s="4"/>
      <c r="AR148" s="4"/>
    </row>
    <row r="149" spans="1:44" ht="15" customHeight="1">
      <c r="A149" s="290"/>
      <c r="B149" s="297"/>
      <c r="C149" s="298"/>
      <c r="D149" s="301"/>
      <c r="E149" s="237"/>
      <c r="F149" s="238"/>
      <c r="G149" s="238"/>
      <c r="H149" s="238"/>
      <c r="I149" s="239"/>
      <c r="J149" s="237"/>
      <c r="K149" s="238"/>
      <c r="L149" s="238"/>
      <c r="M149" s="238"/>
      <c r="N149" s="239"/>
      <c r="O149" s="237"/>
      <c r="P149" s="239"/>
      <c r="Q149" s="237"/>
      <c r="R149" s="238"/>
      <c r="S149" s="267"/>
      <c r="T149" s="238"/>
      <c r="U149" s="238"/>
      <c r="V149" s="266"/>
      <c r="W149" s="239"/>
      <c r="X149" s="4"/>
      <c r="Y149" s="4"/>
      <c r="Z149" s="4"/>
      <c r="AA149" s="4"/>
      <c r="AB149" s="4"/>
      <c r="AC149" s="4"/>
      <c r="AR149" s="4"/>
    </row>
    <row r="150" spans="1:44" ht="15" customHeight="1">
      <c r="A150" s="290"/>
      <c r="B150" s="297"/>
      <c r="C150" s="298"/>
      <c r="D150" s="301"/>
      <c r="E150" s="237"/>
      <c r="F150" s="238"/>
      <c r="G150" s="238"/>
      <c r="H150" s="238"/>
      <c r="I150" s="239"/>
      <c r="J150" s="237"/>
      <c r="K150" s="238"/>
      <c r="L150" s="238"/>
      <c r="M150" s="238"/>
      <c r="N150" s="239"/>
      <c r="O150" s="237"/>
      <c r="P150" s="239"/>
      <c r="Q150" s="237"/>
      <c r="R150" s="238"/>
      <c r="S150" s="267"/>
      <c r="T150" s="238"/>
      <c r="U150" s="238"/>
      <c r="V150" s="266"/>
      <c r="W150" s="239"/>
      <c r="X150" s="4"/>
      <c r="Y150" s="4"/>
      <c r="Z150" s="4"/>
      <c r="AA150" s="4"/>
      <c r="AB150" s="4"/>
      <c r="AC150" s="4"/>
      <c r="AR150" s="4"/>
    </row>
    <row r="151" spans="1:44" ht="15" customHeight="1">
      <c r="A151" s="290"/>
      <c r="B151" s="297"/>
      <c r="C151" s="298"/>
      <c r="D151" s="301"/>
      <c r="E151" s="237"/>
      <c r="F151" s="238"/>
      <c r="G151" s="238"/>
      <c r="H151" s="238"/>
      <c r="I151" s="239"/>
      <c r="J151" s="237"/>
      <c r="K151" s="238"/>
      <c r="L151" s="238"/>
      <c r="M151" s="238"/>
      <c r="N151" s="239"/>
      <c r="O151" s="237"/>
      <c r="P151" s="239"/>
      <c r="Q151" s="237"/>
      <c r="R151" s="238"/>
      <c r="S151" s="267"/>
      <c r="T151" s="238"/>
      <c r="U151" s="238"/>
      <c r="V151" s="266"/>
      <c r="W151" s="239"/>
      <c r="X151" s="4"/>
      <c r="Y151" s="4"/>
      <c r="Z151" s="4"/>
      <c r="AA151" s="4"/>
      <c r="AB151" s="4"/>
      <c r="AC151" s="4"/>
      <c r="AR151" s="4"/>
    </row>
    <row r="152" spans="1:44" ht="15" customHeight="1">
      <c r="A152" s="290"/>
      <c r="B152" s="297"/>
      <c r="C152" s="298"/>
      <c r="D152" s="301"/>
      <c r="E152" s="237"/>
      <c r="F152" s="238"/>
      <c r="G152" s="238"/>
      <c r="H152" s="238"/>
      <c r="I152" s="239"/>
      <c r="J152" s="237"/>
      <c r="K152" s="238"/>
      <c r="L152" s="238"/>
      <c r="M152" s="238"/>
      <c r="N152" s="239"/>
      <c r="O152" s="237"/>
      <c r="P152" s="239"/>
      <c r="Q152" s="237"/>
      <c r="R152" s="238"/>
      <c r="S152" s="267"/>
      <c r="T152" s="238"/>
      <c r="U152" s="238"/>
      <c r="V152" s="266"/>
      <c r="W152" s="239"/>
      <c r="X152" s="4"/>
      <c r="Y152" s="4"/>
      <c r="Z152" s="4"/>
      <c r="AA152" s="4"/>
      <c r="AB152" s="4"/>
      <c r="AC152" s="4"/>
      <c r="AR152" s="4"/>
    </row>
    <row r="153" spans="1:44" ht="15" customHeight="1">
      <c r="A153" s="290"/>
      <c r="B153" s="297"/>
      <c r="C153" s="298"/>
      <c r="D153" s="301"/>
      <c r="E153" s="237"/>
      <c r="F153" s="238"/>
      <c r="G153" s="238"/>
      <c r="H153" s="238"/>
      <c r="I153" s="239"/>
      <c r="J153" s="237"/>
      <c r="K153" s="238"/>
      <c r="L153" s="238"/>
      <c r="M153" s="238"/>
      <c r="N153" s="239"/>
      <c r="O153" s="237"/>
      <c r="P153" s="239"/>
      <c r="Q153" s="237"/>
      <c r="R153" s="238"/>
      <c r="S153" s="267"/>
      <c r="T153" s="238"/>
      <c r="U153" s="238"/>
      <c r="V153" s="266"/>
      <c r="W153" s="239"/>
      <c r="X153" s="4"/>
      <c r="Y153" s="4"/>
      <c r="Z153" s="4"/>
      <c r="AA153" s="4"/>
      <c r="AB153" s="4"/>
      <c r="AC153" s="4"/>
      <c r="AR153" s="4"/>
    </row>
    <row r="154" spans="1:44" ht="15" customHeight="1">
      <c r="A154" s="290"/>
      <c r="B154" s="297"/>
      <c r="C154" s="298"/>
      <c r="D154" s="301"/>
      <c r="E154" s="237"/>
      <c r="F154" s="238"/>
      <c r="G154" s="238"/>
      <c r="H154" s="238"/>
      <c r="I154" s="239"/>
      <c r="J154" s="237"/>
      <c r="K154" s="238"/>
      <c r="L154" s="238"/>
      <c r="M154" s="238"/>
      <c r="N154" s="239"/>
      <c r="O154" s="237"/>
      <c r="P154" s="239"/>
      <c r="Q154" s="237"/>
      <c r="R154" s="238"/>
      <c r="S154" s="267"/>
      <c r="T154" s="238"/>
      <c r="U154" s="238"/>
      <c r="V154" s="266"/>
      <c r="W154" s="239"/>
      <c r="X154" s="4"/>
      <c r="Y154" s="4"/>
      <c r="Z154" s="4"/>
      <c r="AA154" s="4"/>
      <c r="AB154" s="4"/>
      <c r="AC154" s="4"/>
      <c r="AR154" s="4"/>
    </row>
    <row r="155" spans="1:44" ht="15" customHeight="1">
      <c r="A155" s="290"/>
      <c r="B155" s="297"/>
      <c r="C155" s="298"/>
      <c r="D155" s="301"/>
      <c r="E155" s="237"/>
      <c r="F155" s="238"/>
      <c r="G155" s="238"/>
      <c r="H155" s="238"/>
      <c r="I155" s="239"/>
      <c r="J155" s="237"/>
      <c r="K155" s="238"/>
      <c r="L155" s="238"/>
      <c r="M155" s="238"/>
      <c r="N155" s="239"/>
      <c r="O155" s="237"/>
      <c r="P155" s="239"/>
      <c r="Q155" s="237"/>
      <c r="R155" s="238"/>
      <c r="S155" s="267"/>
      <c r="T155" s="238"/>
      <c r="U155" s="238"/>
      <c r="V155" s="266"/>
      <c r="W155" s="239"/>
      <c r="X155" s="4"/>
      <c r="Y155" s="4"/>
      <c r="Z155" s="4"/>
      <c r="AA155" s="4"/>
      <c r="AB155" s="4"/>
      <c r="AC155" s="4"/>
      <c r="AR155" s="4"/>
    </row>
    <row r="156" spans="1:44" ht="15" customHeight="1">
      <c r="A156" s="290"/>
      <c r="B156" s="297"/>
      <c r="C156" s="298"/>
      <c r="D156" s="301"/>
      <c r="E156" s="237"/>
      <c r="F156" s="238"/>
      <c r="G156" s="238"/>
      <c r="H156" s="238"/>
      <c r="I156" s="239"/>
      <c r="J156" s="237"/>
      <c r="K156" s="238"/>
      <c r="L156" s="238"/>
      <c r="M156" s="238"/>
      <c r="N156" s="239"/>
      <c r="O156" s="237"/>
      <c r="P156" s="239"/>
      <c r="Q156" s="237"/>
      <c r="R156" s="238"/>
      <c r="S156" s="267"/>
      <c r="T156" s="238"/>
      <c r="U156" s="238"/>
      <c r="V156" s="266"/>
      <c r="W156" s="239"/>
      <c r="X156" s="4"/>
      <c r="Y156" s="4"/>
      <c r="Z156" s="4"/>
      <c r="AA156" s="4"/>
      <c r="AB156" s="4"/>
      <c r="AC156" s="4"/>
      <c r="AR156" s="4"/>
    </row>
    <row r="157" spans="1:44" ht="15" customHeight="1">
      <c r="A157" s="290"/>
      <c r="B157" s="297"/>
      <c r="C157" s="298"/>
      <c r="D157" s="301"/>
      <c r="E157" s="237"/>
      <c r="F157" s="238"/>
      <c r="G157" s="238"/>
      <c r="H157" s="238"/>
      <c r="I157" s="239"/>
      <c r="J157" s="237"/>
      <c r="K157" s="238"/>
      <c r="L157" s="238"/>
      <c r="M157" s="238"/>
      <c r="N157" s="239"/>
      <c r="O157" s="237"/>
      <c r="P157" s="239"/>
      <c r="Q157" s="237"/>
      <c r="R157" s="238"/>
      <c r="S157" s="267"/>
      <c r="T157" s="238"/>
      <c r="U157" s="238"/>
      <c r="V157" s="266"/>
      <c r="W157" s="239"/>
      <c r="X157" s="4"/>
      <c r="Y157" s="4"/>
      <c r="Z157" s="4"/>
      <c r="AA157" s="4"/>
      <c r="AB157" s="4"/>
      <c r="AC157" s="4"/>
      <c r="AR157" s="4"/>
    </row>
    <row r="158" spans="1:44" ht="15" customHeight="1">
      <c r="A158" s="290"/>
      <c r="B158" s="297"/>
      <c r="C158" s="298"/>
      <c r="D158" s="301"/>
      <c r="E158" s="237"/>
      <c r="F158" s="238"/>
      <c r="G158" s="238"/>
      <c r="H158" s="238"/>
      <c r="I158" s="239"/>
      <c r="J158" s="237"/>
      <c r="K158" s="238"/>
      <c r="L158" s="238"/>
      <c r="M158" s="238"/>
      <c r="N158" s="239"/>
      <c r="O158" s="237"/>
      <c r="P158" s="239"/>
      <c r="Q158" s="237"/>
      <c r="R158" s="238"/>
      <c r="S158" s="267"/>
      <c r="T158" s="238"/>
      <c r="U158" s="238"/>
      <c r="V158" s="266"/>
      <c r="W158" s="239"/>
      <c r="X158" s="4"/>
      <c r="Y158" s="4"/>
      <c r="Z158" s="4"/>
      <c r="AA158" s="4"/>
      <c r="AB158" s="4"/>
      <c r="AC158" s="4"/>
      <c r="AR158" s="4"/>
    </row>
    <row r="159" spans="1:44" ht="15" customHeight="1">
      <c r="A159" s="290"/>
      <c r="B159" s="297"/>
      <c r="C159" s="298"/>
      <c r="D159" s="301"/>
      <c r="E159" s="237"/>
      <c r="F159" s="238"/>
      <c r="G159" s="238"/>
      <c r="H159" s="238"/>
      <c r="I159" s="239"/>
      <c r="J159" s="237"/>
      <c r="K159" s="238"/>
      <c r="L159" s="238"/>
      <c r="M159" s="238"/>
      <c r="N159" s="239"/>
      <c r="O159" s="237"/>
      <c r="P159" s="239"/>
      <c r="Q159" s="237"/>
      <c r="R159" s="238"/>
      <c r="S159" s="267"/>
      <c r="T159" s="238"/>
      <c r="U159" s="238"/>
      <c r="V159" s="266"/>
      <c r="W159" s="239"/>
      <c r="X159" s="4"/>
      <c r="Y159" s="4"/>
      <c r="Z159" s="4"/>
      <c r="AA159" s="4"/>
      <c r="AB159" s="4"/>
      <c r="AC159" s="4"/>
      <c r="AR159" s="4"/>
    </row>
    <row r="160" spans="1:44" ht="15" customHeight="1">
      <c r="A160" s="290"/>
      <c r="B160" s="297"/>
      <c r="C160" s="298"/>
      <c r="D160" s="301"/>
      <c r="E160" s="237"/>
      <c r="F160" s="238"/>
      <c r="G160" s="238"/>
      <c r="H160" s="238"/>
      <c r="I160" s="239"/>
      <c r="J160" s="237"/>
      <c r="K160" s="238"/>
      <c r="L160" s="238"/>
      <c r="M160" s="238"/>
      <c r="N160" s="239"/>
      <c r="O160" s="237"/>
      <c r="P160" s="239"/>
      <c r="Q160" s="237"/>
      <c r="R160" s="238"/>
      <c r="S160" s="267"/>
      <c r="T160" s="238"/>
      <c r="U160" s="238"/>
      <c r="V160" s="266"/>
      <c r="W160" s="239"/>
      <c r="X160" s="4"/>
      <c r="Y160" s="4"/>
      <c r="Z160" s="4"/>
      <c r="AA160" s="4"/>
      <c r="AB160" s="4"/>
      <c r="AC160" s="4"/>
      <c r="AR160" s="4"/>
    </row>
    <row r="161" spans="1:44" ht="15" customHeight="1">
      <c r="A161" s="290"/>
      <c r="B161" s="297"/>
      <c r="C161" s="298"/>
      <c r="D161" s="301"/>
      <c r="E161" s="237"/>
      <c r="F161" s="238"/>
      <c r="G161" s="238"/>
      <c r="H161" s="238"/>
      <c r="I161" s="239"/>
      <c r="J161" s="237"/>
      <c r="K161" s="238"/>
      <c r="L161" s="238"/>
      <c r="M161" s="238"/>
      <c r="N161" s="239"/>
      <c r="O161" s="237"/>
      <c r="P161" s="239"/>
      <c r="Q161" s="237"/>
      <c r="R161" s="238"/>
      <c r="S161" s="267"/>
      <c r="T161" s="238"/>
      <c r="U161" s="238"/>
      <c r="V161" s="266"/>
      <c r="W161" s="239"/>
      <c r="X161" s="4"/>
      <c r="Y161" s="4"/>
      <c r="Z161" s="4"/>
      <c r="AA161" s="4"/>
      <c r="AB161" s="4"/>
      <c r="AC161" s="4"/>
      <c r="AR161" s="4"/>
    </row>
    <row r="162" spans="1:44" ht="15" customHeight="1">
      <c r="A162" s="290"/>
      <c r="B162" s="297"/>
      <c r="C162" s="298"/>
      <c r="D162" s="301"/>
      <c r="E162" s="237"/>
      <c r="F162" s="238"/>
      <c r="G162" s="238"/>
      <c r="H162" s="238"/>
      <c r="I162" s="239"/>
      <c r="J162" s="237"/>
      <c r="K162" s="238"/>
      <c r="L162" s="238"/>
      <c r="M162" s="238"/>
      <c r="N162" s="239"/>
      <c r="O162" s="237"/>
      <c r="P162" s="239"/>
      <c r="Q162" s="237"/>
      <c r="R162" s="238"/>
      <c r="S162" s="267"/>
      <c r="T162" s="238"/>
      <c r="U162" s="238"/>
      <c r="V162" s="266"/>
      <c r="W162" s="239"/>
      <c r="X162" s="4"/>
      <c r="Y162" s="4"/>
      <c r="Z162" s="4"/>
      <c r="AA162" s="4"/>
      <c r="AB162" s="4"/>
      <c r="AC162" s="4"/>
      <c r="AR162" s="4"/>
    </row>
    <row r="163" spans="1:44" ht="15" customHeight="1">
      <c r="A163" s="290"/>
      <c r="B163" s="297"/>
      <c r="C163" s="298"/>
      <c r="D163" s="301"/>
      <c r="E163" s="237"/>
      <c r="F163" s="238"/>
      <c r="G163" s="238"/>
      <c r="H163" s="238"/>
      <c r="I163" s="239"/>
      <c r="J163" s="237"/>
      <c r="K163" s="238"/>
      <c r="L163" s="238"/>
      <c r="M163" s="238"/>
      <c r="N163" s="239"/>
      <c r="O163" s="237"/>
      <c r="P163" s="239"/>
      <c r="Q163" s="237"/>
      <c r="R163" s="238"/>
      <c r="S163" s="267"/>
      <c r="T163" s="238"/>
      <c r="U163" s="238"/>
      <c r="V163" s="266"/>
      <c r="W163" s="239"/>
      <c r="X163" s="4"/>
      <c r="Y163" s="4"/>
      <c r="Z163" s="4"/>
      <c r="AA163" s="4"/>
      <c r="AB163" s="4"/>
      <c r="AC163" s="4"/>
      <c r="AR163" s="4"/>
    </row>
    <row r="164" spans="1:44" ht="15" customHeight="1">
      <c r="A164" s="290"/>
      <c r="B164" s="297"/>
      <c r="C164" s="298"/>
      <c r="D164" s="301"/>
      <c r="E164" s="237"/>
      <c r="F164" s="238"/>
      <c r="G164" s="238"/>
      <c r="H164" s="238"/>
      <c r="I164" s="239"/>
      <c r="J164" s="237"/>
      <c r="K164" s="238"/>
      <c r="L164" s="238"/>
      <c r="M164" s="238"/>
      <c r="N164" s="239"/>
      <c r="O164" s="237"/>
      <c r="P164" s="239"/>
      <c r="Q164" s="237"/>
      <c r="R164" s="238"/>
      <c r="S164" s="267"/>
      <c r="T164" s="238"/>
      <c r="U164" s="238"/>
      <c r="V164" s="266"/>
      <c r="W164" s="239"/>
      <c r="X164" s="4"/>
      <c r="Y164" s="4"/>
      <c r="Z164" s="4"/>
      <c r="AA164" s="4"/>
      <c r="AB164" s="4"/>
      <c r="AC164" s="4"/>
      <c r="AR164" s="4"/>
    </row>
    <row r="165" spans="1:44" ht="15" customHeight="1">
      <c r="A165" s="290"/>
      <c r="B165" s="297"/>
      <c r="C165" s="298"/>
      <c r="D165" s="301"/>
      <c r="E165" s="237"/>
      <c r="F165" s="238"/>
      <c r="G165" s="238"/>
      <c r="H165" s="238"/>
      <c r="I165" s="239"/>
      <c r="J165" s="237"/>
      <c r="K165" s="238"/>
      <c r="L165" s="238"/>
      <c r="M165" s="238"/>
      <c r="N165" s="239"/>
      <c r="O165" s="237"/>
      <c r="P165" s="239"/>
      <c r="Q165" s="237"/>
      <c r="R165" s="238"/>
      <c r="S165" s="267"/>
      <c r="T165" s="238"/>
      <c r="U165" s="238"/>
      <c r="V165" s="266"/>
      <c r="W165" s="239"/>
      <c r="X165" s="4"/>
      <c r="Y165" s="4"/>
      <c r="Z165" s="4"/>
      <c r="AA165" s="4"/>
      <c r="AB165" s="4"/>
      <c r="AC165" s="4"/>
      <c r="AR165" s="4"/>
    </row>
    <row r="166" spans="1:44" ht="15" customHeight="1">
      <c r="A166" s="290"/>
      <c r="B166" s="297"/>
      <c r="C166" s="298"/>
      <c r="D166" s="301"/>
      <c r="E166" s="237"/>
      <c r="F166" s="238"/>
      <c r="G166" s="238"/>
      <c r="H166" s="238"/>
      <c r="I166" s="239"/>
      <c r="J166" s="237"/>
      <c r="K166" s="238"/>
      <c r="L166" s="238"/>
      <c r="M166" s="238"/>
      <c r="N166" s="239"/>
      <c r="O166" s="237"/>
      <c r="P166" s="239"/>
      <c r="Q166" s="237"/>
      <c r="R166" s="238"/>
      <c r="S166" s="267"/>
      <c r="T166" s="238"/>
      <c r="U166" s="238"/>
      <c r="V166" s="266"/>
      <c r="W166" s="239"/>
      <c r="X166" s="4"/>
      <c r="Y166" s="4"/>
      <c r="Z166" s="4"/>
      <c r="AA166" s="4"/>
      <c r="AB166" s="4"/>
      <c r="AC166" s="4"/>
      <c r="AR166" s="4"/>
    </row>
    <row r="167" spans="1:44" ht="15" customHeight="1">
      <c r="A167" s="290"/>
      <c r="B167" s="297"/>
      <c r="C167" s="298"/>
      <c r="D167" s="301"/>
      <c r="E167" s="237"/>
      <c r="F167" s="238"/>
      <c r="G167" s="238"/>
      <c r="H167" s="238"/>
      <c r="I167" s="239"/>
      <c r="J167" s="237"/>
      <c r="K167" s="238"/>
      <c r="L167" s="238"/>
      <c r="M167" s="238"/>
      <c r="N167" s="239"/>
      <c r="O167" s="237"/>
      <c r="P167" s="239"/>
      <c r="Q167" s="237"/>
      <c r="R167" s="238"/>
      <c r="S167" s="267"/>
      <c r="T167" s="238"/>
      <c r="U167" s="238"/>
      <c r="V167" s="266"/>
      <c r="W167" s="239"/>
      <c r="X167" s="4"/>
      <c r="Y167" s="4"/>
      <c r="Z167" s="4"/>
      <c r="AA167" s="4"/>
      <c r="AB167" s="4"/>
      <c r="AC167" s="4"/>
      <c r="AR167" s="4"/>
    </row>
    <row r="168" spans="1:44" ht="15" customHeight="1">
      <c r="A168" s="290"/>
      <c r="B168" s="297"/>
      <c r="C168" s="298"/>
      <c r="D168" s="301"/>
      <c r="E168" s="237"/>
      <c r="F168" s="238"/>
      <c r="G168" s="238"/>
      <c r="H168" s="238"/>
      <c r="I168" s="239"/>
      <c r="J168" s="237"/>
      <c r="K168" s="238"/>
      <c r="L168" s="238"/>
      <c r="M168" s="238"/>
      <c r="N168" s="239"/>
      <c r="O168" s="237"/>
      <c r="P168" s="239"/>
      <c r="Q168" s="237"/>
      <c r="R168" s="238"/>
      <c r="S168" s="267"/>
      <c r="T168" s="238"/>
      <c r="U168" s="238"/>
      <c r="V168" s="266"/>
      <c r="W168" s="239"/>
      <c r="X168" s="4"/>
      <c r="Y168" s="4"/>
      <c r="Z168" s="4"/>
      <c r="AA168" s="4"/>
      <c r="AB168" s="4"/>
      <c r="AC168" s="4"/>
      <c r="AR168" s="4"/>
    </row>
    <row r="169" spans="1:44" ht="15" customHeight="1">
      <c r="A169" s="290"/>
      <c r="B169" s="297"/>
      <c r="C169" s="298"/>
      <c r="D169" s="301"/>
      <c r="E169" s="237"/>
      <c r="F169" s="238"/>
      <c r="G169" s="238"/>
      <c r="H169" s="238"/>
      <c r="I169" s="239"/>
      <c r="J169" s="237"/>
      <c r="K169" s="238"/>
      <c r="L169" s="238"/>
      <c r="M169" s="238"/>
      <c r="N169" s="239"/>
      <c r="O169" s="237"/>
      <c r="P169" s="239"/>
      <c r="Q169" s="237"/>
      <c r="R169" s="238"/>
      <c r="S169" s="267"/>
      <c r="T169" s="238"/>
      <c r="U169" s="238"/>
      <c r="V169" s="266"/>
      <c r="W169" s="239"/>
      <c r="X169" s="4"/>
      <c r="Y169" s="4"/>
      <c r="Z169" s="4"/>
      <c r="AA169" s="4"/>
      <c r="AB169" s="4"/>
      <c r="AC169" s="4"/>
      <c r="AR169" s="4"/>
    </row>
    <row r="170" spans="1:44" ht="15" customHeight="1">
      <c r="A170" s="290"/>
      <c r="B170" s="297"/>
      <c r="C170" s="298"/>
      <c r="D170" s="301"/>
      <c r="E170" s="237"/>
      <c r="F170" s="238"/>
      <c r="G170" s="238"/>
      <c r="H170" s="238"/>
      <c r="I170" s="239"/>
      <c r="J170" s="237"/>
      <c r="K170" s="238"/>
      <c r="L170" s="238"/>
      <c r="M170" s="238"/>
      <c r="N170" s="239"/>
      <c r="O170" s="237"/>
      <c r="P170" s="239"/>
      <c r="Q170" s="237"/>
      <c r="R170" s="238"/>
      <c r="S170" s="267"/>
      <c r="T170" s="238"/>
      <c r="U170" s="238"/>
      <c r="V170" s="266"/>
      <c r="W170" s="239"/>
      <c r="X170" s="4"/>
      <c r="Y170" s="4"/>
      <c r="Z170" s="4"/>
      <c r="AA170" s="4"/>
      <c r="AB170" s="4"/>
      <c r="AC170" s="4"/>
      <c r="AR170" s="4"/>
    </row>
    <row r="171" spans="1:44" ht="15" customHeight="1">
      <c r="A171" s="290"/>
      <c r="B171" s="297"/>
      <c r="C171" s="298"/>
      <c r="D171" s="301"/>
      <c r="E171" s="237"/>
      <c r="F171" s="238"/>
      <c r="G171" s="238"/>
      <c r="H171" s="238"/>
      <c r="I171" s="239"/>
      <c r="J171" s="237"/>
      <c r="K171" s="238"/>
      <c r="L171" s="238"/>
      <c r="M171" s="238"/>
      <c r="N171" s="239"/>
      <c r="O171" s="237"/>
      <c r="P171" s="239"/>
      <c r="Q171" s="237"/>
      <c r="R171" s="238"/>
      <c r="S171" s="267"/>
      <c r="T171" s="238"/>
      <c r="U171" s="238"/>
      <c r="V171" s="266"/>
      <c r="W171" s="239"/>
      <c r="X171" s="4"/>
      <c r="Y171" s="4"/>
      <c r="Z171" s="4"/>
      <c r="AA171" s="4"/>
      <c r="AB171" s="4"/>
      <c r="AC171" s="4"/>
      <c r="AR171" s="4"/>
    </row>
    <row r="172" spans="1:44" ht="15" customHeight="1">
      <c r="A172" s="290"/>
      <c r="B172" s="297"/>
      <c r="C172" s="298"/>
      <c r="D172" s="301"/>
      <c r="E172" s="237"/>
      <c r="F172" s="238"/>
      <c r="G172" s="238"/>
      <c r="H172" s="238"/>
      <c r="I172" s="239"/>
      <c r="J172" s="237"/>
      <c r="K172" s="238"/>
      <c r="L172" s="238"/>
      <c r="M172" s="238"/>
      <c r="N172" s="239"/>
      <c r="O172" s="237"/>
      <c r="P172" s="239"/>
      <c r="Q172" s="237"/>
      <c r="R172" s="238"/>
      <c r="S172" s="267"/>
      <c r="T172" s="238"/>
      <c r="U172" s="238"/>
      <c r="V172" s="266"/>
      <c r="W172" s="239"/>
      <c r="X172" s="4"/>
      <c r="Y172" s="4"/>
      <c r="Z172" s="4"/>
      <c r="AA172" s="4"/>
      <c r="AB172" s="4"/>
      <c r="AC172" s="4"/>
      <c r="AR172" s="4"/>
    </row>
    <row r="173" spans="1:44" ht="15" customHeight="1">
      <c r="A173" s="290"/>
      <c r="B173" s="297"/>
      <c r="C173" s="298"/>
      <c r="D173" s="301"/>
      <c r="E173" s="237"/>
      <c r="F173" s="238"/>
      <c r="G173" s="238"/>
      <c r="H173" s="238"/>
      <c r="I173" s="239"/>
      <c r="J173" s="237"/>
      <c r="K173" s="238"/>
      <c r="L173" s="238"/>
      <c r="M173" s="238"/>
      <c r="N173" s="239"/>
      <c r="O173" s="237"/>
      <c r="P173" s="239"/>
      <c r="Q173" s="237"/>
      <c r="R173" s="238"/>
      <c r="S173" s="267"/>
      <c r="T173" s="238"/>
      <c r="U173" s="238"/>
      <c r="V173" s="266"/>
      <c r="W173" s="239"/>
      <c r="X173" s="4"/>
      <c r="Y173" s="4"/>
      <c r="Z173" s="4"/>
      <c r="AA173" s="4"/>
      <c r="AB173" s="4"/>
      <c r="AC173" s="4"/>
      <c r="AR173" s="4"/>
    </row>
    <row r="174" spans="1:44" ht="15" customHeight="1">
      <c r="A174" s="290"/>
      <c r="B174" s="297"/>
      <c r="C174" s="298"/>
      <c r="D174" s="301"/>
      <c r="E174" s="237"/>
      <c r="F174" s="238"/>
      <c r="G174" s="238"/>
      <c r="H174" s="238"/>
      <c r="I174" s="239"/>
      <c r="J174" s="237"/>
      <c r="K174" s="238"/>
      <c r="L174" s="238"/>
      <c r="M174" s="238"/>
      <c r="N174" s="239"/>
      <c r="O174" s="237"/>
      <c r="P174" s="239"/>
      <c r="Q174" s="237"/>
      <c r="R174" s="238"/>
      <c r="S174" s="267"/>
      <c r="T174" s="238"/>
      <c r="U174" s="238"/>
      <c r="V174" s="266"/>
      <c r="W174" s="239"/>
      <c r="X174" s="4"/>
      <c r="Y174" s="4"/>
      <c r="Z174" s="4"/>
      <c r="AA174" s="4"/>
      <c r="AB174" s="4"/>
      <c r="AC174" s="4"/>
      <c r="AR174" s="4"/>
    </row>
    <row r="175" spans="1:44" ht="15" customHeight="1">
      <c r="A175" s="290"/>
      <c r="B175" s="297"/>
      <c r="C175" s="298"/>
      <c r="D175" s="301"/>
      <c r="E175" s="237"/>
      <c r="F175" s="238"/>
      <c r="G175" s="238"/>
      <c r="H175" s="238"/>
      <c r="I175" s="239"/>
      <c r="J175" s="237"/>
      <c r="K175" s="238"/>
      <c r="L175" s="238"/>
      <c r="M175" s="238"/>
      <c r="N175" s="239"/>
      <c r="O175" s="237"/>
      <c r="P175" s="239"/>
      <c r="Q175" s="237"/>
      <c r="R175" s="238"/>
      <c r="S175" s="267"/>
      <c r="T175" s="238"/>
      <c r="U175" s="238"/>
      <c r="V175" s="266"/>
      <c r="W175" s="239"/>
      <c r="X175" s="4"/>
      <c r="Y175" s="4"/>
      <c r="Z175" s="4"/>
      <c r="AA175" s="4"/>
      <c r="AB175" s="4"/>
      <c r="AC175" s="4"/>
      <c r="AR175" s="4"/>
    </row>
    <row r="176" spans="1:44" ht="15" customHeight="1">
      <c r="A176" s="290"/>
      <c r="B176" s="297"/>
      <c r="C176" s="298"/>
      <c r="D176" s="301"/>
      <c r="E176" s="237"/>
      <c r="F176" s="238"/>
      <c r="G176" s="238"/>
      <c r="H176" s="238"/>
      <c r="I176" s="239"/>
      <c r="J176" s="237"/>
      <c r="K176" s="238"/>
      <c r="L176" s="238"/>
      <c r="M176" s="238"/>
      <c r="N176" s="239"/>
      <c r="O176" s="237"/>
      <c r="P176" s="239"/>
      <c r="Q176" s="237"/>
      <c r="R176" s="238"/>
      <c r="S176" s="267"/>
      <c r="T176" s="238"/>
      <c r="U176" s="238"/>
      <c r="V176" s="266"/>
      <c r="W176" s="239"/>
      <c r="X176" s="4"/>
      <c r="Y176" s="4"/>
      <c r="Z176" s="4"/>
      <c r="AA176" s="4"/>
      <c r="AB176" s="4"/>
      <c r="AC176" s="4"/>
      <c r="AR176" s="4"/>
    </row>
    <row r="177" spans="1:44" ht="15" customHeight="1">
      <c r="A177" s="290"/>
      <c r="B177" s="297"/>
      <c r="C177" s="298"/>
      <c r="D177" s="301"/>
      <c r="E177" s="237"/>
      <c r="F177" s="238"/>
      <c r="G177" s="238"/>
      <c r="H177" s="238"/>
      <c r="I177" s="239"/>
      <c r="J177" s="237"/>
      <c r="K177" s="238"/>
      <c r="L177" s="238"/>
      <c r="M177" s="238"/>
      <c r="N177" s="239"/>
      <c r="O177" s="237"/>
      <c r="P177" s="239"/>
      <c r="Q177" s="237"/>
      <c r="R177" s="238"/>
      <c r="S177" s="267"/>
      <c r="T177" s="238"/>
      <c r="U177" s="238"/>
      <c r="V177" s="266"/>
      <c r="W177" s="239"/>
      <c r="X177" s="4"/>
      <c r="Y177" s="4"/>
      <c r="Z177" s="4"/>
      <c r="AA177" s="4"/>
      <c r="AB177" s="4"/>
      <c r="AC177" s="4"/>
      <c r="AR177" s="4"/>
    </row>
    <row r="178" spans="1:44" ht="15" customHeight="1">
      <c r="A178" s="290"/>
      <c r="B178" s="302"/>
      <c r="C178" s="303"/>
      <c r="D178" s="301"/>
      <c r="E178" s="237"/>
      <c r="F178" s="238"/>
      <c r="G178" s="238"/>
      <c r="H178" s="238"/>
      <c r="I178" s="239"/>
      <c r="J178" s="237"/>
      <c r="K178" s="238"/>
      <c r="L178" s="238"/>
      <c r="M178" s="238"/>
      <c r="N178" s="239"/>
      <c r="O178" s="237"/>
      <c r="P178" s="239"/>
      <c r="Q178" s="237"/>
      <c r="R178" s="238"/>
      <c r="S178" s="267"/>
      <c r="T178" s="238"/>
      <c r="U178" s="238"/>
      <c r="V178" s="266"/>
      <c r="W178" s="239"/>
      <c r="X178" s="4"/>
      <c r="Y178" s="4"/>
      <c r="Z178" s="4"/>
      <c r="AA178" s="4"/>
      <c r="AB178" s="4"/>
      <c r="AC178" s="4"/>
      <c r="AK178" s="91"/>
      <c r="AR178" s="4"/>
    </row>
    <row r="179" spans="1:44" ht="15" customHeight="1">
      <c r="A179" s="290"/>
      <c r="B179" s="302"/>
      <c r="C179" s="303"/>
      <c r="D179" s="301"/>
      <c r="E179" s="237"/>
      <c r="F179" s="238"/>
      <c r="G179" s="304"/>
      <c r="H179" s="238"/>
      <c r="I179" s="239"/>
      <c r="J179" s="237"/>
      <c r="K179" s="238"/>
      <c r="L179" s="238"/>
      <c r="M179" s="238"/>
      <c r="N179" s="239"/>
      <c r="O179" s="237"/>
      <c r="P179" s="239"/>
      <c r="Q179" s="237"/>
      <c r="R179" s="238"/>
      <c r="S179" s="267"/>
      <c r="T179" s="238"/>
      <c r="U179" s="238"/>
      <c r="V179" s="266"/>
      <c r="W179" s="239"/>
      <c r="X179" s="4"/>
      <c r="Y179" s="4"/>
      <c r="Z179" s="4"/>
      <c r="AA179" s="4"/>
      <c r="AB179" s="4"/>
      <c r="AC179" s="4"/>
      <c r="AR179" s="4"/>
    </row>
    <row r="180" spans="1:44" ht="15" customHeight="1">
      <c r="A180" s="290"/>
      <c r="B180" s="302"/>
      <c r="C180" s="303"/>
      <c r="D180" s="301"/>
      <c r="E180" s="237"/>
      <c r="F180" s="238"/>
      <c r="G180" s="238"/>
      <c r="H180" s="238"/>
      <c r="I180" s="239"/>
      <c r="J180" s="237"/>
      <c r="K180" s="238"/>
      <c r="L180" s="238"/>
      <c r="M180" s="238"/>
      <c r="N180" s="239"/>
      <c r="O180" s="237"/>
      <c r="P180" s="239"/>
      <c r="Q180" s="237"/>
      <c r="R180" s="238"/>
      <c r="S180" s="267"/>
      <c r="T180" s="238"/>
      <c r="U180" s="238"/>
      <c r="V180" s="266"/>
      <c r="W180" s="239"/>
      <c r="X180" s="4"/>
      <c r="Y180" s="4"/>
      <c r="Z180" s="4"/>
      <c r="AA180" s="4"/>
      <c r="AB180" s="4"/>
      <c r="AC180" s="4"/>
      <c r="AR180" s="4"/>
    </row>
    <row r="181" spans="1:44" ht="15" customHeight="1">
      <c r="A181" s="290"/>
      <c r="B181" s="302"/>
      <c r="C181" s="303"/>
      <c r="D181" s="301"/>
      <c r="E181" s="237"/>
      <c r="F181" s="238"/>
      <c r="G181" s="238"/>
      <c r="H181" s="238"/>
      <c r="I181" s="239"/>
      <c r="J181" s="237"/>
      <c r="K181" s="238"/>
      <c r="L181" s="238"/>
      <c r="M181" s="238"/>
      <c r="N181" s="239"/>
      <c r="O181" s="237"/>
      <c r="P181" s="239"/>
      <c r="Q181" s="237"/>
      <c r="R181" s="238"/>
      <c r="S181" s="267"/>
      <c r="T181" s="238"/>
      <c r="U181" s="238"/>
      <c r="V181" s="266"/>
      <c r="W181" s="239"/>
      <c r="X181" s="4"/>
      <c r="Y181" s="4"/>
      <c r="Z181" s="4"/>
      <c r="AA181" s="4"/>
      <c r="AB181" s="4"/>
      <c r="AC181" s="4"/>
      <c r="AR181" s="4"/>
    </row>
    <row r="182" spans="1:44" ht="15" customHeight="1">
      <c r="A182" s="290"/>
      <c r="B182" s="302"/>
      <c r="C182" s="303"/>
      <c r="D182" s="301"/>
      <c r="E182" s="237"/>
      <c r="F182" s="238"/>
      <c r="G182" s="238"/>
      <c r="H182" s="238"/>
      <c r="I182" s="239"/>
      <c r="J182" s="237"/>
      <c r="K182" s="238"/>
      <c r="L182" s="238"/>
      <c r="M182" s="238"/>
      <c r="N182" s="239"/>
      <c r="O182" s="237"/>
      <c r="P182" s="239"/>
      <c r="Q182" s="237"/>
      <c r="R182" s="238"/>
      <c r="S182" s="267"/>
      <c r="T182" s="238"/>
      <c r="U182" s="238"/>
      <c r="V182" s="266"/>
      <c r="W182" s="239"/>
      <c r="X182" s="4"/>
      <c r="Y182" s="4"/>
      <c r="Z182" s="4"/>
      <c r="AA182" s="4"/>
      <c r="AB182" s="4"/>
      <c r="AC182" s="4"/>
      <c r="AR182" s="4"/>
    </row>
    <row r="183" spans="1:44" ht="15" customHeight="1">
      <c r="A183" s="290"/>
      <c r="B183" s="302"/>
      <c r="C183" s="303"/>
      <c r="D183" s="301"/>
      <c r="E183" s="237"/>
      <c r="F183" s="238"/>
      <c r="G183" s="238"/>
      <c r="H183" s="238"/>
      <c r="I183" s="239"/>
      <c r="J183" s="237"/>
      <c r="K183" s="238"/>
      <c r="L183" s="238"/>
      <c r="M183" s="238"/>
      <c r="N183" s="239"/>
      <c r="O183" s="237"/>
      <c r="P183" s="239"/>
      <c r="Q183" s="237"/>
      <c r="R183" s="238"/>
      <c r="S183" s="267"/>
      <c r="T183" s="238"/>
      <c r="U183" s="238"/>
      <c r="V183" s="266"/>
      <c r="W183" s="239"/>
      <c r="X183" s="4"/>
      <c r="Y183" s="4"/>
      <c r="Z183" s="4"/>
      <c r="AA183" s="4"/>
      <c r="AB183" s="4"/>
      <c r="AC183" s="4"/>
      <c r="AR183" s="4"/>
    </row>
    <row r="184" spans="1:44" ht="15" customHeight="1">
      <c r="A184" s="290"/>
      <c r="B184" s="302"/>
      <c r="C184" s="303"/>
      <c r="D184" s="301"/>
      <c r="E184" s="237"/>
      <c r="F184" s="238"/>
      <c r="G184" s="238"/>
      <c r="H184" s="238"/>
      <c r="I184" s="239"/>
      <c r="J184" s="237"/>
      <c r="K184" s="238"/>
      <c r="L184" s="238"/>
      <c r="M184" s="238"/>
      <c r="N184" s="239"/>
      <c r="O184" s="237"/>
      <c r="P184" s="239"/>
      <c r="Q184" s="237"/>
      <c r="R184" s="238"/>
      <c r="S184" s="267"/>
      <c r="T184" s="238"/>
      <c r="U184" s="238"/>
      <c r="V184" s="266"/>
      <c r="W184" s="239"/>
      <c r="X184" s="4"/>
      <c r="Y184" s="4"/>
      <c r="Z184" s="4"/>
      <c r="AA184" s="4"/>
      <c r="AB184" s="4"/>
      <c r="AC184" s="4"/>
      <c r="AR184" s="4"/>
    </row>
    <row r="185" spans="1:44" ht="15" customHeight="1">
      <c r="A185" s="305"/>
      <c r="B185" s="302"/>
      <c r="C185" s="303"/>
      <c r="D185" s="301"/>
      <c r="E185" s="237"/>
      <c r="F185" s="238"/>
      <c r="G185" s="238"/>
      <c r="H185" s="238"/>
      <c r="I185" s="239"/>
      <c r="J185" s="237"/>
      <c r="K185" s="238"/>
      <c r="L185" s="238"/>
      <c r="M185" s="238"/>
      <c r="N185" s="239"/>
      <c r="O185" s="237"/>
      <c r="P185" s="239"/>
      <c r="Q185" s="237"/>
      <c r="R185" s="238"/>
      <c r="S185" s="267"/>
      <c r="T185" s="238"/>
      <c r="U185" s="238"/>
      <c r="V185" s="266"/>
      <c r="W185" s="239"/>
      <c r="X185" s="4"/>
      <c r="Y185" s="4"/>
      <c r="Z185" s="4"/>
      <c r="AA185" s="4"/>
      <c r="AB185" s="4"/>
      <c r="AC185" s="4"/>
      <c r="AR185" s="4"/>
    </row>
    <row r="186" spans="1:44" ht="15" customHeight="1">
      <c r="A186" s="305"/>
      <c r="B186" s="302"/>
      <c r="C186" s="303"/>
      <c r="D186" s="301"/>
      <c r="E186" s="237"/>
      <c r="F186" s="238"/>
      <c r="G186" s="238"/>
      <c r="H186" s="238"/>
      <c r="I186" s="239"/>
      <c r="J186" s="237"/>
      <c r="K186" s="238"/>
      <c r="L186" s="238"/>
      <c r="M186" s="238"/>
      <c r="N186" s="239"/>
      <c r="O186" s="237"/>
      <c r="P186" s="239"/>
      <c r="Q186" s="237"/>
      <c r="R186" s="238"/>
      <c r="S186" s="267"/>
      <c r="T186" s="238"/>
      <c r="U186" s="238"/>
      <c r="V186" s="266"/>
      <c r="W186" s="239"/>
      <c r="X186" s="4"/>
      <c r="Y186" s="4"/>
      <c r="Z186" s="4"/>
      <c r="AA186" s="4"/>
      <c r="AB186" s="4"/>
      <c r="AC186" s="4"/>
      <c r="AR186" s="4"/>
    </row>
    <row r="187" spans="1:44" ht="15" customHeight="1">
      <c r="A187" s="305"/>
      <c r="B187" s="302"/>
      <c r="C187" s="303"/>
      <c r="D187" s="301"/>
      <c r="E187" s="237"/>
      <c r="F187" s="238"/>
      <c r="G187" s="238"/>
      <c r="H187" s="238"/>
      <c r="I187" s="239"/>
      <c r="J187" s="237"/>
      <c r="K187" s="238"/>
      <c r="L187" s="238"/>
      <c r="M187" s="238"/>
      <c r="N187" s="239"/>
      <c r="O187" s="237"/>
      <c r="P187" s="239"/>
      <c r="Q187" s="237"/>
      <c r="R187" s="238"/>
      <c r="S187" s="267"/>
      <c r="T187" s="238"/>
      <c r="U187" s="238"/>
      <c r="V187" s="266"/>
      <c r="W187" s="239"/>
      <c r="X187" s="4"/>
      <c r="Y187" s="4"/>
      <c r="Z187" s="4"/>
      <c r="AA187" s="4"/>
      <c r="AB187" s="4"/>
      <c r="AC187" s="4"/>
      <c r="AR187" s="4"/>
    </row>
    <row r="188" spans="1:44" ht="15" customHeight="1">
      <c r="A188" s="305"/>
      <c r="B188" s="302"/>
      <c r="C188" s="303"/>
      <c r="D188" s="301"/>
      <c r="E188" s="237"/>
      <c r="F188" s="238"/>
      <c r="G188" s="238"/>
      <c r="H188" s="238"/>
      <c r="I188" s="239"/>
      <c r="J188" s="237"/>
      <c r="K188" s="238"/>
      <c r="L188" s="238"/>
      <c r="M188" s="238"/>
      <c r="N188" s="239"/>
      <c r="O188" s="237"/>
      <c r="P188" s="239"/>
      <c r="Q188" s="237"/>
      <c r="R188" s="238"/>
      <c r="S188" s="267"/>
      <c r="T188" s="238"/>
      <c r="U188" s="238"/>
      <c r="V188" s="266"/>
      <c r="W188" s="239"/>
      <c r="X188" s="4"/>
      <c r="Y188" s="4"/>
      <c r="Z188" s="4"/>
      <c r="AA188" s="4"/>
      <c r="AB188" s="4"/>
      <c r="AC188" s="4"/>
      <c r="AR188" s="4"/>
    </row>
    <row r="189" spans="1:44" ht="15" customHeight="1">
      <c r="A189" s="305"/>
      <c r="B189" s="302"/>
      <c r="C189" s="303"/>
      <c r="D189" s="301"/>
      <c r="E189" s="237"/>
      <c r="F189" s="238"/>
      <c r="G189" s="238"/>
      <c r="H189" s="238"/>
      <c r="I189" s="239"/>
      <c r="J189" s="237"/>
      <c r="K189" s="238"/>
      <c r="L189" s="238"/>
      <c r="M189" s="238"/>
      <c r="N189" s="239"/>
      <c r="O189" s="237"/>
      <c r="P189" s="239"/>
      <c r="Q189" s="237"/>
      <c r="R189" s="238"/>
      <c r="S189" s="267"/>
      <c r="T189" s="238"/>
      <c r="U189" s="238"/>
      <c r="V189" s="266"/>
      <c r="W189" s="239"/>
      <c r="X189" s="4"/>
      <c r="Y189" s="4"/>
      <c r="Z189" s="4"/>
      <c r="AA189" s="4"/>
      <c r="AB189" s="4"/>
      <c r="AC189" s="4"/>
      <c r="AR189" s="4"/>
    </row>
    <row r="190" spans="1:44" ht="15" customHeight="1">
      <c r="A190" s="305"/>
      <c r="B190" s="302"/>
      <c r="C190" s="303"/>
      <c r="D190" s="301"/>
      <c r="E190" s="237"/>
      <c r="F190" s="238"/>
      <c r="G190" s="238"/>
      <c r="H190" s="238"/>
      <c r="I190" s="239"/>
      <c r="J190" s="237"/>
      <c r="K190" s="238"/>
      <c r="L190" s="238"/>
      <c r="M190" s="238"/>
      <c r="N190" s="239"/>
      <c r="O190" s="237"/>
      <c r="P190" s="239"/>
      <c r="Q190" s="237"/>
      <c r="R190" s="238"/>
      <c r="S190" s="267"/>
      <c r="T190" s="238"/>
      <c r="U190" s="238"/>
      <c r="V190" s="266"/>
      <c r="W190" s="239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05"/>
      <c r="B191" s="306"/>
      <c r="C191" s="307"/>
      <c r="D191" s="308"/>
      <c r="E191" s="178"/>
      <c r="F191" s="240"/>
      <c r="G191" s="240"/>
      <c r="H191" s="240"/>
      <c r="I191" s="241"/>
      <c r="J191" s="178"/>
      <c r="K191" s="240"/>
      <c r="L191" s="240"/>
      <c r="M191" s="240"/>
      <c r="N191" s="241"/>
      <c r="O191" s="178"/>
      <c r="P191" s="241"/>
      <c r="Q191" s="178"/>
      <c r="R191" s="240"/>
      <c r="S191" s="259"/>
      <c r="T191" s="240"/>
      <c r="U191" s="240"/>
      <c r="V191" s="260"/>
      <c r="W191" s="241"/>
      <c r="X191" s="4"/>
      <c r="Y191" s="4"/>
      <c r="Z191" s="4"/>
      <c r="AA191" s="4"/>
      <c r="AB191" s="4"/>
      <c r="AC191" s="4"/>
      <c r="AR191" s="4"/>
    </row>
    <row r="192" spans="1:44">
      <c r="A192" s="106"/>
      <c r="B192" s="106"/>
      <c r="C192" s="106"/>
      <c r="D192" s="10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106"/>
      <c r="B193" s="106"/>
      <c r="C193" s="106"/>
      <c r="D193" s="23" t="s">
        <v>74</v>
      </c>
      <c r="E193" s="42">
        <f t="shared" ref="E193:W193" si="7">SUM(E43:E191)</f>
        <v>0</v>
      </c>
      <c r="F193" s="42">
        <f t="shared" si="7"/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187</v>
      </c>
      <c r="K193" s="42">
        <f t="shared" si="7"/>
        <v>2192</v>
      </c>
      <c r="L193" s="42">
        <f t="shared" si="7"/>
        <v>1736</v>
      </c>
      <c r="M193" s="42">
        <f t="shared" si="7"/>
        <v>115</v>
      </c>
      <c r="N193" s="42">
        <f t="shared" si="7"/>
        <v>333</v>
      </c>
      <c r="O193" s="42">
        <f t="shared" si="7"/>
        <v>532</v>
      </c>
      <c r="P193" s="42">
        <f t="shared" si="7"/>
        <v>1660</v>
      </c>
      <c r="Q193" s="42">
        <f t="shared" si="7"/>
        <v>145</v>
      </c>
      <c r="R193" s="42">
        <f t="shared" si="7"/>
        <v>161</v>
      </c>
      <c r="S193" s="42">
        <f t="shared" si="7"/>
        <v>554</v>
      </c>
      <c r="T193" s="42">
        <f t="shared" si="7"/>
        <v>569</v>
      </c>
      <c r="U193" s="42">
        <f t="shared" si="7"/>
        <v>439</v>
      </c>
      <c r="V193" s="42">
        <f t="shared" si="7"/>
        <v>250</v>
      </c>
      <c r="W193" s="42">
        <f t="shared" si="7"/>
        <v>74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customFormat="1" ht="28.5">
      <c r="D195" s="763" t="s">
        <v>89</v>
      </c>
      <c r="E195" s="268" t="s">
        <v>92</v>
      </c>
      <c r="F195" s="268" t="s">
        <v>72</v>
      </c>
      <c r="G195" s="268" t="s">
        <v>93</v>
      </c>
      <c r="H195" s="268" t="s">
        <v>70</v>
      </c>
      <c r="I195" s="268" t="s">
        <v>71</v>
      </c>
      <c r="J195" s="269" t="s">
        <v>94</v>
      </c>
      <c r="K195" s="268" t="s">
        <v>95</v>
      </c>
      <c r="L195" s="270" t="s">
        <v>189</v>
      </c>
      <c r="M195" s="270" t="s">
        <v>190</v>
      </c>
      <c r="N195" s="270" t="s">
        <v>191</v>
      </c>
      <c r="O195" s="270" t="s">
        <v>192</v>
      </c>
      <c r="P195" s="270" t="s">
        <v>193</v>
      </c>
      <c r="Q195" s="271" t="s">
        <v>194</v>
      </c>
      <c r="R195" s="271" t="s">
        <v>195</v>
      </c>
    </row>
    <row r="196" spans="1:32" customFormat="1" ht="15" customHeight="1">
      <c r="D196" s="764"/>
      <c r="E196" s="261">
        <f>SUM(E193,J193,E38,J38)</f>
        <v>187</v>
      </c>
      <c r="F196" s="261">
        <f>SUM(F193+K193+F38+K38+O38+S38+AG38)</f>
        <v>2192</v>
      </c>
      <c r="G196" s="261">
        <f>SUM(G193+L193+G38+L38+P38+T38+AH38)</f>
        <v>1736</v>
      </c>
      <c r="H196" s="261">
        <f>SUM(H193+M193+H38+M38+Q38+U38+AI38)</f>
        <v>115</v>
      </c>
      <c r="I196" s="261">
        <f>SUM(I193+N193+I38+N38+R38+V38+AJ38)</f>
        <v>333</v>
      </c>
      <c r="J196" s="261">
        <f t="shared" ref="J196:R196" si="8">SUM(O193+W38+AK38)</f>
        <v>532</v>
      </c>
      <c r="K196" s="261">
        <f t="shared" si="8"/>
        <v>1660</v>
      </c>
      <c r="L196" s="261">
        <f t="shared" si="8"/>
        <v>145</v>
      </c>
      <c r="M196" s="261">
        <f t="shared" si="8"/>
        <v>161</v>
      </c>
      <c r="N196" s="261">
        <f t="shared" si="8"/>
        <v>554</v>
      </c>
      <c r="O196" s="261">
        <f t="shared" si="8"/>
        <v>569</v>
      </c>
      <c r="P196" s="261">
        <f t="shared" si="8"/>
        <v>439</v>
      </c>
      <c r="Q196" s="261">
        <f t="shared" si="8"/>
        <v>250</v>
      </c>
      <c r="R196" s="261">
        <f t="shared" si="8"/>
        <v>74</v>
      </c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91"/>
    </row>
    <row r="208" spans="1:32" ht="15.75">
      <c r="AF208" s="91"/>
    </row>
    <row r="213" spans="32:32" ht="15.75">
      <c r="AF213" s="91"/>
    </row>
    <row r="220" spans="32:32" ht="15.75">
      <c r="AF220" s="91"/>
    </row>
    <row r="226" spans="32:32" ht="15.75">
      <c r="AF226" s="9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+Po3mOg5shwHkUxdjXa5ylmmYL6nu/OzutR4dX0i6CZy+3llRj+vdFJ0sFOiEltSvIY/Epapvi0MOH7qLjo0zA==" saltValue="r5cpIzlMECayulBW4+8ItA==" spinCount="100000" sheet="1" formatCells="0" formatRows="0" selectLockedCells="1"/>
  <mergeCells count="79">
    <mergeCell ref="B40:B42"/>
    <mergeCell ref="C40:C42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R24:AR28"/>
    <mergeCell ref="AS24:AS28"/>
    <mergeCell ref="AI11:AI21"/>
    <mergeCell ref="AJ11:AJ21"/>
    <mergeCell ref="AK11:AK21"/>
    <mergeCell ref="AL11:AL21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L24:AL28"/>
    <mergeCell ref="B11:B21"/>
    <mergeCell ref="C11:C21"/>
    <mergeCell ref="AG11:AG21"/>
    <mergeCell ref="AH11:AH21"/>
    <mergeCell ref="AQ24:AQ28"/>
    <mergeCell ref="A22:D22"/>
    <mergeCell ref="A24:A28"/>
    <mergeCell ref="B24:B28"/>
    <mergeCell ref="C24:C28"/>
    <mergeCell ref="AG24:AG28"/>
    <mergeCell ref="AO24:AO28"/>
    <mergeCell ref="AP24:AP28"/>
    <mergeCell ref="AH24:AH28"/>
    <mergeCell ref="AI24:AI28"/>
    <mergeCell ref="AJ24:AJ28"/>
    <mergeCell ref="AK24:AK28"/>
    <mergeCell ref="A1:AL1"/>
    <mergeCell ref="A2:AL2"/>
    <mergeCell ref="A3:AL3"/>
    <mergeCell ref="AG8:AJ8"/>
    <mergeCell ref="AK8:AL8"/>
    <mergeCell ref="E8:I8"/>
    <mergeCell ref="J8:N8"/>
    <mergeCell ref="A7:A9"/>
    <mergeCell ref="B7:B9"/>
    <mergeCell ref="C7:C9"/>
    <mergeCell ref="E7:AE7"/>
    <mergeCell ref="O8:R8"/>
    <mergeCell ref="AG7:AS7"/>
    <mergeCell ref="Y8:AE8"/>
    <mergeCell ref="AM8:AS8"/>
    <mergeCell ref="S8:V8"/>
    <mergeCell ref="W8:X8"/>
    <mergeCell ref="D195:D196"/>
    <mergeCell ref="A40:A42"/>
    <mergeCell ref="D40:D42"/>
    <mergeCell ref="O41:P41"/>
    <mergeCell ref="E40:W40"/>
    <mergeCell ref="Q41:W41"/>
    <mergeCell ref="A36:D36"/>
    <mergeCell ref="A29:D29"/>
    <mergeCell ref="A31:A35"/>
    <mergeCell ref="B31:B35"/>
    <mergeCell ref="C31:C35"/>
    <mergeCell ref="E41:I41"/>
    <mergeCell ref="J41:N41"/>
    <mergeCell ref="D7:D9"/>
    <mergeCell ref="A11:A2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7" tint="0.39997558519241921"/>
  </sheetPr>
  <dimension ref="A1:AT334"/>
  <sheetViews>
    <sheetView showGridLines="0" zoomScale="70" zoomScaleNormal="70" workbookViewId="0">
      <pane ySplit="9" topLeftCell="A273" activePane="bottomLeft" state="frozen"/>
      <selection activeCell="G23" sqref="G23"/>
      <selection pane="bottomLeft" activeCell="D286" sqref="D28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7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6.5" thickBot="1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customFormat="1">
      <c r="A11" s="808" t="s">
        <v>243</v>
      </c>
      <c r="B11" s="809" t="s">
        <v>608</v>
      </c>
      <c r="C11" s="810" t="s">
        <v>484</v>
      </c>
      <c r="D11" s="420" t="s">
        <v>609</v>
      </c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310"/>
      <c r="AE11" s="310"/>
      <c r="AF11" s="246"/>
      <c r="AG11" s="781"/>
      <c r="AH11" s="781"/>
      <c r="AI11" s="781"/>
      <c r="AJ11" s="781"/>
      <c r="AK11" s="781"/>
      <c r="AL11" s="781"/>
      <c r="AM11" s="781"/>
      <c r="AN11" s="781"/>
      <c r="AO11" s="781"/>
      <c r="AP11" s="781"/>
      <c r="AQ11" s="781"/>
      <c r="AR11" s="781"/>
      <c r="AS11" s="781"/>
    </row>
    <row r="12" spans="1:45" customFormat="1" ht="30">
      <c r="A12" s="789"/>
      <c r="B12" s="797"/>
      <c r="C12" s="796"/>
      <c r="D12" s="311" t="s">
        <v>610</v>
      </c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246"/>
      <c r="AG12" s="798"/>
      <c r="AH12" s="798"/>
      <c r="AI12" s="798"/>
      <c r="AJ12" s="798"/>
      <c r="AK12" s="798"/>
      <c r="AL12" s="798"/>
      <c r="AM12" s="798"/>
      <c r="AN12" s="798"/>
      <c r="AO12" s="798"/>
      <c r="AP12" s="798"/>
      <c r="AQ12" s="798"/>
      <c r="AR12" s="798"/>
      <c r="AS12" s="798"/>
    </row>
    <row r="13" spans="1:45" customFormat="1">
      <c r="A13" s="789"/>
      <c r="B13" s="797"/>
      <c r="C13" s="796"/>
      <c r="D13" s="311" t="s">
        <v>611</v>
      </c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246"/>
      <c r="AG13" s="798"/>
      <c r="AH13" s="798"/>
      <c r="AI13" s="798"/>
      <c r="AJ13" s="798"/>
      <c r="AK13" s="798"/>
      <c r="AL13" s="798"/>
      <c r="AM13" s="798"/>
      <c r="AN13" s="798"/>
      <c r="AO13" s="798"/>
      <c r="AP13" s="798"/>
      <c r="AQ13" s="798"/>
      <c r="AR13" s="798"/>
      <c r="AS13" s="798"/>
    </row>
    <row r="14" spans="1:45" customFormat="1">
      <c r="A14" s="789"/>
      <c r="B14" s="797"/>
      <c r="C14" s="796"/>
      <c r="D14" s="311" t="s">
        <v>612</v>
      </c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246"/>
      <c r="AG14" s="798"/>
      <c r="AH14" s="798"/>
      <c r="AI14" s="798"/>
      <c r="AJ14" s="798"/>
      <c r="AK14" s="798"/>
      <c r="AL14" s="798"/>
      <c r="AM14" s="798"/>
      <c r="AN14" s="798"/>
      <c r="AO14" s="798"/>
      <c r="AP14" s="798"/>
      <c r="AQ14" s="798"/>
      <c r="AR14" s="798"/>
      <c r="AS14" s="798"/>
    </row>
    <row r="15" spans="1:45" customFormat="1">
      <c r="A15" s="789"/>
      <c r="B15" s="797"/>
      <c r="C15" s="796"/>
      <c r="D15" s="311" t="s">
        <v>613</v>
      </c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246"/>
      <c r="AG15" s="798"/>
      <c r="AH15" s="798"/>
      <c r="AI15" s="798"/>
      <c r="AJ15" s="798"/>
      <c r="AK15" s="798"/>
      <c r="AL15" s="798"/>
      <c r="AM15" s="798"/>
      <c r="AN15" s="798"/>
      <c r="AO15" s="798"/>
      <c r="AP15" s="798"/>
      <c r="AQ15" s="798"/>
      <c r="AR15" s="798"/>
      <c r="AS15" s="798"/>
    </row>
    <row r="16" spans="1:45" customFormat="1">
      <c r="A16" s="789"/>
      <c r="B16" s="797"/>
      <c r="C16" s="796"/>
      <c r="D16" s="311" t="s">
        <v>614</v>
      </c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246"/>
      <c r="AG16" s="798"/>
      <c r="AH16" s="798"/>
      <c r="AI16" s="798"/>
      <c r="AJ16" s="798"/>
      <c r="AK16" s="798"/>
      <c r="AL16" s="798"/>
      <c r="AM16" s="798"/>
      <c r="AN16" s="798"/>
      <c r="AO16" s="798"/>
      <c r="AP16" s="798"/>
      <c r="AQ16" s="798"/>
      <c r="AR16" s="798"/>
      <c r="AS16" s="798"/>
    </row>
    <row r="17" spans="1:45" customFormat="1">
      <c r="A17" s="789"/>
      <c r="B17" s="797"/>
      <c r="C17" s="796"/>
      <c r="D17" s="311" t="s">
        <v>615</v>
      </c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  <c r="AE17" s="310"/>
      <c r="AF17" s="246"/>
      <c r="AG17" s="798"/>
      <c r="AH17" s="798"/>
      <c r="AI17" s="798"/>
      <c r="AJ17" s="798"/>
      <c r="AK17" s="798"/>
      <c r="AL17" s="798"/>
      <c r="AM17" s="798"/>
      <c r="AN17" s="798"/>
      <c r="AO17" s="798"/>
      <c r="AP17" s="798"/>
      <c r="AQ17" s="798"/>
      <c r="AR17" s="798"/>
      <c r="AS17" s="798"/>
    </row>
    <row r="18" spans="1:45" customFormat="1">
      <c r="A18" s="789"/>
      <c r="B18" s="797"/>
      <c r="C18" s="796"/>
      <c r="D18" s="311" t="s">
        <v>616</v>
      </c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246"/>
      <c r="AG18" s="798"/>
      <c r="AH18" s="798"/>
      <c r="AI18" s="798"/>
      <c r="AJ18" s="798"/>
      <c r="AK18" s="798"/>
      <c r="AL18" s="798"/>
      <c r="AM18" s="798"/>
      <c r="AN18" s="798"/>
      <c r="AO18" s="798"/>
      <c r="AP18" s="798"/>
      <c r="AQ18" s="798"/>
      <c r="AR18" s="798"/>
      <c r="AS18" s="798"/>
    </row>
    <row r="19" spans="1:45" customFormat="1">
      <c r="A19" s="789"/>
      <c r="B19" s="797"/>
      <c r="C19" s="796"/>
      <c r="D19" s="311" t="s">
        <v>617</v>
      </c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246"/>
      <c r="AG19" s="798"/>
      <c r="AH19" s="798"/>
      <c r="AI19" s="798"/>
      <c r="AJ19" s="798"/>
      <c r="AK19" s="798"/>
      <c r="AL19" s="798"/>
      <c r="AM19" s="798"/>
      <c r="AN19" s="798"/>
      <c r="AO19" s="798"/>
      <c r="AP19" s="798"/>
      <c r="AQ19" s="798"/>
      <c r="AR19" s="798"/>
      <c r="AS19" s="798"/>
    </row>
    <row r="20" spans="1:45" customFormat="1">
      <c r="A20" s="789"/>
      <c r="B20" s="797"/>
      <c r="C20" s="796"/>
      <c r="D20" s="311" t="s">
        <v>618</v>
      </c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246"/>
      <c r="AG20" s="798"/>
      <c r="AH20" s="798"/>
      <c r="AI20" s="798"/>
      <c r="AJ20" s="798"/>
      <c r="AK20" s="798"/>
      <c r="AL20" s="798"/>
      <c r="AM20" s="798"/>
      <c r="AN20" s="798"/>
      <c r="AO20" s="798"/>
      <c r="AP20" s="798"/>
      <c r="AQ20" s="798"/>
      <c r="AR20" s="798"/>
      <c r="AS20" s="798"/>
    </row>
    <row r="21" spans="1:45" customFormat="1">
      <c r="A21" s="789"/>
      <c r="B21" s="797"/>
      <c r="C21" s="796"/>
      <c r="D21" s="311" t="s">
        <v>244</v>
      </c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246"/>
      <c r="AG21" s="782"/>
      <c r="AH21" s="782"/>
      <c r="AI21" s="782"/>
      <c r="AJ21" s="782"/>
      <c r="AK21" s="782"/>
      <c r="AL21" s="782"/>
      <c r="AM21" s="782"/>
      <c r="AN21" s="782"/>
      <c r="AO21" s="782"/>
      <c r="AP21" s="782"/>
      <c r="AQ21" s="782"/>
      <c r="AR21" s="782"/>
      <c r="AS21" s="782"/>
    </row>
    <row r="22" spans="1:45" customFormat="1">
      <c r="A22" s="789"/>
      <c r="B22" s="797"/>
      <c r="C22" s="796"/>
      <c r="D22" s="311" t="s">
        <v>619</v>
      </c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246"/>
      <c r="AG22" s="782"/>
      <c r="AH22" s="782"/>
      <c r="AI22" s="782"/>
      <c r="AJ22" s="782"/>
      <c r="AK22" s="782"/>
      <c r="AL22" s="782"/>
      <c r="AM22" s="782"/>
      <c r="AN22" s="782"/>
      <c r="AO22" s="782"/>
      <c r="AP22" s="782"/>
      <c r="AQ22" s="782"/>
      <c r="AR22" s="782"/>
      <c r="AS22" s="782"/>
    </row>
    <row r="23" spans="1:45" customFormat="1" ht="15.75" thickBot="1">
      <c r="A23" s="790"/>
      <c r="B23" s="786"/>
      <c r="C23" s="793"/>
      <c r="D23" s="233" t="s">
        <v>620</v>
      </c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246"/>
      <c r="AG23" s="783"/>
      <c r="AH23" s="783"/>
      <c r="AI23" s="783"/>
      <c r="AJ23" s="783"/>
      <c r="AK23" s="783"/>
      <c r="AL23" s="783"/>
      <c r="AM23" s="783"/>
      <c r="AN23" s="783"/>
      <c r="AO23" s="783"/>
      <c r="AP23" s="783"/>
      <c r="AQ23" s="783"/>
      <c r="AR23" s="783"/>
      <c r="AS23" s="783"/>
    </row>
    <row r="24" spans="1:45" ht="14.45" customHeight="1">
      <c r="A24" s="787"/>
      <c r="B24" s="787"/>
      <c r="C24" s="787"/>
      <c r="D24" s="787"/>
      <c r="E24" s="3">
        <f t="shared" ref="E24:AE24" si="0">SUM(E11:E23)</f>
        <v>0</v>
      </c>
      <c r="F24" s="3">
        <f t="shared" si="0"/>
        <v>0</v>
      </c>
      <c r="G24" s="3">
        <f t="shared" si="0"/>
        <v>0</v>
      </c>
      <c r="H24" s="3">
        <f t="shared" si="0"/>
        <v>0</v>
      </c>
      <c r="I24" s="3">
        <f t="shared" si="0"/>
        <v>0</v>
      </c>
      <c r="J24" s="3">
        <f t="shared" si="0"/>
        <v>0</v>
      </c>
      <c r="K24" s="3">
        <f t="shared" si="0"/>
        <v>0</v>
      </c>
      <c r="L24" s="3">
        <f t="shared" si="0"/>
        <v>0</v>
      </c>
      <c r="M24" s="3">
        <f t="shared" si="0"/>
        <v>0</v>
      </c>
      <c r="N24" s="3">
        <f t="shared" si="0"/>
        <v>0</v>
      </c>
      <c r="O24" s="3">
        <f t="shared" si="0"/>
        <v>0</v>
      </c>
      <c r="P24" s="3">
        <f t="shared" si="0"/>
        <v>0</v>
      </c>
      <c r="Q24" s="3">
        <f t="shared" si="0"/>
        <v>0</v>
      </c>
      <c r="R24" s="3">
        <f t="shared" si="0"/>
        <v>0</v>
      </c>
      <c r="S24" s="3">
        <f t="shared" si="0"/>
        <v>0</v>
      </c>
      <c r="T24" s="3">
        <f t="shared" si="0"/>
        <v>0</v>
      </c>
      <c r="U24" s="3">
        <f t="shared" si="0"/>
        <v>0</v>
      </c>
      <c r="V24" s="3">
        <f t="shared" si="0"/>
        <v>0</v>
      </c>
      <c r="W24" s="3">
        <f t="shared" si="0"/>
        <v>0</v>
      </c>
      <c r="X24" s="3">
        <f t="shared" si="0"/>
        <v>0</v>
      </c>
      <c r="Y24" s="3">
        <f t="shared" si="0"/>
        <v>0</v>
      </c>
      <c r="Z24" s="3">
        <f t="shared" si="0"/>
        <v>0</v>
      </c>
      <c r="AA24" s="3">
        <f t="shared" si="0"/>
        <v>0</v>
      </c>
      <c r="AB24" s="3">
        <f t="shared" si="0"/>
        <v>0</v>
      </c>
      <c r="AC24" s="3">
        <f t="shared" si="0"/>
        <v>0</v>
      </c>
      <c r="AD24" s="3">
        <f t="shared" si="0"/>
        <v>0</v>
      </c>
      <c r="AE24" s="3">
        <f t="shared" si="0"/>
        <v>0</v>
      </c>
      <c r="AF24" s="4"/>
      <c r="AG24" s="92">
        <f t="shared" ref="AG24:AS24" si="1">SUM(AG11)</f>
        <v>0</v>
      </c>
      <c r="AH24" s="92">
        <f t="shared" si="1"/>
        <v>0</v>
      </c>
      <c r="AI24" s="92">
        <f t="shared" si="1"/>
        <v>0</v>
      </c>
      <c r="AJ24" s="92">
        <f t="shared" si="1"/>
        <v>0</v>
      </c>
      <c r="AK24" s="92">
        <f t="shared" si="1"/>
        <v>0</v>
      </c>
      <c r="AL24" s="92">
        <f t="shared" si="1"/>
        <v>0</v>
      </c>
      <c r="AM24" s="92">
        <f t="shared" si="1"/>
        <v>0</v>
      </c>
      <c r="AN24" s="92">
        <f t="shared" si="1"/>
        <v>0</v>
      </c>
      <c r="AO24" s="92">
        <f t="shared" si="1"/>
        <v>0</v>
      </c>
      <c r="AP24" s="92">
        <f t="shared" si="1"/>
        <v>0</v>
      </c>
      <c r="AQ24" s="92">
        <f t="shared" si="1"/>
        <v>0</v>
      </c>
      <c r="AR24" s="92">
        <f t="shared" si="1"/>
        <v>0</v>
      </c>
      <c r="AS24" s="92">
        <f t="shared" si="1"/>
        <v>0</v>
      </c>
    </row>
    <row r="25" spans="1:45" customFormat="1" ht="15.75" thickBot="1">
      <c r="D25" s="289"/>
    </row>
    <row r="26" spans="1:45" customFormat="1">
      <c r="A26" s="788" t="s">
        <v>243</v>
      </c>
      <c r="B26" s="784" t="s">
        <v>58</v>
      </c>
      <c r="C26" s="791" t="s">
        <v>358</v>
      </c>
      <c r="D26" s="231" t="s">
        <v>270</v>
      </c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246"/>
      <c r="AG26" s="781"/>
      <c r="AH26" s="781"/>
      <c r="AI26" s="781"/>
      <c r="AJ26" s="781"/>
      <c r="AK26" s="781"/>
      <c r="AL26" s="781"/>
      <c r="AM26" s="781"/>
      <c r="AN26" s="781"/>
      <c r="AO26" s="781"/>
      <c r="AP26" s="781"/>
      <c r="AQ26" s="781"/>
      <c r="AR26" s="781"/>
      <c r="AS26" s="781"/>
    </row>
    <row r="27" spans="1:45" customFormat="1">
      <c r="A27" s="789"/>
      <c r="B27" s="785"/>
      <c r="C27" s="792"/>
      <c r="D27" s="311" t="s">
        <v>271</v>
      </c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246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15.75" thickBot="1">
      <c r="A28" s="790"/>
      <c r="B28" s="786"/>
      <c r="C28" s="793"/>
      <c r="D28" s="233" t="s">
        <v>272</v>
      </c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  <c r="AE28" s="310"/>
      <c r="AF28" s="246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 ht="14.45" customHeight="1">
      <c r="A29" s="787"/>
      <c r="B29" s="787"/>
      <c r="C29" s="787"/>
      <c r="D29" s="787"/>
      <c r="E29" s="3">
        <f t="shared" ref="E29:AE29" si="2">SUM(E26:E28)</f>
        <v>0</v>
      </c>
      <c r="F29" s="3">
        <f t="shared" si="2"/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 t="shared" ref="AG29:AS29" si="3">SUM(AG26)</f>
        <v>0</v>
      </c>
      <c r="AH29" s="92">
        <f t="shared" si="3"/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customFormat="1" ht="15.75" thickBot="1">
      <c r="D30" s="289"/>
    </row>
    <row r="31" spans="1:45" customFormat="1">
      <c r="A31" s="799" t="s">
        <v>46</v>
      </c>
      <c r="B31" s="802" t="s">
        <v>157</v>
      </c>
      <c r="C31" s="805"/>
      <c r="D31" s="317" t="s">
        <v>150</v>
      </c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246"/>
      <c r="AG31" s="781"/>
      <c r="AH31" s="781"/>
      <c r="AI31" s="781"/>
      <c r="AJ31" s="781"/>
      <c r="AK31" s="781"/>
      <c r="AL31" s="781"/>
      <c r="AM31" s="781"/>
      <c r="AN31" s="781"/>
      <c r="AO31" s="781"/>
      <c r="AP31" s="781"/>
      <c r="AQ31" s="781"/>
      <c r="AR31" s="781"/>
      <c r="AS31" s="781"/>
    </row>
    <row r="32" spans="1:45" customFormat="1">
      <c r="A32" s="800"/>
      <c r="B32" s="803"/>
      <c r="C32" s="806"/>
      <c r="D32" s="313" t="s">
        <v>151</v>
      </c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246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5" customFormat="1">
      <c r="A33" s="800"/>
      <c r="B33" s="803"/>
      <c r="C33" s="806"/>
      <c r="D33" s="313" t="s">
        <v>49</v>
      </c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246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5" customFormat="1" ht="15.75" thickBot="1">
      <c r="A34" s="801"/>
      <c r="B34" s="804"/>
      <c r="C34" s="807"/>
      <c r="D34" s="318" t="s">
        <v>48</v>
      </c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246"/>
      <c r="AG34" s="783"/>
      <c r="AH34" s="783"/>
      <c r="AI34" s="783"/>
      <c r="AJ34" s="783"/>
      <c r="AK34" s="783"/>
      <c r="AL34" s="783"/>
      <c r="AM34" s="783"/>
      <c r="AN34" s="783"/>
      <c r="AO34" s="783"/>
      <c r="AP34" s="783"/>
      <c r="AQ34" s="783"/>
      <c r="AR34" s="783"/>
      <c r="AS34" s="783"/>
    </row>
    <row r="35" spans="1:45" ht="14.45" customHeight="1">
      <c r="A35" s="787"/>
      <c r="B35" s="787"/>
      <c r="C35" s="787"/>
      <c r="D35" s="787"/>
      <c r="E35" s="3">
        <f t="shared" ref="E35:AE35" si="4">SUM(E31:E34)</f>
        <v>0</v>
      </c>
      <c r="F35" s="3">
        <f t="shared" si="4"/>
        <v>0</v>
      </c>
      <c r="G35" s="3">
        <f t="shared" si="4"/>
        <v>0</v>
      </c>
      <c r="H35" s="3">
        <f t="shared" si="4"/>
        <v>0</v>
      </c>
      <c r="I35" s="3">
        <f t="shared" si="4"/>
        <v>0</v>
      </c>
      <c r="J35" s="3">
        <f t="shared" si="4"/>
        <v>0</v>
      </c>
      <c r="K35" s="3">
        <f t="shared" si="4"/>
        <v>0</v>
      </c>
      <c r="L35" s="3">
        <f t="shared" si="4"/>
        <v>0</v>
      </c>
      <c r="M35" s="3">
        <f t="shared" si="4"/>
        <v>0</v>
      </c>
      <c r="N35" s="3">
        <f t="shared" si="4"/>
        <v>0</v>
      </c>
      <c r="O35" s="3">
        <f t="shared" si="4"/>
        <v>0</v>
      </c>
      <c r="P35" s="3">
        <f t="shared" si="4"/>
        <v>0</v>
      </c>
      <c r="Q35" s="3">
        <f t="shared" si="4"/>
        <v>0</v>
      </c>
      <c r="R35" s="3">
        <f t="shared" si="4"/>
        <v>0</v>
      </c>
      <c r="S35" s="3">
        <f t="shared" si="4"/>
        <v>0</v>
      </c>
      <c r="T35" s="3">
        <f t="shared" si="4"/>
        <v>0</v>
      </c>
      <c r="U35" s="3">
        <f t="shared" si="4"/>
        <v>0</v>
      </c>
      <c r="V35" s="3">
        <f t="shared" si="4"/>
        <v>0</v>
      </c>
      <c r="W35" s="3">
        <f t="shared" si="4"/>
        <v>0</v>
      </c>
      <c r="X35" s="3">
        <f t="shared" si="4"/>
        <v>0</v>
      </c>
      <c r="Y35" s="3">
        <f t="shared" si="4"/>
        <v>0</v>
      </c>
      <c r="Z35" s="3">
        <f t="shared" si="4"/>
        <v>0</v>
      </c>
      <c r="AA35" s="3">
        <f t="shared" si="4"/>
        <v>0</v>
      </c>
      <c r="AB35" s="3">
        <f t="shared" si="4"/>
        <v>0</v>
      </c>
      <c r="AC35" s="3">
        <f t="shared" si="4"/>
        <v>0</v>
      </c>
      <c r="AD35" s="3">
        <f t="shared" si="4"/>
        <v>0</v>
      </c>
      <c r="AE35" s="3">
        <f t="shared" si="4"/>
        <v>0</v>
      </c>
      <c r="AF35" s="4"/>
      <c r="AG35" s="92">
        <f t="shared" ref="AG35:AS35" si="5">SUM(AG31)</f>
        <v>0</v>
      </c>
      <c r="AH35" s="92">
        <f t="shared" si="5"/>
        <v>0</v>
      </c>
      <c r="AI35" s="92">
        <f t="shared" si="5"/>
        <v>0</v>
      </c>
      <c r="AJ35" s="92">
        <f t="shared" si="5"/>
        <v>0</v>
      </c>
      <c r="AK35" s="92">
        <f t="shared" si="5"/>
        <v>0</v>
      </c>
      <c r="AL35" s="92">
        <f t="shared" si="5"/>
        <v>0</v>
      </c>
      <c r="AM35" s="92">
        <f t="shared" si="5"/>
        <v>0</v>
      </c>
      <c r="AN35" s="92">
        <f t="shared" si="5"/>
        <v>0</v>
      </c>
      <c r="AO35" s="92">
        <f t="shared" si="5"/>
        <v>0</v>
      </c>
      <c r="AP35" s="92">
        <f t="shared" si="5"/>
        <v>0</v>
      </c>
      <c r="AQ35" s="92">
        <f t="shared" si="5"/>
        <v>0</v>
      </c>
      <c r="AR35" s="92">
        <f t="shared" si="5"/>
        <v>0</v>
      </c>
      <c r="AS35" s="92">
        <f t="shared" si="5"/>
        <v>0</v>
      </c>
    </row>
    <row r="36" spans="1:45" customFormat="1" ht="15.75" thickBot="1">
      <c r="D36" s="289"/>
    </row>
    <row r="37" spans="1:45" customFormat="1">
      <c r="A37" s="799" t="s">
        <v>46</v>
      </c>
      <c r="B37" s="802" t="s">
        <v>158</v>
      </c>
      <c r="C37" s="805"/>
      <c r="D37" s="317" t="s">
        <v>152</v>
      </c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246"/>
      <c r="AG37" s="781"/>
      <c r="AH37" s="781"/>
      <c r="AI37" s="781"/>
      <c r="AJ37" s="781"/>
      <c r="AK37" s="781"/>
      <c r="AL37" s="781"/>
      <c r="AM37" s="781"/>
      <c r="AN37" s="781"/>
      <c r="AO37" s="781"/>
      <c r="AP37" s="781"/>
      <c r="AQ37" s="781"/>
      <c r="AR37" s="781"/>
      <c r="AS37" s="781"/>
    </row>
    <row r="38" spans="1:45" customFormat="1">
      <c r="A38" s="800"/>
      <c r="B38" s="803"/>
      <c r="C38" s="806"/>
      <c r="D38" s="313" t="s">
        <v>47</v>
      </c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246"/>
      <c r="AG38" s="782"/>
      <c r="AH38" s="782"/>
      <c r="AI38" s="782"/>
      <c r="AJ38" s="782"/>
      <c r="AK38" s="782"/>
      <c r="AL38" s="782"/>
      <c r="AM38" s="782"/>
      <c r="AN38" s="782"/>
      <c r="AO38" s="782"/>
      <c r="AP38" s="782"/>
      <c r="AQ38" s="782"/>
      <c r="AR38" s="782"/>
      <c r="AS38" s="782"/>
    </row>
    <row r="39" spans="1:45" customFormat="1">
      <c r="A39" s="800"/>
      <c r="B39" s="803"/>
      <c r="C39" s="806"/>
      <c r="D39" s="313" t="s">
        <v>153</v>
      </c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246"/>
      <c r="AG39" s="782"/>
      <c r="AH39" s="782"/>
      <c r="AI39" s="782"/>
      <c r="AJ39" s="782"/>
      <c r="AK39" s="782"/>
      <c r="AL39" s="782"/>
      <c r="AM39" s="782"/>
      <c r="AN39" s="782"/>
      <c r="AO39" s="782"/>
      <c r="AP39" s="782"/>
      <c r="AQ39" s="782"/>
      <c r="AR39" s="782"/>
      <c r="AS39" s="782"/>
    </row>
    <row r="40" spans="1:45" customFormat="1">
      <c r="A40" s="800"/>
      <c r="B40" s="803"/>
      <c r="C40" s="806"/>
      <c r="D40" s="313" t="s">
        <v>154</v>
      </c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246"/>
      <c r="AG40" s="782"/>
      <c r="AH40" s="782"/>
      <c r="AI40" s="782"/>
      <c r="AJ40" s="782"/>
      <c r="AK40" s="782"/>
      <c r="AL40" s="782"/>
      <c r="AM40" s="782"/>
      <c r="AN40" s="782"/>
      <c r="AO40" s="782"/>
      <c r="AP40" s="782"/>
      <c r="AQ40" s="782"/>
      <c r="AR40" s="782"/>
      <c r="AS40" s="782"/>
    </row>
    <row r="41" spans="1:45" customFormat="1">
      <c r="A41" s="800"/>
      <c r="B41" s="803"/>
      <c r="C41" s="806"/>
      <c r="D41" s="313" t="s">
        <v>50</v>
      </c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246"/>
      <c r="AG41" s="782"/>
      <c r="AH41" s="782"/>
      <c r="AI41" s="782"/>
      <c r="AJ41" s="782"/>
      <c r="AK41" s="782"/>
      <c r="AL41" s="782"/>
      <c r="AM41" s="782"/>
      <c r="AN41" s="782"/>
      <c r="AO41" s="782"/>
      <c r="AP41" s="782"/>
      <c r="AQ41" s="782"/>
      <c r="AR41" s="782"/>
      <c r="AS41" s="782"/>
    </row>
    <row r="42" spans="1:45" customFormat="1" ht="15.75" thickBot="1">
      <c r="A42" s="801"/>
      <c r="B42" s="804"/>
      <c r="C42" s="807"/>
      <c r="D42" s="318" t="s">
        <v>349</v>
      </c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246"/>
      <c r="AG42" s="783"/>
      <c r="AH42" s="783"/>
      <c r="AI42" s="783"/>
      <c r="AJ42" s="783"/>
      <c r="AK42" s="783"/>
      <c r="AL42" s="783"/>
      <c r="AM42" s="783"/>
      <c r="AN42" s="783"/>
      <c r="AO42" s="783"/>
      <c r="AP42" s="783"/>
      <c r="AQ42" s="783"/>
      <c r="AR42" s="783"/>
      <c r="AS42" s="783"/>
    </row>
    <row r="43" spans="1:45" ht="14.45" customHeight="1">
      <c r="A43" s="787"/>
      <c r="B43" s="787"/>
      <c r="C43" s="787"/>
      <c r="D43" s="787"/>
      <c r="E43" s="3">
        <f t="shared" ref="E43:AE43" si="6">SUM(E37:E42)</f>
        <v>0</v>
      </c>
      <c r="F43" s="3">
        <f t="shared" si="6"/>
        <v>0</v>
      </c>
      <c r="G43" s="3">
        <f t="shared" si="6"/>
        <v>0</v>
      </c>
      <c r="H43" s="3">
        <f t="shared" si="6"/>
        <v>0</v>
      </c>
      <c r="I43" s="3">
        <f t="shared" si="6"/>
        <v>0</v>
      </c>
      <c r="J43" s="3">
        <f t="shared" si="6"/>
        <v>0</v>
      </c>
      <c r="K43" s="3">
        <f t="shared" si="6"/>
        <v>0</v>
      </c>
      <c r="L43" s="3">
        <f t="shared" si="6"/>
        <v>0</v>
      </c>
      <c r="M43" s="3">
        <f t="shared" si="6"/>
        <v>0</v>
      </c>
      <c r="N43" s="3">
        <f t="shared" si="6"/>
        <v>0</v>
      </c>
      <c r="O43" s="3">
        <f t="shared" si="6"/>
        <v>0</v>
      </c>
      <c r="P43" s="3">
        <f t="shared" si="6"/>
        <v>0</v>
      </c>
      <c r="Q43" s="3">
        <f t="shared" si="6"/>
        <v>0</v>
      </c>
      <c r="R43" s="3">
        <f t="shared" si="6"/>
        <v>0</v>
      </c>
      <c r="S43" s="3">
        <f t="shared" si="6"/>
        <v>0</v>
      </c>
      <c r="T43" s="3">
        <f t="shared" si="6"/>
        <v>0</v>
      </c>
      <c r="U43" s="3">
        <f t="shared" si="6"/>
        <v>0</v>
      </c>
      <c r="V43" s="3">
        <f t="shared" si="6"/>
        <v>0</v>
      </c>
      <c r="W43" s="3">
        <f t="shared" si="6"/>
        <v>0</v>
      </c>
      <c r="X43" s="3">
        <f t="shared" si="6"/>
        <v>0</v>
      </c>
      <c r="Y43" s="3">
        <f t="shared" si="6"/>
        <v>0</v>
      </c>
      <c r="Z43" s="3">
        <f t="shared" si="6"/>
        <v>0</v>
      </c>
      <c r="AA43" s="3">
        <f t="shared" si="6"/>
        <v>0</v>
      </c>
      <c r="AB43" s="3">
        <f t="shared" si="6"/>
        <v>0</v>
      </c>
      <c r="AC43" s="3">
        <f t="shared" si="6"/>
        <v>0</v>
      </c>
      <c r="AD43" s="3">
        <f t="shared" si="6"/>
        <v>0</v>
      </c>
      <c r="AE43" s="3">
        <f t="shared" si="6"/>
        <v>0</v>
      </c>
      <c r="AF43" s="4"/>
      <c r="AG43" s="92">
        <f t="shared" ref="AG43:AS43" si="7">SUM(AG37)</f>
        <v>0</v>
      </c>
      <c r="AH43" s="92">
        <f t="shared" si="7"/>
        <v>0</v>
      </c>
      <c r="AI43" s="92">
        <f t="shared" si="7"/>
        <v>0</v>
      </c>
      <c r="AJ43" s="92">
        <f t="shared" si="7"/>
        <v>0</v>
      </c>
      <c r="AK43" s="92">
        <f t="shared" si="7"/>
        <v>0</v>
      </c>
      <c r="AL43" s="92">
        <f t="shared" si="7"/>
        <v>0</v>
      </c>
      <c r="AM43" s="92">
        <f t="shared" si="7"/>
        <v>0</v>
      </c>
      <c r="AN43" s="92">
        <f t="shared" si="7"/>
        <v>0</v>
      </c>
      <c r="AO43" s="92">
        <f t="shared" si="7"/>
        <v>0</v>
      </c>
      <c r="AP43" s="92">
        <f t="shared" si="7"/>
        <v>0</v>
      </c>
      <c r="AQ43" s="92">
        <f t="shared" si="7"/>
        <v>0</v>
      </c>
      <c r="AR43" s="92">
        <f t="shared" si="7"/>
        <v>0</v>
      </c>
      <c r="AS43" s="92">
        <f t="shared" si="7"/>
        <v>0</v>
      </c>
    </row>
    <row r="44" spans="1:45" customFormat="1" ht="15.75" thickBot="1">
      <c r="D44" s="289"/>
    </row>
    <row r="45" spans="1:45" customFormat="1">
      <c r="A45" s="788" t="s">
        <v>55</v>
      </c>
      <c r="B45" s="784" t="s">
        <v>216</v>
      </c>
      <c r="C45" s="791" t="s">
        <v>325</v>
      </c>
      <c r="D45" s="231" t="s">
        <v>217</v>
      </c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  <c r="AE45" s="310"/>
      <c r="AF45" s="246"/>
      <c r="AG45" s="781"/>
      <c r="AH45" s="781"/>
      <c r="AI45" s="781"/>
      <c r="AJ45" s="781"/>
      <c r="AK45" s="781"/>
      <c r="AL45" s="781"/>
      <c r="AM45" s="781"/>
      <c r="AN45" s="781"/>
      <c r="AO45" s="781"/>
      <c r="AP45" s="781"/>
      <c r="AQ45" s="781"/>
      <c r="AR45" s="781"/>
      <c r="AS45" s="781"/>
    </row>
    <row r="46" spans="1:45" customFormat="1">
      <c r="A46" s="789"/>
      <c r="B46" s="785"/>
      <c r="C46" s="792"/>
      <c r="D46" s="311" t="s">
        <v>218</v>
      </c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246"/>
      <c r="AG46" s="782"/>
      <c r="AH46" s="782"/>
      <c r="AI46" s="782"/>
      <c r="AJ46" s="782"/>
      <c r="AK46" s="782"/>
      <c r="AL46" s="782"/>
      <c r="AM46" s="782"/>
      <c r="AN46" s="782"/>
      <c r="AO46" s="782"/>
      <c r="AP46" s="782"/>
      <c r="AQ46" s="782"/>
      <c r="AR46" s="782"/>
      <c r="AS46" s="782"/>
    </row>
    <row r="47" spans="1:45" customFormat="1">
      <c r="A47" s="789"/>
      <c r="B47" s="785"/>
      <c r="C47" s="792"/>
      <c r="D47" s="311" t="s">
        <v>219</v>
      </c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246"/>
      <c r="AG47" s="782"/>
      <c r="AH47" s="782"/>
      <c r="AI47" s="782"/>
      <c r="AJ47" s="782"/>
      <c r="AK47" s="782"/>
      <c r="AL47" s="782"/>
      <c r="AM47" s="782"/>
      <c r="AN47" s="782"/>
      <c r="AO47" s="782"/>
      <c r="AP47" s="782"/>
      <c r="AQ47" s="782"/>
      <c r="AR47" s="782"/>
      <c r="AS47" s="782"/>
    </row>
    <row r="48" spans="1:45" customFormat="1">
      <c r="A48" s="789"/>
      <c r="B48" s="785"/>
      <c r="C48" s="792"/>
      <c r="D48" s="311" t="s">
        <v>220</v>
      </c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246"/>
      <c r="AG48" s="782"/>
      <c r="AH48" s="782"/>
      <c r="AI48" s="782"/>
      <c r="AJ48" s="782"/>
      <c r="AK48" s="782"/>
      <c r="AL48" s="782"/>
      <c r="AM48" s="782"/>
      <c r="AN48" s="782"/>
      <c r="AO48" s="782"/>
      <c r="AP48" s="782"/>
      <c r="AQ48" s="782"/>
      <c r="AR48" s="782"/>
      <c r="AS48" s="782"/>
    </row>
    <row r="49" spans="1:45" customFormat="1">
      <c r="A49" s="789"/>
      <c r="B49" s="785"/>
      <c r="C49" s="792"/>
      <c r="D49" s="311" t="s">
        <v>221</v>
      </c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246"/>
      <c r="AG49" s="782"/>
      <c r="AH49" s="782"/>
      <c r="AI49" s="782"/>
      <c r="AJ49" s="782"/>
      <c r="AK49" s="782"/>
      <c r="AL49" s="782"/>
      <c r="AM49" s="782"/>
      <c r="AN49" s="782"/>
      <c r="AO49" s="782"/>
      <c r="AP49" s="782"/>
      <c r="AQ49" s="782"/>
      <c r="AR49" s="782"/>
      <c r="AS49" s="782"/>
    </row>
    <row r="50" spans="1:45" customFormat="1">
      <c r="A50" s="789"/>
      <c r="B50" s="785"/>
      <c r="C50" s="792"/>
      <c r="D50" s="311" t="s">
        <v>222</v>
      </c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246"/>
      <c r="AG50" s="782"/>
      <c r="AH50" s="782"/>
      <c r="AI50" s="782"/>
      <c r="AJ50" s="782"/>
      <c r="AK50" s="782"/>
      <c r="AL50" s="782"/>
      <c r="AM50" s="782"/>
      <c r="AN50" s="782"/>
      <c r="AO50" s="782"/>
      <c r="AP50" s="782"/>
      <c r="AQ50" s="782"/>
      <c r="AR50" s="782"/>
      <c r="AS50" s="782"/>
    </row>
    <row r="51" spans="1:45" customFormat="1" ht="19.5" customHeight="1">
      <c r="A51" s="789"/>
      <c r="B51" s="785"/>
      <c r="C51" s="792"/>
      <c r="D51" s="311" t="s">
        <v>223</v>
      </c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246"/>
      <c r="AG51" s="782"/>
      <c r="AH51" s="782"/>
      <c r="AI51" s="782"/>
      <c r="AJ51" s="782"/>
      <c r="AK51" s="782"/>
      <c r="AL51" s="782"/>
      <c r="AM51" s="782"/>
      <c r="AN51" s="782"/>
      <c r="AO51" s="782"/>
      <c r="AP51" s="782"/>
      <c r="AQ51" s="782"/>
      <c r="AR51" s="782"/>
      <c r="AS51" s="782"/>
    </row>
    <row r="52" spans="1:45" customFormat="1" ht="18.75" customHeight="1">
      <c r="A52" s="789"/>
      <c r="B52" s="785"/>
      <c r="C52" s="792"/>
      <c r="D52" s="311" t="s">
        <v>224</v>
      </c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246"/>
      <c r="AG52" s="782"/>
      <c r="AH52" s="782"/>
      <c r="AI52" s="782"/>
      <c r="AJ52" s="782"/>
      <c r="AK52" s="782"/>
      <c r="AL52" s="782"/>
      <c r="AM52" s="782"/>
      <c r="AN52" s="782"/>
      <c r="AO52" s="782"/>
      <c r="AP52" s="782"/>
      <c r="AQ52" s="782"/>
      <c r="AR52" s="782"/>
      <c r="AS52" s="782"/>
    </row>
    <row r="53" spans="1:45" customFormat="1" ht="18.75" customHeight="1">
      <c r="A53" s="789"/>
      <c r="B53" s="785"/>
      <c r="C53" s="792"/>
      <c r="D53" s="311" t="s">
        <v>225</v>
      </c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246"/>
      <c r="AG53" s="782"/>
      <c r="AH53" s="782"/>
      <c r="AI53" s="782"/>
      <c r="AJ53" s="782"/>
      <c r="AK53" s="782"/>
      <c r="AL53" s="782"/>
      <c r="AM53" s="782"/>
      <c r="AN53" s="782"/>
      <c r="AO53" s="782"/>
      <c r="AP53" s="782"/>
      <c r="AQ53" s="782"/>
      <c r="AR53" s="782"/>
      <c r="AS53" s="782"/>
    </row>
    <row r="54" spans="1:45" customFormat="1" ht="18.75" customHeight="1">
      <c r="A54" s="789"/>
      <c r="B54" s="785"/>
      <c r="C54" s="792"/>
      <c r="D54" s="311" t="s">
        <v>226</v>
      </c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  <c r="T54" s="310"/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246"/>
      <c r="AG54" s="782"/>
      <c r="AH54" s="782"/>
      <c r="AI54" s="782"/>
      <c r="AJ54" s="782"/>
      <c r="AK54" s="782"/>
      <c r="AL54" s="782"/>
      <c r="AM54" s="782"/>
      <c r="AN54" s="782"/>
      <c r="AO54" s="782"/>
      <c r="AP54" s="782"/>
      <c r="AQ54" s="782"/>
      <c r="AR54" s="782"/>
      <c r="AS54" s="782"/>
    </row>
    <row r="55" spans="1:45" customFormat="1" ht="15.75" thickBot="1">
      <c r="A55" s="790"/>
      <c r="B55" s="786"/>
      <c r="C55" s="793"/>
      <c r="D55" s="312" t="s">
        <v>227</v>
      </c>
      <c r="E55" s="310"/>
      <c r="F55" s="310"/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0"/>
      <c r="AB55" s="310"/>
      <c r="AC55" s="310"/>
      <c r="AD55" s="310"/>
      <c r="AE55" s="310"/>
      <c r="AF55" s="246"/>
      <c r="AG55" s="783"/>
      <c r="AH55" s="783"/>
      <c r="AI55" s="783"/>
      <c r="AJ55" s="783"/>
      <c r="AK55" s="783"/>
      <c r="AL55" s="783"/>
      <c r="AM55" s="783"/>
      <c r="AN55" s="783"/>
      <c r="AO55" s="783"/>
      <c r="AP55" s="783"/>
      <c r="AQ55" s="783"/>
      <c r="AR55" s="783"/>
      <c r="AS55" s="783"/>
    </row>
    <row r="56" spans="1:45" ht="14.45" customHeight="1">
      <c r="A56" s="787"/>
      <c r="B56" s="787"/>
      <c r="C56" s="787"/>
      <c r="D56" s="787"/>
      <c r="E56" s="3">
        <f t="shared" ref="E56:AE56" si="8">SUM(E45:E55)</f>
        <v>0</v>
      </c>
      <c r="F56" s="3">
        <f t="shared" si="8"/>
        <v>0</v>
      </c>
      <c r="G56" s="3">
        <f t="shared" si="8"/>
        <v>0</v>
      </c>
      <c r="H56" s="3">
        <f t="shared" si="8"/>
        <v>0</v>
      </c>
      <c r="I56" s="3">
        <f t="shared" si="8"/>
        <v>0</v>
      </c>
      <c r="J56" s="3">
        <f t="shared" si="8"/>
        <v>0</v>
      </c>
      <c r="K56" s="3">
        <f t="shared" si="8"/>
        <v>0</v>
      </c>
      <c r="L56" s="3">
        <f t="shared" si="8"/>
        <v>0</v>
      </c>
      <c r="M56" s="3">
        <f t="shared" si="8"/>
        <v>0</v>
      </c>
      <c r="N56" s="3">
        <f t="shared" si="8"/>
        <v>0</v>
      </c>
      <c r="O56" s="3">
        <f t="shared" si="8"/>
        <v>0</v>
      </c>
      <c r="P56" s="3">
        <f t="shared" si="8"/>
        <v>0</v>
      </c>
      <c r="Q56" s="3">
        <f t="shared" si="8"/>
        <v>0</v>
      </c>
      <c r="R56" s="3">
        <f t="shared" si="8"/>
        <v>0</v>
      </c>
      <c r="S56" s="3">
        <f t="shared" si="8"/>
        <v>0</v>
      </c>
      <c r="T56" s="3">
        <f t="shared" si="8"/>
        <v>0</v>
      </c>
      <c r="U56" s="3">
        <f t="shared" si="8"/>
        <v>0</v>
      </c>
      <c r="V56" s="3">
        <f t="shared" si="8"/>
        <v>0</v>
      </c>
      <c r="W56" s="3">
        <f t="shared" si="8"/>
        <v>0</v>
      </c>
      <c r="X56" s="3">
        <f t="shared" si="8"/>
        <v>0</v>
      </c>
      <c r="Y56" s="3">
        <f t="shared" si="8"/>
        <v>0</v>
      </c>
      <c r="Z56" s="3">
        <f t="shared" si="8"/>
        <v>0</v>
      </c>
      <c r="AA56" s="3">
        <f t="shared" si="8"/>
        <v>0</v>
      </c>
      <c r="AB56" s="3">
        <f t="shared" si="8"/>
        <v>0</v>
      </c>
      <c r="AC56" s="3">
        <f t="shared" si="8"/>
        <v>0</v>
      </c>
      <c r="AD56" s="3">
        <f t="shared" si="8"/>
        <v>0</v>
      </c>
      <c r="AE56" s="3">
        <f t="shared" si="8"/>
        <v>0</v>
      </c>
      <c r="AF56" s="4"/>
      <c r="AG56" s="92">
        <f t="shared" ref="AG56:AS56" si="9">SUM(AG45)</f>
        <v>0</v>
      </c>
      <c r="AH56" s="92">
        <f t="shared" si="9"/>
        <v>0</v>
      </c>
      <c r="AI56" s="92">
        <f t="shared" si="9"/>
        <v>0</v>
      </c>
      <c r="AJ56" s="92">
        <f t="shared" si="9"/>
        <v>0</v>
      </c>
      <c r="AK56" s="92">
        <f t="shared" si="9"/>
        <v>0</v>
      </c>
      <c r="AL56" s="92">
        <f t="shared" si="9"/>
        <v>0</v>
      </c>
      <c r="AM56" s="92">
        <f t="shared" si="9"/>
        <v>0</v>
      </c>
      <c r="AN56" s="92">
        <f t="shared" si="9"/>
        <v>0</v>
      </c>
      <c r="AO56" s="92">
        <f t="shared" si="9"/>
        <v>0</v>
      </c>
      <c r="AP56" s="92">
        <f t="shared" si="9"/>
        <v>0</v>
      </c>
      <c r="AQ56" s="92">
        <f t="shared" si="9"/>
        <v>0</v>
      </c>
      <c r="AR56" s="92">
        <f t="shared" si="9"/>
        <v>0</v>
      </c>
      <c r="AS56" s="92">
        <f t="shared" si="9"/>
        <v>0</v>
      </c>
    </row>
    <row r="57" spans="1:45" customFormat="1" ht="15.75" thickBot="1">
      <c r="D57" s="289"/>
    </row>
    <row r="58" spans="1:45" customFormat="1" ht="30">
      <c r="A58" s="788" t="s">
        <v>228</v>
      </c>
      <c r="B58" s="784" t="s">
        <v>326</v>
      </c>
      <c r="C58" s="791" t="s">
        <v>327</v>
      </c>
      <c r="D58" s="231" t="s">
        <v>328</v>
      </c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10"/>
      <c r="S58" s="310"/>
      <c r="T58" s="310"/>
      <c r="U58" s="310"/>
      <c r="V58" s="310"/>
      <c r="W58" s="310"/>
      <c r="X58" s="310"/>
      <c r="Y58" s="310"/>
      <c r="Z58" s="310"/>
      <c r="AA58" s="310"/>
      <c r="AB58" s="310"/>
      <c r="AC58" s="310"/>
      <c r="AD58" s="310"/>
      <c r="AE58" s="310"/>
      <c r="AF58" s="246"/>
      <c r="AG58" s="781"/>
      <c r="AH58" s="781"/>
      <c r="AI58" s="781"/>
      <c r="AJ58" s="781"/>
      <c r="AK58" s="781"/>
      <c r="AL58" s="781"/>
      <c r="AM58" s="781"/>
      <c r="AN58" s="781"/>
      <c r="AO58" s="781"/>
      <c r="AP58" s="781"/>
      <c r="AQ58" s="781"/>
      <c r="AR58" s="781"/>
      <c r="AS58" s="781"/>
    </row>
    <row r="59" spans="1:45" customFormat="1">
      <c r="A59" s="789"/>
      <c r="B59" s="785"/>
      <c r="C59" s="792"/>
      <c r="D59" s="311" t="s">
        <v>329</v>
      </c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0"/>
      <c r="AA59" s="310"/>
      <c r="AB59" s="310"/>
      <c r="AC59" s="310"/>
      <c r="AD59" s="310"/>
      <c r="AE59" s="310"/>
      <c r="AF59" s="246"/>
      <c r="AG59" s="782"/>
      <c r="AH59" s="782"/>
      <c r="AI59" s="782"/>
      <c r="AJ59" s="782"/>
      <c r="AK59" s="782"/>
      <c r="AL59" s="782"/>
      <c r="AM59" s="782"/>
      <c r="AN59" s="782"/>
      <c r="AO59" s="782"/>
      <c r="AP59" s="782"/>
      <c r="AQ59" s="782"/>
      <c r="AR59" s="782"/>
      <c r="AS59" s="782"/>
    </row>
    <row r="60" spans="1:45" customFormat="1">
      <c r="A60" s="789"/>
      <c r="B60" s="785"/>
      <c r="C60" s="792"/>
      <c r="D60" s="311" t="s">
        <v>330</v>
      </c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0"/>
      <c r="AB60" s="310"/>
      <c r="AC60" s="310"/>
      <c r="AD60" s="310"/>
      <c r="AE60" s="310"/>
      <c r="AF60" s="246"/>
      <c r="AG60" s="782"/>
      <c r="AH60" s="782"/>
      <c r="AI60" s="782"/>
      <c r="AJ60" s="782"/>
      <c r="AK60" s="782"/>
      <c r="AL60" s="782"/>
      <c r="AM60" s="782"/>
      <c r="AN60" s="782"/>
      <c r="AO60" s="782"/>
      <c r="AP60" s="782"/>
      <c r="AQ60" s="782"/>
      <c r="AR60" s="782"/>
      <c r="AS60" s="782"/>
    </row>
    <row r="61" spans="1:45" customFormat="1">
      <c r="A61" s="789"/>
      <c r="B61" s="785"/>
      <c r="C61" s="792"/>
      <c r="D61" s="311" t="s">
        <v>331</v>
      </c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246"/>
      <c r="AG61" s="782"/>
      <c r="AH61" s="782"/>
      <c r="AI61" s="782"/>
      <c r="AJ61" s="782"/>
      <c r="AK61" s="782"/>
      <c r="AL61" s="782"/>
      <c r="AM61" s="782"/>
      <c r="AN61" s="782"/>
      <c r="AO61" s="782"/>
      <c r="AP61" s="782"/>
      <c r="AQ61" s="782"/>
      <c r="AR61" s="782"/>
      <c r="AS61" s="782"/>
    </row>
    <row r="62" spans="1:45" customFormat="1" ht="15.75" thickBot="1">
      <c r="A62" s="790"/>
      <c r="B62" s="786"/>
      <c r="C62" s="793"/>
      <c r="D62" s="233" t="s">
        <v>332</v>
      </c>
      <c r="E62" s="310"/>
      <c r="F62" s="310"/>
      <c r="G62" s="310"/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0"/>
      <c r="AB62" s="310"/>
      <c r="AC62" s="310"/>
      <c r="AD62" s="310"/>
      <c r="AE62" s="310"/>
      <c r="AF62" s="246"/>
      <c r="AG62" s="783"/>
      <c r="AH62" s="783"/>
      <c r="AI62" s="783"/>
      <c r="AJ62" s="783"/>
      <c r="AK62" s="783"/>
      <c r="AL62" s="783"/>
      <c r="AM62" s="783"/>
      <c r="AN62" s="783"/>
      <c r="AO62" s="783"/>
      <c r="AP62" s="783"/>
      <c r="AQ62" s="783"/>
      <c r="AR62" s="783"/>
      <c r="AS62" s="783"/>
    </row>
    <row r="63" spans="1:45" ht="14.45" customHeight="1">
      <c r="A63" s="787"/>
      <c r="B63" s="787"/>
      <c r="C63" s="787"/>
      <c r="D63" s="787"/>
      <c r="E63" s="3">
        <f t="shared" ref="E63:AE63" si="10">SUM(E58:E62)</f>
        <v>0</v>
      </c>
      <c r="F63" s="3">
        <f t="shared" si="10"/>
        <v>0</v>
      </c>
      <c r="G63" s="3">
        <f t="shared" si="10"/>
        <v>0</v>
      </c>
      <c r="H63" s="3">
        <f t="shared" si="10"/>
        <v>0</v>
      </c>
      <c r="I63" s="3">
        <f t="shared" si="10"/>
        <v>0</v>
      </c>
      <c r="J63" s="3">
        <f t="shared" si="10"/>
        <v>0</v>
      </c>
      <c r="K63" s="3">
        <f t="shared" si="10"/>
        <v>0</v>
      </c>
      <c r="L63" s="3">
        <f t="shared" si="10"/>
        <v>0</v>
      </c>
      <c r="M63" s="3">
        <f t="shared" si="10"/>
        <v>0</v>
      </c>
      <c r="N63" s="3">
        <f t="shared" si="10"/>
        <v>0</v>
      </c>
      <c r="O63" s="3">
        <f t="shared" si="10"/>
        <v>0</v>
      </c>
      <c r="P63" s="3">
        <f t="shared" si="10"/>
        <v>0</v>
      </c>
      <c r="Q63" s="3">
        <f t="shared" si="10"/>
        <v>0</v>
      </c>
      <c r="R63" s="3">
        <f t="shared" si="10"/>
        <v>0</v>
      </c>
      <c r="S63" s="3">
        <f t="shared" si="10"/>
        <v>0</v>
      </c>
      <c r="T63" s="3">
        <f t="shared" si="10"/>
        <v>0</v>
      </c>
      <c r="U63" s="3">
        <f t="shared" si="10"/>
        <v>0</v>
      </c>
      <c r="V63" s="3">
        <f t="shared" si="10"/>
        <v>0</v>
      </c>
      <c r="W63" s="3">
        <f t="shared" si="10"/>
        <v>0</v>
      </c>
      <c r="X63" s="3">
        <f t="shared" si="10"/>
        <v>0</v>
      </c>
      <c r="Y63" s="3">
        <f t="shared" si="10"/>
        <v>0</v>
      </c>
      <c r="Z63" s="3">
        <f t="shared" si="10"/>
        <v>0</v>
      </c>
      <c r="AA63" s="3">
        <f t="shared" si="10"/>
        <v>0</v>
      </c>
      <c r="AB63" s="3">
        <f t="shared" si="10"/>
        <v>0</v>
      </c>
      <c r="AC63" s="3">
        <f t="shared" si="10"/>
        <v>0</v>
      </c>
      <c r="AD63" s="3">
        <f t="shared" si="10"/>
        <v>0</v>
      </c>
      <c r="AE63" s="3">
        <f t="shared" si="10"/>
        <v>0</v>
      </c>
      <c r="AF63" s="4"/>
      <c r="AG63" s="92">
        <f t="shared" ref="AG63:AS63" si="11">SUM(AG58)</f>
        <v>0</v>
      </c>
      <c r="AH63" s="92">
        <f t="shared" si="11"/>
        <v>0</v>
      </c>
      <c r="AI63" s="92">
        <f t="shared" si="11"/>
        <v>0</v>
      </c>
      <c r="AJ63" s="92">
        <f t="shared" si="11"/>
        <v>0</v>
      </c>
      <c r="AK63" s="92">
        <f t="shared" si="11"/>
        <v>0</v>
      </c>
      <c r="AL63" s="92">
        <f t="shared" si="11"/>
        <v>0</v>
      </c>
      <c r="AM63" s="92">
        <f t="shared" si="11"/>
        <v>0</v>
      </c>
      <c r="AN63" s="92">
        <f t="shared" si="11"/>
        <v>0</v>
      </c>
      <c r="AO63" s="92">
        <f t="shared" si="11"/>
        <v>0</v>
      </c>
      <c r="AP63" s="92">
        <f t="shared" si="11"/>
        <v>0</v>
      </c>
      <c r="AQ63" s="92">
        <f t="shared" si="11"/>
        <v>0</v>
      </c>
      <c r="AR63" s="92">
        <f t="shared" si="11"/>
        <v>0</v>
      </c>
      <c r="AS63" s="92">
        <f t="shared" si="11"/>
        <v>0</v>
      </c>
    </row>
    <row r="64" spans="1:45" customFormat="1" ht="15.75" thickBot="1">
      <c r="D64" s="289"/>
    </row>
    <row r="65" spans="1:45" customFormat="1">
      <c r="A65" s="799" t="s">
        <v>51</v>
      </c>
      <c r="B65" s="802" t="s">
        <v>159</v>
      </c>
      <c r="C65" s="805"/>
      <c r="D65" s="317" t="s">
        <v>52</v>
      </c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246"/>
      <c r="AG65" s="781"/>
      <c r="AH65" s="781"/>
      <c r="AI65" s="781"/>
      <c r="AJ65" s="781"/>
      <c r="AK65" s="781"/>
      <c r="AL65" s="781"/>
      <c r="AM65" s="781"/>
      <c r="AN65" s="781"/>
      <c r="AO65" s="781"/>
      <c r="AP65" s="781"/>
      <c r="AQ65" s="781"/>
      <c r="AR65" s="781"/>
      <c r="AS65" s="781"/>
    </row>
    <row r="66" spans="1:45" customFormat="1">
      <c r="A66" s="800"/>
      <c r="B66" s="803"/>
      <c r="C66" s="806"/>
      <c r="D66" s="313" t="s">
        <v>245</v>
      </c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246"/>
      <c r="AG66" s="782"/>
      <c r="AH66" s="782"/>
      <c r="AI66" s="782"/>
      <c r="AJ66" s="782"/>
      <c r="AK66" s="782"/>
      <c r="AL66" s="782"/>
      <c r="AM66" s="782"/>
      <c r="AN66" s="782"/>
      <c r="AO66" s="782"/>
      <c r="AP66" s="782"/>
      <c r="AQ66" s="782"/>
      <c r="AR66" s="782"/>
      <c r="AS66" s="782"/>
    </row>
    <row r="67" spans="1:45" customFormat="1" ht="15.75" thickBot="1">
      <c r="A67" s="801"/>
      <c r="B67" s="804"/>
      <c r="C67" s="807"/>
      <c r="D67" s="318" t="s">
        <v>350</v>
      </c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246"/>
      <c r="AG67" s="783"/>
      <c r="AH67" s="783"/>
      <c r="AI67" s="783"/>
      <c r="AJ67" s="783"/>
      <c r="AK67" s="783"/>
      <c r="AL67" s="783"/>
      <c r="AM67" s="783"/>
      <c r="AN67" s="783"/>
      <c r="AO67" s="783"/>
      <c r="AP67" s="783"/>
      <c r="AQ67" s="783"/>
      <c r="AR67" s="783"/>
      <c r="AS67" s="783"/>
    </row>
    <row r="68" spans="1:45" ht="14.45" customHeight="1">
      <c r="A68" s="787"/>
      <c r="B68" s="787"/>
      <c r="C68" s="787"/>
      <c r="D68" s="787"/>
      <c r="E68" s="3">
        <f t="shared" ref="E68:AE68" si="12">SUM(E65:E67)</f>
        <v>0</v>
      </c>
      <c r="F68" s="3">
        <f t="shared" si="12"/>
        <v>0</v>
      </c>
      <c r="G68" s="3">
        <f t="shared" si="12"/>
        <v>0</v>
      </c>
      <c r="H68" s="3">
        <f t="shared" si="12"/>
        <v>0</v>
      </c>
      <c r="I68" s="3">
        <f t="shared" si="12"/>
        <v>0</v>
      </c>
      <c r="J68" s="3">
        <f t="shared" si="12"/>
        <v>0</v>
      </c>
      <c r="K68" s="3">
        <f t="shared" si="12"/>
        <v>0</v>
      </c>
      <c r="L68" s="3">
        <f t="shared" si="12"/>
        <v>0</v>
      </c>
      <c r="M68" s="3">
        <f t="shared" si="12"/>
        <v>0</v>
      </c>
      <c r="N68" s="3">
        <f t="shared" si="12"/>
        <v>0</v>
      </c>
      <c r="O68" s="3">
        <f t="shared" si="12"/>
        <v>0</v>
      </c>
      <c r="P68" s="3">
        <f t="shared" si="12"/>
        <v>0</v>
      </c>
      <c r="Q68" s="3">
        <f t="shared" si="12"/>
        <v>0</v>
      </c>
      <c r="R68" s="3">
        <f t="shared" si="12"/>
        <v>0</v>
      </c>
      <c r="S68" s="3">
        <f t="shared" si="12"/>
        <v>0</v>
      </c>
      <c r="T68" s="3">
        <f t="shared" si="12"/>
        <v>0</v>
      </c>
      <c r="U68" s="3">
        <f t="shared" si="12"/>
        <v>0</v>
      </c>
      <c r="V68" s="3">
        <f t="shared" si="12"/>
        <v>0</v>
      </c>
      <c r="W68" s="3">
        <f t="shared" si="12"/>
        <v>0</v>
      </c>
      <c r="X68" s="3">
        <f t="shared" si="12"/>
        <v>0</v>
      </c>
      <c r="Y68" s="3">
        <f t="shared" si="12"/>
        <v>0</v>
      </c>
      <c r="Z68" s="3">
        <f t="shared" si="12"/>
        <v>0</v>
      </c>
      <c r="AA68" s="3">
        <f t="shared" si="12"/>
        <v>0</v>
      </c>
      <c r="AB68" s="3">
        <f t="shared" si="12"/>
        <v>0</v>
      </c>
      <c r="AC68" s="3">
        <f t="shared" si="12"/>
        <v>0</v>
      </c>
      <c r="AD68" s="3">
        <f t="shared" si="12"/>
        <v>0</v>
      </c>
      <c r="AE68" s="3">
        <f t="shared" si="12"/>
        <v>0</v>
      </c>
      <c r="AF68" s="4"/>
      <c r="AG68" s="92">
        <f t="shared" ref="AG68:AS68" si="13">SUM(AG65)</f>
        <v>0</v>
      </c>
      <c r="AH68" s="92">
        <f t="shared" si="13"/>
        <v>0</v>
      </c>
      <c r="AI68" s="92">
        <f t="shared" si="13"/>
        <v>0</v>
      </c>
      <c r="AJ68" s="92">
        <f t="shared" si="13"/>
        <v>0</v>
      </c>
      <c r="AK68" s="92">
        <f t="shared" si="13"/>
        <v>0</v>
      </c>
      <c r="AL68" s="92">
        <f t="shared" si="13"/>
        <v>0</v>
      </c>
      <c r="AM68" s="92">
        <f t="shared" si="13"/>
        <v>0</v>
      </c>
      <c r="AN68" s="92">
        <f t="shared" si="13"/>
        <v>0</v>
      </c>
      <c r="AO68" s="92">
        <f t="shared" si="13"/>
        <v>0</v>
      </c>
      <c r="AP68" s="92">
        <f t="shared" si="13"/>
        <v>0</v>
      </c>
      <c r="AQ68" s="92">
        <f t="shared" si="13"/>
        <v>0</v>
      </c>
      <c r="AR68" s="92">
        <f t="shared" si="13"/>
        <v>0</v>
      </c>
      <c r="AS68" s="92">
        <f t="shared" si="13"/>
        <v>0</v>
      </c>
    </row>
    <row r="69" spans="1:45" customFormat="1" ht="15.75" thickBot="1">
      <c r="D69" s="289"/>
    </row>
    <row r="70" spans="1:45" customFormat="1">
      <c r="A70" s="788" t="s">
        <v>51</v>
      </c>
      <c r="B70" s="784" t="s">
        <v>212</v>
      </c>
      <c r="C70" s="791" t="s">
        <v>333</v>
      </c>
      <c r="D70" s="231" t="s">
        <v>213</v>
      </c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246"/>
      <c r="AG70" s="781"/>
      <c r="AH70" s="781"/>
      <c r="AI70" s="781"/>
      <c r="AJ70" s="781"/>
      <c r="AK70" s="781"/>
      <c r="AL70" s="781"/>
      <c r="AM70" s="781"/>
      <c r="AN70" s="781"/>
      <c r="AO70" s="781"/>
      <c r="AP70" s="781"/>
      <c r="AQ70" s="781"/>
      <c r="AR70" s="781"/>
      <c r="AS70" s="781"/>
    </row>
    <row r="71" spans="1:45" customFormat="1">
      <c r="A71" s="789"/>
      <c r="B71" s="785"/>
      <c r="C71" s="792"/>
      <c r="D71" s="311" t="s">
        <v>214</v>
      </c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  <c r="Z71" s="310"/>
      <c r="AA71" s="310"/>
      <c r="AB71" s="310"/>
      <c r="AC71" s="310"/>
      <c r="AD71" s="310"/>
      <c r="AE71" s="310"/>
      <c r="AF71" s="246"/>
      <c r="AG71" s="782"/>
      <c r="AH71" s="782"/>
      <c r="AI71" s="782"/>
      <c r="AJ71" s="782"/>
      <c r="AK71" s="782"/>
      <c r="AL71" s="782"/>
      <c r="AM71" s="782"/>
      <c r="AN71" s="782"/>
      <c r="AO71" s="782"/>
      <c r="AP71" s="782"/>
      <c r="AQ71" s="782"/>
      <c r="AR71" s="782"/>
      <c r="AS71" s="782"/>
    </row>
    <row r="72" spans="1:45" customFormat="1">
      <c r="A72" s="789"/>
      <c r="B72" s="785"/>
      <c r="C72" s="792"/>
      <c r="D72" s="311" t="s">
        <v>215</v>
      </c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0"/>
      <c r="AF72" s="246"/>
      <c r="AG72" s="782"/>
      <c r="AH72" s="782"/>
      <c r="AI72" s="782"/>
      <c r="AJ72" s="782"/>
      <c r="AK72" s="782"/>
      <c r="AL72" s="782"/>
      <c r="AM72" s="782"/>
      <c r="AN72" s="782"/>
      <c r="AO72" s="782"/>
      <c r="AP72" s="782"/>
      <c r="AQ72" s="782"/>
      <c r="AR72" s="782"/>
      <c r="AS72" s="782"/>
    </row>
    <row r="73" spans="1:45" customFormat="1">
      <c r="A73" s="789"/>
      <c r="B73" s="785"/>
      <c r="C73" s="792"/>
      <c r="D73" s="311" t="s">
        <v>229</v>
      </c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246"/>
      <c r="AG73" s="782"/>
      <c r="AH73" s="782"/>
      <c r="AI73" s="782"/>
      <c r="AJ73" s="782"/>
      <c r="AK73" s="782"/>
      <c r="AL73" s="782"/>
      <c r="AM73" s="782"/>
      <c r="AN73" s="782"/>
      <c r="AO73" s="782"/>
      <c r="AP73" s="782"/>
      <c r="AQ73" s="782"/>
      <c r="AR73" s="782"/>
      <c r="AS73" s="782"/>
    </row>
    <row r="74" spans="1:45" customFormat="1" ht="15.75" thickBot="1">
      <c r="A74" s="790"/>
      <c r="B74" s="786"/>
      <c r="C74" s="793"/>
      <c r="D74" s="233" t="s">
        <v>230</v>
      </c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310"/>
      <c r="Y74" s="310"/>
      <c r="Z74" s="310"/>
      <c r="AA74" s="310"/>
      <c r="AB74" s="310"/>
      <c r="AC74" s="310"/>
      <c r="AD74" s="310"/>
      <c r="AE74" s="310"/>
      <c r="AF74" s="246"/>
      <c r="AG74" s="783"/>
      <c r="AH74" s="783"/>
      <c r="AI74" s="783"/>
      <c r="AJ74" s="783"/>
      <c r="AK74" s="783"/>
      <c r="AL74" s="783"/>
      <c r="AM74" s="783"/>
      <c r="AN74" s="783"/>
      <c r="AO74" s="783"/>
      <c r="AP74" s="783"/>
      <c r="AQ74" s="783"/>
      <c r="AR74" s="783"/>
      <c r="AS74" s="783"/>
    </row>
    <row r="75" spans="1:45" ht="14.45" customHeight="1">
      <c r="A75" s="787"/>
      <c r="B75" s="787"/>
      <c r="C75" s="787"/>
      <c r="D75" s="787"/>
      <c r="E75" s="3">
        <f t="shared" ref="E75:AE75" si="14">SUM(E70:E74)</f>
        <v>0</v>
      </c>
      <c r="F75" s="3">
        <f t="shared" si="14"/>
        <v>0</v>
      </c>
      <c r="G75" s="3">
        <f t="shared" si="14"/>
        <v>0</v>
      </c>
      <c r="H75" s="3">
        <f t="shared" si="14"/>
        <v>0</v>
      </c>
      <c r="I75" s="3">
        <f t="shared" si="14"/>
        <v>0</v>
      </c>
      <c r="J75" s="3">
        <f t="shared" si="14"/>
        <v>0</v>
      </c>
      <c r="K75" s="3">
        <f t="shared" si="14"/>
        <v>0</v>
      </c>
      <c r="L75" s="3">
        <f t="shared" si="14"/>
        <v>0</v>
      </c>
      <c r="M75" s="3">
        <f t="shared" si="14"/>
        <v>0</v>
      </c>
      <c r="N75" s="3">
        <f t="shared" si="14"/>
        <v>0</v>
      </c>
      <c r="O75" s="3">
        <f t="shared" si="14"/>
        <v>0</v>
      </c>
      <c r="P75" s="3">
        <f t="shared" si="14"/>
        <v>0</v>
      </c>
      <c r="Q75" s="3">
        <f t="shared" si="14"/>
        <v>0</v>
      </c>
      <c r="R75" s="3">
        <f t="shared" si="14"/>
        <v>0</v>
      </c>
      <c r="S75" s="3">
        <f t="shared" si="14"/>
        <v>0</v>
      </c>
      <c r="T75" s="3">
        <f t="shared" si="14"/>
        <v>0</v>
      </c>
      <c r="U75" s="3">
        <f t="shared" si="14"/>
        <v>0</v>
      </c>
      <c r="V75" s="3">
        <f t="shared" si="14"/>
        <v>0</v>
      </c>
      <c r="W75" s="3">
        <f t="shared" si="14"/>
        <v>0</v>
      </c>
      <c r="X75" s="3">
        <f t="shared" si="14"/>
        <v>0</v>
      </c>
      <c r="Y75" s="3">
        <f t="shared" si="14"/>
        <v>0</v>
      </c>
      <c r="Z75" s="3">
        <f t="shared" si="14"/>
        <v>0</v>
      </c>
      <c r="AA75" s="3">
        <f t="shared" si="14"/>
        <v>0</v>
      </c>
      <c r="AB75" s="3">
        <f t="shared" si="14"/>
        <v>0</v>
      </c>
      <c r="AC75" s="3">
        <f t="shared" si="14"/>
        <v>0</v>
      </c>
      <c r="AD75" s="3">
        <f t="shared" si="14"/>
        <v>0</v>
      </c>
      <c r="AE75" s="3">
        <f t="shared" si="14"/>
        <v>0</v>
      </c>
      <c r="AF75" s="4"/>
      <c r="AG75" s="92">
        <f t="shared" ref="AG75:AS75" si="15">SUM(AG70)</f>
        <v>0</v>
      </c>
      <c r="AH75" s="92">
        <f t="shared" si="15"/>
        <v>0</v>
      </c>
      <c r="AI75" s="92">
        <f t="shared" si="15"/>
        <v>0</v>
      </c>
      <c r="AJ75" s="92">
        <f t="shared" si="15"/>
        <v>0</v>
      </c>
      <c r="AK75" s="92">
        <f t="shared" si="15"/>
        <v>0</v>
      </c>
      <c r="AL75" s="92">
        <f t="shared" si="15"/>
        <v>0</v>
      </c>
      <c r="AM75" s="92">
        <f t="shared" si="15"/>
        <v>0</v>
      </c>
      <c r="AN75" s="92">
        <f t="shared" si="15"/>
        <v>0</v>
      </c>
      <c r="AO75" s="92">
        <f t="shared" si="15"/>
        <v>0</v>
      </c>
      <c r="AP75" s="92">
        <f t="shared" si="15"/>
        <v>0</v>
      </c>
      <c r="AQ75" s="92">
        <f t="shared" si="15"/>
        <v>0</v>
      </c>
      <c r="AR75" s="92">
        <f t="shared" si="15"/>
        <v>0</v>
      </c>
      <c r="AS75" s="92">
        <f t="shared" si="15"/>
        <v>0</v>
      </c>
    </row>
    <row r="76" spans="1:45" customFormat="1" ht="15.75" thickBot="1">
      <c r="D76" s="289"/>
    </row>
    <row r="77" spans="1:45" customFormat="1">
      <c r="A77" s="788" t="s">
        <v>51</v>
      </c>
      <c r="B77" s="784" t="s">
        <v>246</v>
      </c>
      <c r="C77" s="791" t="s">
        <v>354</v>
      </c>
      <c r="D77" s="231" t="s">
        <v>247</v>
      </c>
      <c r="E77" s="310"/>
      <c r="F77" s="310"/>
      <c r="G77" s="310"/>
      <c r="H77" s="310"/>
      <c r="I77" s="310"/>
      <c r="J77" s="310"/>
      <c r="K77" s="310"/>
      <c r="L77" s="310"/>
      <c r="M77" s="310"/>
      <c r="N77" s="310"/>
      <c r="O77" s="310"/>
      <c r="P77" s="310"/>
      <c r="Q77" s="310"/>
      <c r="R77" s="310"/>
      <c r="S77" s="310"/>
      <c r="T77" s="310"/>
      <c r="U77" s="310"/>
      <c r="V77" s="310"/>
      <c r="W77" s="310"/>
      <c r="X77" s="310"/>
      <c r="Y77" s="310"/>
      <c r="Z77" s="310"/>
      <c r="AA77" s="310"/>
      <c r="AB77" s="310"/>
      <c r="AC77" s="310"/>
      <c r="AD77" s="310"/>
      <c r="AE77" s="310"/>
      <c r="AF77" s="246"/>
      <c r="AG77" s="781"/>
      <c r="AH77" s="781"/>
      <c r="AI77" s="781"/>
      <c r="AJ77" s="781"/>
      <c r="AK77" s="781"/>
      <c r="AL77" s="781"/>
      <c r="AM77" s="781"/>
      <c r="AN77" s="781"/>
      <c r="AO77" s="781"/>
      <c r="AP77" s="781"/>
      <c r="AQ77" s="781"/>
      <c r="AR77" s="781"/>
      <c r="AS77" s="781"/>
    </row>
    <row r="78" spans="1:45" customFormat="1">
      <c r="A78" s="789"/>
      <c r="B78" s="785"/>
      <c r="C78" s="792"/>
      <c r="D78" s="311" t="s">
        <v>248</v>
      </c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310"/>
      <c r="T78" s="310"/>
      <c r="U78" s="310"/>
      <c r="V78" s="310"/>
      <c r="W78" s="310"/>
      <c r="X78" s="310"/>
      <c r="Y78" s="310"/>
      <c r="Z78" s="310"/>
      <c r="AA78" s="310"/>
      <c r="AB78" s="310"/>
      <c r="AC78" s="310"/>
      <c r="AD78" s="310"/>
      <c r="AE78" s="310"/>
      <c r="AF78" s="246"/>
      <c r="AG78" s="782"/>
      <c r="AH78" s="782"/>
      <c r="AI78" s="782"/>
      <c r="AJ78" s="782"/>
      <c r="AK78" s="782"/>
      <c r="AL78" s="782"/>
      <c r="AM78" s="782"/>
      <c r="AN78" s="782"/>
      <c r="AO78" s="782"/>
      <c r="AP78" s="782"/>
      <c r="AQ78" s="782"/>
      <c r="AR78" s="782"/>
      <c r="AS78" s="782"/>
    </row>
    <row r="79" spans="1:45" customFormat="1" ht="15.75" thickBot="1">
      <c r="A79" s="790"/>
      <c r="B79" s="786"/>
      <c r="C79" s="793"/>
      <c r="D79" s="233" t="s">
        <v>249</v>
      </c>
      <c r="E79" s="310"/>
      <c r="F79" s="310"/>
      <c r="G79" s="310"/>
      <c r="H79" s="310"/>
      <c r="I79" s="310"/>
      <c r="J79" s="310"/>
      <c r="K79" s="310"/>
      <c r="L79" s="310"/>
      <c r="M79" s="310"/>
      <c r="N79" s="310"/>
      <c r="O79" s="310"/>
      <c r="P79" s="310"/>
      <c r="Q79" s="310"/>
      <c r="R79" s="310"/>
      <c r="S79" s="310"/>
      <c r="T79" s="310"/>
      <c r="U79" s="310"/>
      <c r="V79" s="310"/>
      <c r="W79" s="310"/>
      <c r="X79" s="310"/>
      <c r="Y79" s="310"/>
      <c r="Z79" s="310"/>
      <c r="AA79" s="310"/>
      <c r="AB79" s="310"/>
      <c r="AC79" s="310"/>
      <c r="AD79" s="310"/>
      <c r="AE79" s="310"/>
      <c r="AF79" s="246"/>
      <c r="AG79" s="783"/>
      <c r="AH79" s="783"/>
      <c r="AI79" s="783"/>
      <c r="AJ79" s="783"/>
      <c r="AK79" s="783"/>
      <c r="AL79" s="783"/>
      <c r="AM79" s="783"/>
      <c r="AN79" s="783"/>
      <c r="AO79" s="783"/>
      <c r="AP79" s="783"/>
      <c r="AQ79" s="783"/>
      <c r="AR79" s="783"/>
      <c r="AS79" s="783"/>
    </row>
    <row r="80" spans="1:45" ht="14.45" customHeight="1">
      <c r="A80" s="787"/>
      <c r="B80" s="787"/>
      <c r="C80" s="787"/>
      <c r="D80" s="787"/>
      <c r="E80" s="3">
        <f t="shared" ref="E80:AE80" si="16">SUM(E77:E79)</f>
        <v>0</v>
      </c>
      <c r="F80" s="3">
        <f t="shared" si="16"/>
        <v>0</v>
      </c>
      <c r="G80" s="3">
        <f t="shared" si="16"/>
        <v>0</v>
      </c>
      <c r="H80" s="3">
        <f t="shared" si="16"/>
        <v>0</v>
      </c>
      <c r="I80" s="3">
        <f t="shared" si="16"/>
        <v>0</v>
      </c>
      <c r="J80" s="3">
        <f t="shared" si="16"/>
        <v>0</v>
      </c>
      <c r="K80" s="3">
        <f t="shared" si="16"/>
        <v>0</v>
      </c>
      <c r="L80" s="3">
        <f t="shared" si="16"/>
        <v>0</v>
      </c>
      <c r="M80" s="3">
        <f t="shared" si="16"/>
        <v>0</v>
      </c>
      <c r="N80" s="3">
        <f t="shared" si="16"/>
        <v>0</v>
      </c>
      <c r="O80" s="3">
        <f t="shared" si="16"/>
        <v>0</v>
      </c>
      <c r="P80" s="3">
        <f t="shared" si="16"/>
        <v>0</v>
      </c>
      <c r="Q80" s="3">
        <f t="shared" si="16"/>
        <v>0</v>
      </c>
      <c r="R80" s="3">
        <f t="shared" si="16"/>
        <v>0</v>
      </c>
      <c r="S80" s="3">
        <f t="shared" si="16"/>
        <v>0</v>
      </c>
      <c r="T80" s="3">
        <f t="shared" si="16"/>
        <v>0</v>
      </c>
      <c r="U80" s="3">
        <f t="shared" si="16"/>
        <v>0</v>
      </c>
      <c r="V80" s="3">
        <f t="shared" si="16"/>
        <v>0</v>
      </c>
      <c r="W80" s="3">
        <f t="shared" si="16"/>
        <v>0</v>
      </c>
      <c r="X80" s="3">
        <f t="shared" si="16"/>
        <v>0</v>
      </c>
      <c r="Y80" s="3">
        <f t="shared" si="16"/>
        <v>0</v>
      </c>
      <c r="Z80" s="3">
        <f t="shared" si="16"/>
        <v>0</v>
      </c>
      <c r="AA80" s="3">
        <f t="shared" si="16"/>
        <v>0</v>
      </c>
      <c r="AB80" s="3">
        <f t="shared" si="16"/>
        <v>0</v>
      </c>
      <c r="AC80" s="3">
        <f t="shared" si="16"/>
        <v>0</v>
      </c>
      <c r="AD80" s="3">
        <f t="shared" si="16"/>
        <v>0</v>
      </c>
      <c r="AE80" s="3">
        <f t="shared" si="16"/>
        <v>0</v>
      </c>
      <c r="AF80" s="4"/>
      <c r="AG80" s="92">
        <f t="shared" ref="AG80:AS80" si="17">SUM(AG77)</f>
        <v>0</v>
      </c>
      <c r="AH80" s="92">
        <f t="shared" si="17"/>
        <v>0</v>
      </c>
      <c r="AI80" s="92">
        <f t="shared" si="17"/>
        <v>0</v>
      </c>
      <c r="AJ80" s="92">
        <f t="shared" si="17"/>
        <v>0</v>
      </c>
      <c r="AK80" s="92">
        <f t="shared" si="17"/>
        <v>0</v>
      </c>
      <c r="AL80" s="92">
        <f t="shared" si="17"/>
        <v>0</v>
      </c>
      <c r="AM80" s="92">
        <f t="shared" si="17"/>
        <v>0</v>
      </c>
      <c r="AN80" s="92">
        <f t="shared" si="17"/>
        <v>0</v>
      </c>
      <c r="AO80" s="92">
        <f t="shared" si="17"/>
        <v>0</v>
      </c>
      <c r="AP80" s="92">
        <f t="shared" si="17"/>
        <v>0</v>
      </c>
      <c r="AQ80" s="92">
        <f t="shared" si="17"/>
        <v>0</v>
      </c>
      <c r="AR80" s="92">
        <f t="shared" si="17"/>
        <v>0</v>
      </c>
      <c r="AS80" s="92">
        <f t="shared" si="17"/>
        <v>0</v>
      </c>
    </row>
    <row r="81" spans="1:45" customFormat="1" ht="15.75" thickBot="1">
      <c r="D81" s="289"/>
    </row>
    <row r="82" spans="1:45" customFormat="1">
      <c r="A82" s="788" t="s">
        <v>250</v>
      </c>
      <c r="B82" s="784" t="s">
        <v>253</v>
      </c>
      <c r="C82" s="791" t="s">
        <v>355</v>
      </c>
      <c r="D82" s="231" t="s">
        <v>254</v>
      </c>
      <c r="E82" s="310"/>
      <c r="F82" s="310"/>
      <c r="G82" s="310"/>
      <c r="H82" s="310"/>
      <c r="I82" s="310"/>
      <c r="J82" s="310"/>
      <c r="K82" s="310"/>
      <c r="L82" s="310"/>
      <c r="M82" s="310"/>
      <c r="N82" s="310"/>
      <c r="O82" s="310"/>
      <c r="P82" s="310"/>
      <c r="Q82" s="310"/>
      <c r="R82" s="310"/>
      <c r="S82" s="310"/>
      <c r="T82" s="310"/>
      <c r="U82" s="310"/>
      <c r="V82" s="310"/>
      <c r="W82" s="310"/>
      <c r="X82" s="310"/>
      <c r="Y82" s="310"/>
      <c r="Z82" s="310"/>
      <c r="AA82" s="310"/>
      <c r="AB82" s="310"/>
      <c r="AC82" s="310"/>
      <c r="AD82" s="310"/>
      <c r="AE82" s="310"/>
      <c r="AF82" s="246"/>
      <c r="AG82" s="781"/>
      <c r="AH82" s="781"/>
      <c r="AI82" s="781"/>
      <c r="AJ82" s="781"/>
      <c r="AK82" s="781"/>
      <c r="AL82" s="781"/>
      <c r="AM82" s="781"/>
      <c r="AN82" s="781"/>
      <c r="AO82" s="781"/>
      <c r="AP82" s="781"/>
      <c r="AQ82" s="781"/>
      <c r="AR82" s="781"/>
      <c r="AS82" s="781"/>
    </row>
    <row r="83" spans="1:45" customFormat="1">
      <c r="A83" s="789"/>
      <c r="B83" s="785"/>
      <c r="C83" s="792"/>
      <c r="D83" s="311" t="s">
        <v>255</v>
      </c>
      <c r="E83" s="310"/>
      <c r="F83" s="310"/>
      <c r="G83" s="310"/>
      <c r="H83" s="310"/>
      <c r="I83" s="310"/>
      <c r="J83" s="310"/>
      <c r="K83" s="310"/>
      <c r="L83" s="310"/>
      <c r="M83" s="310"/>
      <c r="N83" s="310"/>
      <c r="O83" s="310"/>
      <c r="P83" s="310"/>
      <c r="Q83" s="310"/>
      <c r="R83" s="310"/>
      <c r="S83" s="310"/>
      <c r="T83" s="310"/>
      <c r="U83" s="310"/>
      <c r="V83" s="310"/>
      <c r="W83" s="310"/>
      <c r="X83" s="310"/>
      <c r="Y83" s="310"/>
      <c r="Z83" s="310"/>
      <c r="AA83" s="310"/>
      <c r="AB83" s="310"/>
      <c r="AC83" s="310"/>
      <c r="AD83" s="310"/>
      <c r="AE83" s="310"/>
      <c r="AF83" s="246"/>
      <c r="AG83" s="782"/>
      <c r="AH83" s="782"/>
      <c r="AI83" s="782"/>
      <c r="AJ83" s="782"/>
      <c r="AK83" s="782"/>
      <c r="AL83" s="782"/>
      <c r="AM83" s="782"/>
      <c r="AN83" s="782"/>
      <c r="AO83" s="782"/>
      <c r="AP83" s="782"/>
      <c r="AQ83" s="782"/>
      <c r="AR83" s="782"/>
      <c r="AS83" s="782"/>
    </row>
    <row r="84" spans="1:45" customFormat="1">
      <c r="A84" s="789"/>
      <c r="B84" s="785"/>
      <c r="C84" s="792"/>
      <c r="D84" s="311" t="s">
        <v>179</v>
      </c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  <c r="Z84" s="310"/>
      <c r="AA84" s="310"/>
      <c r="AB84" s="310"/>
      <c r="AC84" s="310"/>
      <c r="AD84" s="310"/>
      <c r="AE84" s="310"/>
      <c r="AF84" s="246"/>
      <c r="AG84" s="782"/>
      <c r="AH84" s="782"/>
      <c r="AI84" s="782"/>
      <c r="AJ84" s="782"/>
      <c r="AK84" s="782"/>
      <c r="AL84" s="782"/>
      <c r="AM84" s="782"/>
      <c r="AN84" s="782"/>
      <c r="AO84" s="782"/>
      <c r="AP84" s="782"/>
      <c r="AQ84" s="782"/>
      <c r="AR84" s="782"/>
      <c r="AS84" s="782"/>
    </row>
    <row r="85" spans="1:45" customFormat="1" ht="30">
      <c r="A85" s="789"/>
      <c r="B85" s="785"/>
      <c r="C85" s="792"/>
      <c r="D85" s="311" t="s">
        <v>256</v>
      </c>
      <c r="E85" s="310"/>
      <c r="F85" s="310"/>
      <c r="G85" s="310"/>
      <c r="H85" s="310"/>
      <c r="I85" s="310"/>
      <c r="J85" s="310"/>
      <c r="K85" s="310"/>
      <c r="L85" s="310"/>
      <c r="M85" s="310"/>
      <c r="N85" s="310"/>
      <c r="O85" s="310"/>
      <c r="P85" s="310"/>
      <c r="Q85" s="310"/>
      <c r="R85" s="310"/>
      <c r="S85" s="310"/>
      <c r="T85" s="310"/>
      <c r="U85" s="310"/>
      <c r="V85" s="310"/>
      <c r="W85" s="310"/>
      <c r="X85" s="310"/>
      <c r="Y85" s="310"/>
      <c r="Z85" s="310"/>
      <c r="AA85" s="310"/>
      <c r="AB85" s="310"/>
      <c r="AC85" s="310"/>
      <c r="AD85" s="310"/>
      <c r="AE85" s="310"/>
      <c r="AF85" s="246"/>
      <c r="AG85" s="782"/>
      <c r="AH85" s="782"/>
      <c r="AI85" s="782"/>
      <c r="AJ85" s="782"/>
      <c r="AK85" s="782"/>
      <c r="AL85" s="782"/>
      <c r="AM85" s="782"/>
      <c r="AN85" s="782"/>
      <c r="AO85" s="782"/>
      <c r="AP85" s="782"/>
      <c r="AQ85" s="782"/>
      <c r="AR85" s="782"/>
      <c r="AS85" s="782"/>
    </row>
    <row r="86" spans="1:45" customFormat="1">
      <c r="A86" s="789"/>
      <c r="B86" s="785"/>
      <c r="C86" s="792"/>
      <c r="D86" s="311" t="s">
        <v>136</v>
      </c>
      <c r="E86" s="310"/>
      <c r="F86" s="310"/>
      <c r="G86" s="310"/>
      <c r="H86" s="310"/>
      <c r="I86" s="310"/>
      <c r="J86" s="310"/>
      <c r="K86" s="310"/>
      <c r="L86" s="310"/>
      <c r="M86" s="310"/>
      <c r="N86" s="310"/>
      <c r="O86" s="310"/>
      <c r="P86" s="310"/>
      <c r="Q86" s="310"/>
      <c r="R86" s="310"/>
      <c r="S86" s="310"/>
      <c r="T86" s="310"/>
      <c r="U86" s="310"/>
      <c r="V86" s="310"/>
      <c r="W86" s="310"/>
      <c r="X86" s="310"/>
      <c r="Y86" s="310"/>
      <c r="Z86" s="310"/>
      <c r="AA86" s="310"/>
      <c r="AB86" s="310"/>
      <c r="AC86" s="310"/>
      <c r="AD86" s="310"/>
      <c r="AE86" s="310"/>
      <c r="AF86" s="246"/>
      <c r="AG86" s="782"/>
      <c r="AH86" s="782"/>
      <c r="AI86" s="782"/>
      <c r="AJ86" s="782"/>
      <c r="AK86" s="782"/>
      <c r="AL86" s="782"/>
      <c r="AM86" s="782"/>
      <c r="AN86" s="782"/>
      <c r="AO86" s="782"/>
      <c r="AP86" s="782"/>
      <c r="AQ86" s="782"/>
      <c r="AR86" s="782"/>
      <c r="AS86" s="782"/>
    </row>
    <row r="87" spans="1:45" customFormat="1">
      <c r="A87" s="789"/>
      <c r="B87" s="785"/>
      <c r="C87" s="792"/>
      <c r="D87" s="311" t="s">
        <v>257</v>
      </c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  <c r="Y87" s="310"/>
      <c r="Z87" s="310"/>
      <c r="AA87" s="310"/>
      <c r="AB87" s="310"/>
      <c r="AC87" s="310"/>
      <c r="AD87" s="310"/>
      <c r="AE87" s="310"/>
      <c r="AF87" s="246"/>
      <c r="AG87" s="782"/>
      <c r="AH87" s="782"/>
      <c r="AI87" s="782"/>
      <c r="AJ87" s="782"/>
      <c r="AK87" s="782"/>
      <c r="AL87" s="782"/>
      <c r="AM87" s="782"/>
      <c r="AN87" s="782"/>
      <c r="AO87" s="782"/>
      <c r="AP87" s="782"/>
      <c r="AQ87" s="782"/>
      <c r="AR87" s="782"/>
      <c r="AS87" s="782"/>
    </row>
    <row r="88" spans="1:45" customFormat="1" ht="19.5" customHeight="1">
      <c r="A88" s="789"/>
      <c r="B88" s="785"/>
      <c r="C88" s="792"/>
      <c r="D88" s="311" t="s">
        <v>258</v>
      </c>
      <c r="E88" s="310"/>
      <c r="F88" s="310"/>
      <c r="G88" s="310"/>
      <c r="H88" s="310"/>
      <c r="I88" s="310"/>
      <c r="J88" s="310"/>
      <c r="K88" s="310"/>
      <c r="L88" s="310"/>
      <c r="M88" s="310"/>
      <c r="N88" s="310"/>
      <c r="O88" s="310"/>
      <c r="P88" s="310"/>
      <c r="Q88" s="310"/>
      <c r="R88" s="310"/>
      <c r="S88" s="310"/>
      <c r="T88" s="310"/>
      <c r="U88" s="310"/>
      <c r="V88" s="310"/>
      <c r="W88" s="310"/>
      <c r="X88" s="310"/>
      <c r="Y88" s="310"/>
      <c r="Z88" s="310"/>
      <c r="AA88" s="310"/>
      <c r="AB88" s="310"/>
      <c r="AC88" s="310"/>
      <c r="AD88" s="310"/>
      <c r="AE88" s="310"/>
      <c r="AF88" s="246"/>
      <c r="AG88" s="782"/>
      <c r="AH88" s="782"/>
      <c r="AI88" s="782"/>
      <c r="AJ88" s="782"/>
      <c r="AK88" s="782"/>
      <c r="AL88" s="782"/>
      <c r="AM88" s="782"/>
      <c r="AN88" s="782"/>
      <c r="AO88" s="782"/>
      <c r="AP88" s="782"/>
      <c r="AQ88" s="782"/>
      <c r="AR88" s="782"/>
      <c r="AS88" s="782"/>
    </row>
    <row r="89" spans="1:45" customFormat="1" ht="18.75" customHeight="1">
      <c r="A89" s="789"/>
      <c r="B89" s="785"/>
      <c r="C89" s="792"/>
      <c r="D89" s="311" t="s">
        <v>259</v>
      </c>
      <c r="E89" s="310"/>
      <c r="F89" s="310"/>
      <c r="G89" s="310"/>
      <c r="H89" s="310"/>
      <c r="I89" s="310"/>
      <c r="J89" s="310"/>
      <c r="K89" s="310"/>
      <c r="L89" s="310"/>
      <c r="M89" s="310"/>
      <c r="N89" s="310"/>
      <c r="O89" s="310"/>
      <c r="P89" s="310"/>
      <c r="Q89" s="310"/>
      <c r="R89" s="310"/>
      <c r="S89" s="310"/>
      <c r="T89" s="310"/>
      <c r="U89" s="310"/>
      <c r="V89" s="310"/>
      <c r="W89" s="310"/>
      <c r="X89" s="310"/>
      <c r="Y89" s="310"/>
      <c r="Z89" s="310"/>
      <c r="AA89" s="310"/>
      <c r="AB89" s="310"/>
      <c r="AC89" s="310"/>
      <c r="AD89" s="310"/>
      <c r="AE89" s="310"/>
      <c r="AF89" s="246"/>
      <c r="AG89" s="782"/>
      <c r="AH89" s="782"/>
      <c r="AI89" s="782"/>
      <c r="AJ89" s="782"/>
      <c r="AK89" s="782"/>
      <c r="AL89" s="782"/>
      <c r="AM89" s="782"/>
      <c r="AN89" s="782"/>
      <c r="AO89" s="782"/>
      <c r="AP89" s="782"/>
      <c r="AQ89" s="782"/>
      <c r="AR89" s="782"/>
      <c r="AS89" s="782"/>
    </row>
    <row r="90" spans="1:45" customFormat="1">
      <c r="A90" s="789"/>
      <c r="B90" s="785"/>
      <c r="C90" s="792"/>
      <c r="D90" s="312" t="s">
        <v>260</v>
      </c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  <c r="AA90" s="310"/>
      <c r="AB90" s="310"/>
      <c r="AC90" s="310"/>
      <c r="AD90" s="310"/>
      <c r="AE90" s="310"/>
      <c r="AF90" s="246"/>
      <c r="AG90" s="782"/>
      <c r="AH90" s="782"/>
      <c r="AI90" s="782"/>
      <c r="AJ90" s="782"/>
      <c r="AK90" s="782"/>
      <c r="AL90" s="782"/>
      <c r="AM90" s="782"/>
      <c r="AN90" s="782"/>
      <c r="AO90" s="782"/>
      <c r="AP90" s="782"/>
      <c r="AQ90" s="782"/>
      <c r="AR90" s="782"/>
      <c r="AS90" s="782"/>
    </row>
    <row r="91" spans="1:45" customFormat="1" ht="15.75" thickBot="1">
      <c r="A91" s="790"/>
      <c r="B91" s="786"/>
      <c r="C91" s="793"/>
      <c r="D91" s="233" t="s">
        <v>261</v>
      </c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W91" s="310"/>
      <c r="X91" s="310"/>
      <c r="Y91" s="310"/>
      <c r="Z91" s="310"/>
      <c r="AA91" s="310"/>
      <c r="AB91" s="310"/>
      <c r="AC91" s="310"/>
      <c r="AD91" s="310"/>
      <c r="AE91" s="310"/>
      <c r="AF91" s="246"/>
      <c r="AG91" s="783"/>
      <c r="AH91" s="783"/>
      <c r="AI91" s="783"/>
      <c r="AJ91" s="783"/>
      <c r="AK91" s="783"/>
      <c r="AL91" s="783"/>
      <c r="AM91" s="783"/>
      <c r="AN91" s="783"/>
      <c r="AO91" s="783"/>
      <c r="AP91" s="783"/>
      <c r="AQ91" s="783"/>
      <c r="AR91" s="783"/>
      <c r="AS91" s="783"/>
    </row>
    <row r="92" spans="1:45" ht="14.45" customHeight="1">
      <c r="A92" s="787"/>
      <c r="B92" s="787"/>
      <c r="C92" s="787"/>
      <c r="D92" s="787"/>
      <c r="E92" s="3">
        <f t="shared" ref="E92:AE92" si="18">SUM(E82:E91)</f>
        <v>0</v>
      </c>
      <c r="F92" s="3">
        <f t="shared" si="18"/>
        <v>0</v>
      </c>
      <c r="G92" s="3">
        <f t="shared" si="18"/>
        <v>0</v>
      </c>
      <c r="H92" s="3">
        <f t="shared" si="18"/>
        <v>0</v>
      </c>
      <c r="I92" s="3">
        <f t="shared" si="18"/>
        <v>0</v>
      </c>
      <c r="J92" s="3">
        <f t="shared" si="18"/>
        <v>0</v>
      </c>
      <c r="K92" s="3">
        <f t="shared" si="18"/>
        <v>0</v>
      </c>
      <c r="L92" s="3">
        <f t="shared" si="18"/>
        <v>0</v>
      </c>
      <c r="M92" s="3">
        <f t="shared" si="18"/>
        <v>0</v>
      </c>
      <c r="N92" s="3">
        <f t="shared" si="18"/>
        <v>0</v>
      </c>
      <c r="O92" s="3">
        <f t="shared" si="18"/>
        <v>0</v>
      </c>
      <c r="P92" s="3">
        <f t="shared" si="18"/>
        <v>0</v>
      </c>
      <c r="Q92" s="3">
        <f t="shared" si="18"/>
        <v>0</v>
      </c>
      <c r="R92" s="3">
        <f t="shared" si="18"/>
        <v>0</v>
      </c>
      <c r="S92" s="3">
        <f t="shared" si="18"/>
        <v>0</v>
      </c>
      <c r="T92" s="3">
        <f t="shared" si="18"/>
        <v>0</v>
      </c>
      <c r="U92" s="3">
        <f t="shared" si="18"/>
        <v>0</v>
      </c>
      <c r="V92" s="3">
        <f t="shared" si="18"/>
        <v>0</v>
      </c>
      <c r="W92" s="3">
        <f t="shared" si="18"/>
        <v>0</v>
      </c>
      <c r="X92" s="3">
        <f t="shared" si="18"/>
        <v>0</v>
      </c>
      <c r="Y92" s="3">
        <f t="shared" si="18"/>
        <v>0</v>
      </c>
      <c r="Z92" s="3">
        <f t="shared" si="18"/>
        <v>0</v>
      </c>
      <c r="AA92" s="3">
        <f t="shared" si="18"/>
        <v>0</v>
      </c>
      <c r="AB92" s="3">
        <f t="shared" si="18"/>
        <v>0</v>
      </c>
      <c r="AC92" s="3">
        <f t="shared" si="18"/>
        <v>0</v>
      </c>
      <c r="AD92" s="3">
        <f t="shared" si="18"/>
        <v>0</v>
      </c>
      <c r="AE92" s="3">
        <f t="shared" si="18"/>
        <v>0</v>
      </c>
      <c r="AF92" s="4"/>
      <c r="AG92" s="92">
        <f t="shared" ref="AG92:AS92" si="19">SUM(AG82)</f>
        <v>0</v>
      </c>
      <c r="AH92" s="92">
        <f t="shared" si="19"/>
        <v>0</v>
      </c>
      <c r="AI92" s="92">
        <f t="shared" si="19"/>
        <v>0</v>
      </c>
      <c r="AJ92" s="92">
        <f t="shared" si="19"/>
        <v>0</v>
      </c>
      <c r="AK92" s="92">
        <f t="shared" si="19"/>
        <v>0</v>
      </c>
      <c r="AL92" s="92">
        <f t="shared" si="19"/>
        <v>0</v>
      </c>
      <c r="AM92" s="92">
        <f t="shared" si="19"/>
        <v>0</v>
      </c>
      <c r="AN92" s="92">
        <f t="shared" si="19"/>
        <v>0</v>
      </c>
      <c r="AO92" s="92">
        <f t="shared" si="19"/>
        <v>0</v>
      </c>
      <c r="AP92" s="92">
        <f t="shared" si="19"/>
        <v>0</v>
      </c>
      <c r="AQ92" s="92">
        <f t="shared" si="19"/>
        <v>0</v>
      </c>
      <c r="AR92" s="92">
        <f t="shared" si="19"/>
        <v>0</v>
      </c>
      <c r="AS92" s="92">
        <f t="shared" si="19"/>
        <v>0</v>
      </c>
    </row>
    <row r="93" spans="1:45" customFormat="1" ht="15.75" thickBot="1">
      <c r="D93" s="289"/>
    </row>
    <row r="94" spans="1:45" customFormat="1">
      <c r="A94" s="788" t="s">
        <v>250</v>
      </c>
      <c r="B94" s="784" t="s">
        <v>251</v>
      </c>
      <c r="C94" s="791" t="s">
        <v>356</v>
      </c>
      <c r="D94" s="231" t="s">
        <v>252</v>
      </c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246"/>
      <c r="AG94" s="781"/>
      <c r="AH94" s="781"/>
      <c r="AI94" s="781"/>
      <c r="AJ94" s="781"/>
      <c r="AK94" s="781"/>
      <c r="AL94" s="781"/>
      <c r="AM94" s="781"/>
      <c r="AN94" s="781"/>
      <c r="AO94" s="781"/>
      <c r="AP94" s="781"/>
      <c r="AQ94" s="781"/>
      <c r="AR94" s="781"/>
      <c r="AS94" s="781"/>
    </row>
    <row r="95" spans="1:45" customFormat="1">
      <c r="A95" s="789"/>
      <c r="B95" s="785"/>
      <c r="C95" s="792"/>
      <c r="D95" s="311" t="s">
        <v>155</v>
      </c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246"/>
      <c r="AG95" s="782"/>
      <c r="AH95" s="782"/>
      <c r="AI95" s="782"/>
      <c r="AJ95" s="782"/>
      <c r="AK95" s="782"/>
      <c r="AL95" s="782"/>
      <c r="AM95" s="782"/>
      <c r="AN95" s="782"/>
      <c r="AO95" s="782"/>
      <c r="AP95" s="782"/>
      <c r="AQ95" s="782"/>
      <c r="AR95" s="782"/>
      <c r="AS95" s="782"/>
    </row>
    <row r="96" spans="1:45" customFormat="1">
      <c r="A96" s="789"/>
      <c r="B96" s="785"/>
      <c r="C96" s="792"/>
      <c r="D96" s="311" t="s">
        <v>135</v>
      </c>
      <c r="E96" s="310"/>
      <c r="F96" s="310"/>
      <c r="G96" s="310"/>
      <c r="H96" s="310"/>
      <c r="I96" s="310"/>
      <c r="J96" s="310"/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  <c r="Z96" s="310"/>
      <c r="AA96" s="310"/>
      <c r="AB96" s="310"/>
      <c r="AC96" s="310"/>
      <c r="AD96" s="310"/>
      <c r="AE96" s="310"/>
      <c r="AF96" s="246"/>
      <c r="AG96" s="782"/>
      <c r="AH96" s="782"/>
      <c r="AI96" s="782"/>
      <c r="AJ96" s="782"/>
      <c r="AK96" s="782"/>
      <c r="AL96" s="782"/>
      <c r="AM96" s="782"/>
      <c r="AN96" s="782"/>
      <c r="AO96" s="782"/>
      <c r="AP96" s="782"/>
      <c r="AQ96" s="782"/>
      <c r="AR96" s="782"/>
      <c r="AS96" s="782"/>
    </row>
    <row r="97" spans="1:45" customFormat="1" ht="15.75" thickBot="1">
      <c r="A97" s="790"/>
      <c r="B97" s="786"/>
      <c r="C97" s="793"/>
      <c r="D97" s="233" t="s">
        <v>156</v>
      </c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  <c r="Y97" s="310"/>
      <c r="Z97" s="310"/>
      <c r="AA97" s="310"/>
      <c r="AB97" s="310"/>
      <c r="AC97" s="310"/>
      <c r="AD97" s="310"/>
      <c r="AE97" s="310"/>
      <c r="AF97" s="246"/>
      <c r="AG97" s="783"/>
      <c r="AH97" s="783"/>
      <c r="AI97" s="783"/>
      <c r="AJ97" s="783"/>
      <c r="AK97" s="783"/>
      <c r="AL97" s="783"/>
      <c r="AM97" s="783"/>
      <c r="AN97" s="783"/>
      <c r="AO97" s="783"/>
      <c r="AP97" s="783"/>
      <c r="AQ97" s="783"/>
      <c r="AR97" s="783"/>
      <c r="AS97" s="783"/>
    </row>
    <row r="98" spans="1:45" ht="14.45" customHeight="1">
      <c r="A98" s="787"/>
      <c r="B98" s="787"/>
      <c r="C98" s="787"/>
      <c r="D98" s="787"/>
      <c r="E98" s="3">
        <f t="shared" ref="E98:AE98" si="20">SUM(E94:E97)</f>
        <v>0</v>
      </c>
      <c r="F98" s="3">
        <f t="shared" si="20"/>
        <v>0</v>
      </c>
      <c r="G98" s="3">
        <f t="shared" si="20"/>
        <v>0</v>
      </c>
      <c r="H98" s="3">
        <f t="shared" si="20"/>
        <v>0</v>
      </c>
      <c r="I98" s="3">
        <f t="shared" si="20"/>
        <v>0</v>
      </c>
      <c r="J98" s="3">
        <f t="shared" si="20"/>
        <v>0</v>
      </c>
      <c r="K98" s="3">
        <f t="shared" si="20"/>
        <v>0</v>
      </c>
      <c r="L98" s="3">
        <f t="shared" si="20"/>
        <v>0</v>
      </c>
      <c r="M98" s="3">
        <f t="shared" si="20"/>
        <v>0</v>
      </c>
      <c r="N98" s="3">
        <f t="shared" si="20"/>
        <v>0</v>
      </c>
      <c r="O98" s="3">
        <f t="shared" si="20"/>
        <v>0</v>
      </c>
      <c r="P98" s="3">
        <f t="shared" si="20"/>
        <v>0</v>
      </c>
      <c r="Q98" s="3">
        <f t="shared" si="20"/>
        <v>0</v>
      </c>
      <c r="R98" s="3">
        <f t="shared" si="20"/>
        <v>0</v>
      </c>
      <c r="S98" s="3">
        <f t="shared" si="20"/>
        <v>0</v>
      </c>
      <c r="T98" s="3">
        <f t="shared" si="20"/>
        <v>0</v>
      </c>
      <c r="U98" s="3">
        <f t="shared" si="20"/>
        <v>0</v>
      </c>
      <c r="V98" s="3">
        <f t="shared" si="20"/>
        <v>0</v>
      </c>
      <c r="W98" s="3">
        <f t="shared" si="20"/>
        <v>0</v>
      </c>
      <c r="X98" s="3">
        <f t="shared" si="20"/>
        <v>0</v>
      </c>
      <c r="Y98" s="3">
        <f t="shared" si="20"/>
        <v>0</v>
      </c>
      <c r="Z98" s="3">
        <f t="shared" si="20"/>
        <v>0</v>
      </c>
      <c r="AA98" s="3">
        <f t="shared" si="20"/>
        <v>0</v>
      </c>
      <c r="AB98" s="3">
        <f t="shared" si="20"/>
        <v>0</v>
      </c>
      <c r="AC98" s="3">
        <f t="shared" si="20"/>
        <v>0</v>
      </c>
      <c r="AD98" s="3">
        <f t="shared" si="20"/>
        <v>0</v>
      </c>
      <c r="AE98" s="3">
        <f t="shared" si="20"/>
        <v>0</v>
      </c>
      <c r="AF98" s="4"/>
      <c r="AG98" s="92">
        <f t="shared" ref="AG98:AS98" si="21">SUM(AG94)</f>
        <v>0</v>
      </c>
      <c r="AH98" s="92">
        <f t="shared" si="21"/>
        <v>0</v>
      </c>
      <c r="AI98" s="92">
        <f t="shared" si="21"/>
        <v>0</v>
      </c>
      <c r="AJ98" s="92">
        <f t="shared" si="21"/>
        <v>0</v>
      </c>
      <c r="AK98" s="92">
        <f t="shared" si="21"/>
        <v>0</v>
      </c>
      <c r="AL98" s="92">
        <f t="shared" si="21"/>
        <v>0</v>
      </c>
      <c r="AM98" s="92">
        <f t="shared" si="21"/>
        <v>0</v>
      </c>
      <c r="AN98" s="92">
        <f t="shared" si="21"/>
        <v>0</v>
      </c>
      <c r="AO98" s="92">
        <f t="shared" si="21"/>
        <v>0</v>
      </c>
      <c r="AP98" s="92">
        <f t="shared" si="21"/>
        <v>0</v>
      </c>
      <c r="AQ98" s="92">
        <f t="shared" si="21"/>
        <v>0</v>
      </c>
      <c r="AR98" s="92">
        <f t="shared" si="21"/>
        <v>0</v>
      </c>
      <c r="AS98" s="92">
        <f t="shared" si="21"/>
        <v>0</v>
      </c>
    </row>
    <row r="99" spans="1:45" customFormat="1" ht="15.75" thickBot="1">
      <c r="D99" s="289"/>
    </row>
    <row r="100" spans="1:45" customFormat="1">
      <c r="A100" s="788" t="s">
        <v>57</v>
      </c>
      <c r="B100" s="784" t="s">
        <v>113</v>
      </c>
      <c r="C100" s="791" t="s">
        <v>357</v>
      </c>
      <c r="D100" s="231" t="s">
        <v>266</v>
      </c>
      <c r="E100" s="310"/>
      <c r="F100" s="310"/>
      <c r="G100" s="310"/>
      <c r="H100" s="310"/>
      <c r="I100" s="310"/>
      <c r="J100" s="310"/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  <c r="Z100" s="310"/>
      <c r="AA100" s="310"/>
      <c r="AB100" s="310"/>
      <c r="AC100" s="310"/>
      <c r="AD100" s="310"/>
      <c r="AE100" s="310"/>
      <c r="AF100" s="246"/>
      <c r="AG100" s="781"/>
      <c r="AH100" s="781"/>
      <c r="AI100" s="781"/>
      <c r="AJ100" s="781"/>
      <c r="AK100" s="781"/>
      <c r="AL100" s="781"/>
      <c r="AM100" s="781"/>
      <c r="AN100" s="781"/>
      <c r="AO100" s="781"/>
      <c r="AP100" s="781"/>
      <c r="AQ100" s="781"/>
      <c r="AR100" s="781"/>
      <c r="AS100" s="781"/>
    </row>
    <row r="101" spans="1:45" customFormat="1">
      <c r="A101" s="789"/>
      <c r="B101" s="785"/>
      <c r="C101" s="792"/>
      <c r="D101" s="311" t="s">
        <v>267</v>
      </c>
      <c r="E101" s="310"/>
      <c r="F101" s="310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246"/>
      <c r="AG101" s="782"/>
      <c r="AH101" s="782"/>
      <c r="AI101" s="782"/>
      <c r="AJ101" s="782"/>
      <c r="AK101" s="782"/>
      <c r="AL101" s="782"/>
      <c r="AM101" s="782"/>
      <c r="AN101" s="782"/>
      <c r="AO101" s="782"/>
      <c r="AP101" s="782"/>
      <c r="AQ101" s="782"/>
      <c r="AR101" s="782"/>
      <c r="AS101" s="782"/>
    </row>
    <row r="102" spans="1:45" customFormat="1">
      <c r="A102" s="789"/>
      <c r="B102" s="785"/>
      <c r="C102" s="792"/>
      <c r="D102" s="311" t="s">
        <v>268</v>
      </c>
      <c r="E102" s="310"/>
      <c r="F102" s="310"/>
      <c r="G102" s="310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0"/>
      <c r="AB102" s="310"/>
      <c r="AC102" s="310"/>
      <c r="AD102" s="310"/>
      <c r="AE102" s="310"/>
      <c r="AF102" s="246"/>
      <c r="AG102" s="782"/>
      <c r="AH102" s="782"/>
      <c r="AI102" s="782"/>
      <c r="AJ102" s="782"/>
      <c r="AK102" s="782"/>
      <c r="AL102" s="782"/>
      <c r="AM102" s="782"/>
      <c r="AN102" s="782"/>
      <c r="AO102" s="782"/>
      <c r="AP102" s="782"/>
      <c r="AQ102" s="782"/>
      <c r="AR102" s="782"/>
      <c r="AS102" s="782"/>
    </row>
    <row r="103" spans="1:45" customFormat="1">
      <c r="A103" s="789"/>
      <c r="B103" s="785"/>
      <c r="C103" s="792"/>
      <c r="D103" s="311" t="s">
        <v>269</v>
      </c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246"/>
      <c r="AG103" s="782"/>
      <c r="AH103" s="782"/>
      <c r="AI103" s="782"/>
      <c r="AJ103" s="782"/>
      <c r="AK103" s="782"/>
      <c r="AL103" s="782"/>
      <c r="AM103" s="782"/>
      <c r="AN103" s="782"/>
      <c r="AO103" s="782"/>
      <c r="AP103" s="782"/>
      <c r="AQ103" s="782"/>
      <c r="AR103" s="782"/>
      <c r="AS103" s="782"/>
    </row>
    <row r="104" spans="1:45" customFormat="1">
      <c r="A104" s="789"/>
      <c r="B104" s="785"/>
      <c r="C104" s="792"/>
      <c r="D104" s="311" t="s">
        <v>114</v>
      </c>
      <c r="E104" s="310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246"/>
      <c r="AG104" s="782"/>
      <c r="AH104" s="782"/>
      <c r="AI104" s="782"/>
      <c r="AJ104" s="782"/>
      <c r="AK104" s="782"/>
      <c r="AL104" s="782"/>
      <c r="AM104" s="782"/>
      <c r="AN104" s="782"/>
      <c r="AO104" s="782"/>
      <c r="AP104" s="782"/>
      <c r="AQ104" s="782"/>
      <c r="AR104" s="782"/>
      <c r="AS104" s="782"/>
    </row>
    <row r="105" spans="1:45" customFormat="1">
      <c r="A105" s="789"/>
      <c r="B105" s="785"/>
      <c r="C105" s="792"/>
      <c r="D105" s="311" t="s">
        <v>115</v>
      </c>
      <c r="E105" s="310"/>
      <c r="F105" s="310"/>
      <c r="G105" s="310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  <c r="Z105" s="310"/>
      <c r="AA105" s="310"/>
      <c r="AB105" s="310"/>
      <c r="AC105" s="310"/>
      <c r="AD105" s="310"/>
      <c r="AE105" s="310"/>
      <c r="AF105" s="246"/>
      <c r="AG105" s="782"/>
      <c r="AH105" s="782"/>
      <c r="AI105" s="782"/>
      <c r="AJ105" s="782"/>
      <c r="AK105" s="782"/>
      <c r="AL105" s="782"/>
      <c r="AM105" s="782"/>
      <c r="AN105" s="782"/>
      <c r="AO105" s="782"/>
      <c r="AP105" s="782"/>
      <c r="AQ105" s="782"/>
      <c r="AR105" s="782"/>
      <c r="AS105" s="782"/>
    </row>
    <row r="106" spans="1:45" customFormat="1" ht="19.5" customHeight="1">
      <c r="A106" s="789"/>
      <c r="B106" s="785"/>
      <c r="C106" s="792"/>
      <c r="D106" s="311" t="s">
        <v>116</v>
      </c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  <c r="Z106" s="310"/>
      <c r="AA106" s="310"/>
      <c r="AB106" s="310"/>
      <c r="AC106" s="310"/>
      <c r="AD106" s="310"/>
      <c r="AE106" s="310"/>
      <c r="AF106" s="246"/>
      <c r="AG106" s="782"/>
      <c r="AH106" s="782"/>
      <c r="AI106" s="782"/>
      <c r="AJ106" s="782"/>
      <c r="AK106" s="782"/>
      <c r="AL106" s="782"/>
      <c r="AM106" s="782"/>
      <c r="AN106" s="782"/>
      <c r="AO106" s="782"/>
      <c r="AP106" s="782"/>
      <c r="AQ106" s="782"/>
      <c r="AR106" s="782"/>
      <c r="AS106" s="782"/>
    </row>
    <row r="107" spans="1:45" customFormat="1" ht="18.75" customHeight="1">
      <c r="A107" s="789"/>
      <c r="B107" s="785"/>
      <c r="C107" s="792"/>
      <c r="D107" s="311" t="s">
        <v>117</v>
      </c>
      <c r="E107" s="310"/>
      <c r="F107" s="310"/>
      <c r="G107" s="3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246"/>
      <c r="AG107" s="782"/>
      <c r="AH107" s="782"/>
      <c r="AI107" s="782"/>
      <c r="AJ107" s="782"/>
      <c r="AK107" s="782"/>
      <c r="AL107" s="782"/>
      <c r="AM107" s="782"/>
      <c r="AN107" s="782"/>
      <c r="AO107" s="782"/>
      <c r="AP107" s="782"/>
      <c r="AQ107" s="782"/>
      <c r="AR107" s="782"/>
      <c r="AS107" s="782"/>
    </row>
    <row r="108" spans="1:45" customFormat="1">
      <c r="A108" s="789"/>
      <c r="B108" s="785"/>
      <c r="C108" s="792"/>
      <c r="D108" s="312" t="s">
        <v>118</v>
      </c>
      <c r="E108" s="310"/>
      <c r="F108" s="310"/>
      <c r="G108" s="310"/>
      <c r="H108" s="310"/>
      <c r="I108" s="310"/>
      <c r="J108" s="31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0"/>
      <c r="Z108" s="310"/>
      <c r="AA108" s="310"/>
      <c r="AB108" s="310"/>
      <c r="AC108" s="310"/>
      <c r="AD108" s="310"/>
      <c r="AE108" s="310"/>
      <c r="AF108" s="246"/>
      <c r="AG108" s="782"/>
      <c r="AH108" s="782"/>
      <c r="AI108" s="782"/>
      <c r="AJ108" s="782"/>
      <c r="AK108" s="782"/>
      <c r="AL108" s="782"/>
      <c r="AM108" s="782"/>
      <c r="AN108" s="782"/>
      <c r="AO108" s="782"/>
      <c r="AP108" s="782"/>
      <c r="AQ108" s="782"/>
      <c r="AR108" s="782"/>
      <c r="AS108" s="782"/>
    </row>
    <row r="109" spans="1:45" customFormat="1">
      <c r="A109" s="789"/>
      <c r="B109" s="785"/>
      <c r="C109" s="792"/>
      <c r="D109" s="312" t="s">
        <v>119</v>
      </c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246"/>
      <c r="AG109" s="782"/>
      <c r="AH109" s="782"/>
      <c r="AI109" s="782"/>
      <c r="AJ109" s="782"/>
      <c r="AK109" s="782"/>
      <c r="AL109" s="782"/>
      <c r="AM109" s="782"/>
      <c r="AN109" s="782"/>
      <c r="AO109" s="782"/>
      <c r="AP109" s="782"/>
      <c r="AQ109" s="782"/>
      <c r="AR109" s="782"/>
      <c r="AS109" s="782"/>
    </row>
    <row r="110" spans="1:45" customFormat="1">
      <c r="A110" s="789"/>
      <c r="B110" s="785"/>
      <c r="C110" s="792"/>
      <c r="D110" s="312" t="s">
        <v>120</v>
      </c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0"/>
      <c r="Z110" s="310"/>
      <c r="AA110" s="310"/>
      <c r="AB110" s="310"/>
      <c r="AC110" s="310"/>
      <c r="AD110" s="310"/>
      <c r="AE110" s="310"/>
      <c r="AF110" s="246"/>
      <c r="AG110" s="782"/>
      <c r="AH110" s="782"/>
      <c r="AI110" s="782"/>
      <c r="AJ110" s="782"/>
      <c r="AK110" s="782"/>
      <c r="AL110" s="782"/>
      <c r="AM110" s="782"/>
      <c r="AN110" s="782"/>
      <c r="AO110" s="782"/>
      <c r="AP110" s="782"/>
      <c r="AQ110" s="782"/>
      <c r="AR110" s="782"/>
      <c r="AS110" s="782"/>
    </row>
    <row r="111" spans="1:45" customFormat="1" ht="15.75" thickBot="1">
      <c r="A111" s="790"/>
      <c r="B111" s="786"/>
      <c r="C111" s="793"/>
      <c r="D111" s="233" t="s">
        <v>149</v>
      </c>
      <c r="E111" s="310"/>
      <c r="F111" s="310"/>
      <c r="G111" s="310"/>
      <c r="H111" s="310"/>
      <c r="I111" s="310"/>
      <c r="J111" s="310"/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  <c r="V111" s="310"/>
      <c r="W111" s="310"/>
      <c r="X111" s="310"/>
      <c r="Y111" s="310"/>
      <c r="Z111" s="310"/>
      <c r="AA111" s="310"/>
      <c r="AB111" s="310"/>
      <c r="AC111" s="310"/>
      <c r="AD111" s="310"/>
      <c r="AE111" s="310"/>
      <c r="AF111" s="246"/>
      <c r="AG111" s="783"/>
      <c r="AH111" s="783"/>
      <c r="AI111" s="783"/>
      <c r="AJ111" s="783"/>
      <c r="AK111" s="783"/>
      <c r="AL111" s="783"/>
      <c r="AM111" s="783"/>
      <c r="AN111" s="783"/>
      <c r="AO111" s="783"/>
      <c r="AP111" s="783"/>
      <c r="AQ111" s="783"/>
      <c r="AR111" s="783"/>
      <c r="AS111" s="783"/>
    </row>
    <row r="112" spans="1:45" ht="14.45" customHeight="1">
      <c r="A112" s="787"/>
      <c r="B112" s="787"/>
      <c r="C112" s="787"/>
      <c r="D112" s="787"/>
      <c r="E112" s="3">
        <f t="shared" ref="E112:AE112" si="22">SUM(E100:E111)</f>
        <v>0</v>
      </c>
      <c r="F112" s="3">
        <f t="shared" si="22"/>
        <v>0</v>
      </c>
      <c r="G112" s="3">
        <f t="shared" si="22"/>
        <v>0</v>
      </c>
      <c r="H112" s="3">
        <f t="shared" si="22"/>
        <v>0</v>
      </c>
      <c r="I112" s="3">
        <f t="shared" si="22"/>
        <v>0</v>
      </c>
      <c r="J112" s="3">
        <f t="shared" si="22"/>
        <v>0</v>
      </c>
      <c r="K112" s="3">
        <f t="shared" si="22"/>
        <v>0</v>
      </c>
      <c r="L112" s="3">
        <f t="shared" si="22"/>
        <v>0</v>
      </c>
      <c r="M112" s="3">
        <f t="shared" si="22"/>
        <v>0</v>
      </c>
      <c r="N112" s="3">
        <f t="shared" si="22"/>
        <v>0</v>
      </c>
      <c r="O112" s="3">
        <f t="shared" si="22"/>
        <v>0</v>
      </c>
      <c r="P112" s="3">
        <f t="shared" si="22"/>
        <v>0</v>
      </c>
      <c r="Q112" s="3">
        <f t="shared" si="22"/>
        <v>0</v>
      </c>
      <c r="R112" s="3">
        <f t="shared" si="22"/>
        <v>0</v>
      </c>
      <c r="S112" s="3">
        <f t="shared" si="22"/>
        <v>0</v>
      </c>
      <c r="T112" s="3">
        <f t="shared" si="22"/>
        <v>0</v>
      </c>
      <c r="U112" s="3">
        <f t="shared" si="22"/>
        <v>0</v>
      </c>
      <c r="V112" s="3">
        <f t="shared" si="22"/>
        <v>0</v>
      </c>
      <c r="W112" s="3">
        <f t="shared" si="22"/>
        <v>0</v>
      </c>
      <c r="X112" s="3">
        <f t="shared" si="22"/>
        <v>0</v>
      </c>
      <c r="Y112" s="3">
        <f t="shared" si="22"/>
        <v>0</v>
      </c>
      <c r="Z112" s="3">
        <f t="shared" si="22"/>
        <v>0</v>
      </c>
      <c r="AA112" s="3">
        <f t="shared" si="22"/>
        <v>0</v>
      </c>
      <c r="AB112" s="3">
        <f t="shared" si="22"/>
        <v>0</v>
      </c>
      <c r="AC112" s="3">
        <f t="shared" si="22"/>
        <v>0</v>
      </c>
      <c r="AD112" s="3">
        <f t="shared" si="22"/>
        <v>0</v>
      </c>
      <c r="AE112" s="3">
        <f t="shared" si="22"/>
        <v>0</v>
      </c>
      <c r="AF112" s="4"/>
      <c r="AG112" s="92">
        <f t="shared" ref="AG112:AS112" si="23">SUM(AG100)</f>
        <v>0</v>
      </c>
      <c r="AH112" s="92">
        <f t="shared" si="23"/>
        <v>0</v>
      </c>
      <c r="AI112" s="92">
        <f t="shared" si="23"/>
        <v>0</v>
      </c>
      <c r="AJ112" s="92">
        <f t="shared" si="23"/>
        <v>0</v>
      </c>
      <c r="AK112" s="92">
        <f t="shared" si="23"/>
        <v>0</v>
      </c>
      <c r="AL112" s="92">
        <f t="shared" si="23"/>
        <v>0</v>
      </c>
      <c r="AM112" s="92">
        <f t="shared" si="23"/>
        <v>0</v>
      </c>
      <c r="AN112" s="92">
        <f t="shared" si="23"/>
        <v>0</v>
      </c>
      <c r="AO112" s="92">
        <f t="shared" si="23"/>
        <v>0</v>
      </c>
      <c r="AP112" s="92">
        <f t="shared" si="23"/>
        <v>0</v>
      </c>
      <c r="AQ112" s="92">
        <f t="shared" si="23"/>
        <v>0</v>
      </c>
      <c r="AR112" s="92">
        <f t="shared" si="23"/>
        <v>0</v>
      </c>
      <c r="AS112" s="92">
        <f t="shared" si="23"/>
        <v>0</v>
      </c>
    </row>
    <row r="113" spans="1:45" customFormat="1" ht="15.75" thickBot="1">
      <c r="D113" s="289"/>
    </row>
    <row r="114" spans="1:45" customFormat="1">
      <c r="A114" s="788" t="s">
        <v>57</v>
      </c>
      <c r="B114" s="784" t="s">
        <v>121</v>
      </c>
      <c r="C114" s="791" t="s">
        <v>351</v>
      </c>
      <c r="D114" s="319" t="s">
        <v>262</v>
      </c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246"/>
      <c r="AG114" s="781"/>
      <c r="AH114" s="781"/>
      <c r="AI114" s="781"/>
      <c r="AJ114" s="781"/>
      <c r="AK114" s="781"/>
      <c r="AL114" s="781"/>
      <c r="AM114" s="781"/>
      <c r="AN114" s="781"/>
      <c r="AO114" s="781"/>
      <c r="AP114" s="781"/>
      <c r="AQ114" s="781"/>
      <c r="AR114" s="781"/>
      <c r="AS114" s="781"/>
    </row>
    <row r="115" spans="1:45" customFormat="1" ht="30">
      <c r="A115" s="789"/>
      <c r="B115" s="785"/>
      <c r="C115" s="792"/>
      <c r="D115" s="312" t="s">
        <v>263</v>
      </c>
      <c r="E115" s="310"/>
      <c r="F115" s="310"/>
      <c r="G115" s="310"/>
      <c r="H115" s="310"/>
      <c r="I115" s="310"/>
      <c r="J115" s="31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  <c r="V115" s="310"/>
      <c r="W115" s="310"/>
      <c r="X115" s="310"/>
      <c r="Y115" s="310"/>
      <c r="Z115" s="310"/>
      <c r="AA115" s="310"/>
      <c r="AB115" s="310"/>
      <c r="AC115" s="310"/>
      <c r="AD115" s="310"/>
      <c r="AE115" s="310"/>
      <c r="AF115" s="246"/>
      <c r="AG115" s="782"/>
      <c r="AH115" s="782"/>
      <c r="AI115" s="782"/>
      <c r="AJ115" s="782"/>
      <c r="AK115" s="782"/>
      <c r="AL115" s="782"/>
      <c r="AM115" s="782"/>
      <c r="AN115" s="782"/>
      <c r="AO115" s="782"/>
      <c r="AP115" s="782"/>
      <c r="AQ115" s="782"/>
      <c r="AR115" s="782"/>
      <c r="AS115" s="782"/>
    </row>
    <row r="116" spans="1:45" customFormat="1">
      <c r="A116" s="789"/>
      <c r="B116" s="785"/>
      <c r="C116" s="792"/>
      <c r="D116" s="312" t="s">
        <v>265</v>
      </c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0"/>
      <c r="Z116" s="310"/>
      <c r="AA116" s="310"/>
      <c r="AB116" s="310"/>
      <c r="AC116" s="310"/>
      <c r="AD116" s="310"/>
      <c r="AE116" s="310"/>
      <c r="AF116" s="246"/>
      <c r="AG116" s="782"/>
      <c r="AH116" s="782"/>
      <c r="AI116" s="782"/>
      <c r="AJ116" s="782"/>
      <c r="AK116" s="782"/>
      <c r="AL116" s="782"/>
      <c r="AM116" s="782"/>
      <c r="AN116" s="782"/>
      <c r="AO116" s="782"/>
      <c r="AP116" s="782"/>
      <c r="AQ116" s="782"/>
      <c r="AR116" s="782"/>
      <c r="AS116" s="782"/>
    </row>
    <row r="117" spans="1:45" customFormat="1" ht="30">
      <c r="A117" s="789"/>
      <c r="B117" s="785"/>
      <c r="C117" s="792"/>
      <c r="D117" s="312" t="s">
        <v>352</v>
      </c>
      <c r="E117" s="310"/>
      <c r="F117" s="310"/>
      <c r="G117" s="310"/>
      <c r="H117" s="310"/>
      <c r="I117" s="310"/>
      <c r="J117" s="310"/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0"/>
      <c r="Z117" s="310"/>
      <c r="AA117" s="310"/>
      <c r="AB117" s="310"/>
      <c r="AC117" s="310"/>
      <c r="AD117" s="310"/>
      <c r="AE117" s="310"/>
      <c r="AF117" s="246"/>
      <c r="AG117" s="782"/>
      <c r="AH117" s="782"/>
      <c r="AI117" s="782"/>
      <c r="AJ117" s="782"/>
      <c r="AK117" s="782"/>
      <c r="AL117" s="782"/>
      <c r="AM117" s="782"/>
      <c r="AN117" s="782"/>
      <c r="AO117" s="782"/>
      <c r="AP117" s="782"/>
      <c r="AQ117" s="782"/>
      <c r="AR117" s="782"/>
      <c r="AS117" s="782"/>
    </row>
    <row r="118" spans="1:45" customFormat="1">
      <c r="A118" s="789"/>
      <c r="B118" s="785"/>
      <c r="C118" s="792"/>
      <c r="D118" s="312" t="s">
        <v>264</v>
      </c>
      <c r="E118" s="310"/>
      <c r="F118" s="310"/>
      <c r="G118" s="310"/>
      <c r="H118" s="310"/>
      <c r="I118" s="310"/>
      <c r="J118" s="310"/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  <c r="V118" s="310"/>
      <c r="W118" s="310"/>
      <c r="X118" s="310"/>
      <c r="Y118" s="310"/>
      <c r="Z118" s="310"/>
      <c r="AA118" s="310"/>
      <c r="AB118" s="310"/>
      <c r="AC118" s="310"/>
      <c r="AD118" s="310"/>
      <c r="AE118" s="310"/>
      <c r="AF118" s="246"/>
      <c r="AG118" s="782"/>
      <c r="AH118" s="782"/>
      <c r="AI118" s="782"/>
      <c r="AJ118" s="782"/>
      <c r="AK118" s="782"/>
      <c r="AL118" s="782"/>
      <c r="AM118" s="782"/>
      <c r="AN118" s="782"/>
      <c r="AO118" s="782"/>
      <c r="AP118" s="782"/>
      <c r="AQ118" s="782"/>
      <c r="AR118" s="782"/>
      <c r="AS118" s="782"/>
    </row>
    <row r="119" spans="1:45" customFormat="1">
      <c r="A119" s="789"/>
      <c r="B119" s="785"/>
      <c r="C119" s="792"/>
      <c r="D119" s="312" t="s">
        <v>122</v>
      </c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  <c r="Y119" s="310"/>
      <c r="Z119" s="310"/>
      <c r="AA119" s="310"/>
      <c r="AB119" s="310"/>
      <c r="AC119" s="310"/>
      <c r="AD119" s="310"/>
      <c r="AE119" s="310"/>
      <c r="AF119" s="246"/>
      <c r="AG119" s="782"/>
      <c r="AH119" s="782"/>
      <c r="AI119" s="782"/>
      <c r="AJ119" s="782"/>
      <c r="AK119" s="782"/>
      <c r="AL119" s="782"/>
      <c r="AM119" s="782"/>
      <c r="AN119" s="782"/>
      <c r="AO119" s="782"/>
      <c r="AP119" s="782"/>
      <c r="AQ119" s="782"/>
      <c r="AR119" s="782"/>
      <c r="AS119" s="782"/>
    </row>
    <row r="120" spans="1:45" customFormat="1" ht="19.5" customHeight="1">
      <c r="A120" s="789"/>
      <c r="B120" s="785"/>
      <c r="C120" s="792"/>
      <c r="D120" s="312" t="s">
        <v>123</v>
      </c>
      <c r="E120" s="310"/>
      <c r="F120" s="310"/>
      <c r="G120" s="310"/>
      <c r="H120" s="310"/>
      <c r="I120" s="310"/>
      <c r="J120" s="310"/>
      <c r="K120" s="310"/>
      <c r="L120" s="310"/>
      <c r="M120" s="310"/>
      <c r="N120" s="310"/>
      <c r="O120" s="310"/>
      <c r="P120" s="310"/>
      <c r="Q120" s="310"/>
      <c r="R120" s="310"/>
      <c r="S120" s="310"/>
      <c r="T120" s="310"/>
      <c r="U120" s="310"/>
      <c r="V120" s="310"/>
      <c r="W120" s="310"/>
      <c r="X120" s="310"/>
      <c r="Y120" s="310"/>
      <c r="Z120" s="310"/>
      <c r="AA120" s="310"/>
      <c r="AB120" s="310"/>
      <c r="AC120" s="310"/>
      <c r="AD120" s="310"/>
      <c r="AE120" s="310"/>
      <c r="AF120" s="246"/>
      <c r="AG120" s="782"/>
      <c r="AH120" s="782"/>
      <c r="AI120" s="782"/>
      <c r="AJ120" s="782"/>
      <c r="AK120" s="782"/>
      <c r="AL120" s="782"/>
      <c r="AM120" s="782"/>
      <c r="AN120" s="782"/>
      <c r="AO120" s="782"/>
      <c r="AP120" s="782"/>
      <c r="AQ120" s="782"/>
      <c r="AR120" s="782"/>
      <c r="AS120" s="782"/>
    </row>
    <row r="121" spans="1:45" customFormat="1" ht="18.75" customHeight="1">
      <c r="A121" s="789"/>
      <c r="B121" s="785"/>
      <c r="C121" s="792"/>
      <c r="D121" s="312" t="s">
        <v>124</v>
      </c>
      <c r="E121" s="310"/>
      <c r="F121" s="310"/>
      <c r="G121" s="310"/>
      <c r="H121" s="310"/>
      <c r="I121" s="310"/>
      <c r="J121" s="310"/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  <c r="Y121" s="310"/>
      <c r="Z121" s="310"/>
      <c r="AA121" s="310"/>
      <c r="AB121" s="310"/>
      <c r="AC121" s="310"/>
      <c r="AD121" s="310"/>
      <c r="AE121" s="310"/>
      <c r="AF121" s="246"/>
      <c r="AG121" s="782"/>
      <c r="AH121" s="782"/>
      <c r="AI121" s="782"/>
      <c r="AJ121" s="782"/>
      <c r="AK121" s="782"/>
      <c r="AL121" s="782"/>
      <c r="AM121" s="782"/>
      <c r="AN121" s="782"/>
      <c r="AO121" s="782"/>
      <c r="AP121" s="782"/>
      <c r="AQ121" s="782"/>
      <c r="AR121" s="782"/>
      <c r="AS121" s="782"/>
    </row>
    <row r="122" spans="1:45" customFormat="1">
      <c r="A122" s="789"/>
      <c r="B122" s="785"/>
      <c r="C122" s="792"/>
      <c r="D122" s="312" t="s">
        <v>125</v>
      </c>
      <c r="E122" s="310"/>
      <c r="F122" s="310"/>
      <c r="G122" s="310"/>
      <c r="H122" s="310"/>
      <c r="I122" s="310"/>
      <c r="J122" s="310"/>
      <c r="K122" s="310"/>
      <c r="L122" s="310"/>
      <c r="M122" s="310"/>
      <c r="N122" s="310"/>
      <c r="O122" s="310"/>
      <c r="P122" s="310"/>
      <c r="Q122" s="310"/>
      <c r="R122" s="310"/>
      <c r="S122" s="310"/>
      <c r="T122" s="310"/>
      <c r="U122" s="310"/>
      <c r="V122" s="310"/>
      <c r="W122" s="310"/>
      <c r="X122" s="310"/>
      <c r="Y122" s="310"/>
      <c r="Z122" s="310"/>
      <c r="AA122" s="310"/>
      <c r="AB122" s="310"/>
      <c r="AC122" s="310"/>
      <c r="AD122" s="310"/>
      <c r="AE122" s="310"/>
      <c r="AF122" s="246"/>
      <c r="AG122" s="782"/>
      <c r="AH122" s="782"/>
      <c r="AI122" s="782"/>
      <c r="AJ122" s="782"/>
      <c r="AK122" s="782"/>
      <c r="AL122" s="782"/>
      <c r="AM122" s="782"/>
      <c r="AN122" s="782"/>
      <c r="AO122" s="782"/>
      <c r="AP122" s="782"/>
      <c r="AQ122" s="782"/>
      <c r="AR122" s="782"/>
      <c r="AS122" s="782"/>
    </row>
    <row r="123" spans="1:45" customFormat="1">
      <c r="A123" s="789"/>
      <c r="B123" s="785"/>
      <c r="C123" s="792"/>
      <c r="D123" s="312" t="s">
        <v>126</v>
      </c>
      <c r="E123" s="310"/>
      <c r="F123" s="310"/>
      <c r="G123" s="310"/>
      <c r="H123" s="310"/>
      <c r="I123" s="310"/>
      <c r="J123" s="310"/>
      <c r="K123" s="310"/>
      <c r="L123" s="310"/>
      <c r="M123" s="310"/>
      <c r="N123" s="310"/>
      <c r="O123" s="310"/>
      <c r="P123" s="310"/>
      <c r="Q123" s="310"/>
      <c r="R123" s="310"/>
      <c r="S123" s="310"/>
      <c r="T123" s="310"/>
      <c r="U123" s="310"/>
      <c r="V123" s="310"/>
      <c r="W123" s="310"/>
      <c r="X123" s="310"/>
      <c r="Y123" s="310"/>
      <c r="Z123" s="310"/>
      <c r="AA123" s="310"/>
      <c r="AB123" s="310"/>
      <c r="AC123" s="310"/>
      <c r="AD123" s="310"/>
      <c r="AE123" s="310"/>
      <c r="AF123" s="246"/>
      <c r="AG123" s="782"/>
      <c r="AH123" s="782"/>
      <c r="AI123" s="782"/>
      <c r="AJ123" s="782"/>
      <c r="AK123" s="782"/>
      <c r="AL123" s="782"/>
      <c r="AM123" s="782"/>
      <c r="AN123" s="782"/>
      <c r="AO123" s="782"/>
      <c r="AP123" s="782"/>
      <c r="AQ123" s="782"/>
      <c r="AR123" s="782"/>
      <c r="AS123" s="782"/>
    </row>
    <row r="124" spans="1:45" customFormat="1">
      <c r="A124" s="789"/>
      <c r="B124" s="785"/>
      <c r="C124" s="792"/>
      <c r="D124" s="312" t="s">
        <v>127</v>
      </c>
      <c r="E124" s="310"/>
      <c r="F124" s="310"/>
      <c r="G124" s="310"/>
      <c r="H124" s="310"/>
      <c r="I124" s="310"/>
      <c r="J124" s="310"/>
      <c r="K124" s="310"/>
      <c r="L124" s="310"/>
      <c r="M124" s="310"/>
      <c r="N124" s="310"/>
      <c r="O124" s="310"/>
      <c r="P124" s="310"/>
      <c r="Q124" s="310"/>
      <c r="R124" s="310"/>
      <c r="S124" s="310"/>
      <c r="T124" s="310"/>
      <c r="U124" s="310"/>
      <c r="V124" s="310"/>
      <c r="W124" s="310"/>
      <c r="X124" s="310"/>
      <c r="Y124" s="310"/>
      <c r="Z124" s="310"/>
      <c r="AA124" s="310"/>
      <c r="AB124" s="310"/>
      <c r="AC124" s="310"/>
      <c r="AD124" s="310"/>
      <c r="AE124" s="310"/>
      <c r="AF124" s="246"/>
      <c r="AG124" s="782"/>
      <c r="AH124" s="782"/>
      <c r="AI124" s="782"/>
      <c r="AJ124" s="782"/>
      <c r="AK124" s="782"/>
      <c r="AL124" s="782"/>
      <c r="AM124" s="782"/>
      <c r="AN124" s="782"/>
      <c r="AO124" s="782"/>
      <c r="AP124" s="782"/>
      <c r="AQ124" s="782"/>
      <c r="AR124" s="782"/>
      <c r="AS124" s="782"/>
    </row>
    <row r="125" spans="1:45" customFormat="1" ht="15.75" thickBot="1">
      <c r="A125" s="789"/>
      <c r="B125" s="785"/>
      <c r="C125" s="792"/>
      <c r="D125" s="320" t="s">
        <v>128</v>
      </c>
      <c r="E125" s="310"/>
      <c r="F125" s="310"/>
      <c r="G125" s="310"/>
      <c r="H125" s="310"/>
      <c r="I125" s="310"/>
      <c r="J125" s="31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  <c r="V125" s="310"/>
      <c r="W125" s="310"/>
      <c r="X125" s="310"/>
      <c r="Y125" s="310"/>
      <c r="Z125" s="310"/>
      <c r="AA125" s="310"/>
      <c r="AB125" s="310"/>
      <c r="AC125" s="310"/>
      <c r="AD125" s="310"/>
      <c r="AE125" s="310"/>
      <c r="AF125" s="246"/>
      <c r="AG125" s="782"/>
      <c r="AH125" s="782"/>
      <c r="AI125" s="782"/>
      <c r="AJ125" s="782"/>
      <c r="AK125" s="782"/>
      <c r="AL125" s="782"/>
      <c r="AM125" s="782"/>
      <c r="AN125" s="782"/>
      <c r="AO125" s="782"/>
      <c r="AP125" s="782"/>
      <c r="AQ125" s="782"/>
      <c r="AR125" s="782"/>
      <c r="AS125" s="782"/>
    </row>
    <row r="126" spans="1:45" customFormat="1">
      <c r="A126" s="789"/>
      <c r="B126" s="785"/>
      <c r="C126" s="792"/>
      <c r="D126" s="321" t="s">
        <v>129</v>
      </c>
      <c r="E126" s="310"/>
      <c r="F126" s="310"/>
      <c r="G126" s="310"/>
      <c r="H126" s="310"/>
      <c r="I126" s="310"/>
      <c r="J126" s="310"/>
      <c r="K126" s="310"/>
      <c r="L126" s="310"/>
      <c r="M126" s="310"/>
      <c r="N126" s="310"/>
      <c r="O126" s="310"/>
      <c r="P126" s="310"/>
      <c r="Q126" s="310"/>
      <c r="R126" s="310"/>
      <c r="S126" s="310"/>
      <c r="T126" s="310"/>
      <c r="U126" s="310"/>
      <c r="V126" s="310"/>
      <c r="W126" s="310"/>
      <c r="X126" s="310"/>
      <c r="Y126" s="310"/>
      <c r="Z126" s="310"/>
      <c r="AA126" s="310"/>
      <c r="AB126" s="310"/>
      <c r="AC126" s="310"/>
      <c r="AD126" s="310"/>
      <c r="AE126" s="310"/>
      <c r="AF126" s="246"/>
      <c r="AG126" s="782"/>
      <c r="AH126" s="782"/>
      <c r="AI126" s="782"/>
      <c r="AJ126" s="782"/>
      <c r="AK126" s="782"/>
      <c r="AL126" s="782"/>
      <c r="AM126" s="782"/>
      <c r="AN126" s="782"/>
      <c r="AO126" s="782"/>
      <c r="AP126" s="782"/>
      <c r="AQ126" s="782"/>
      <c r="AR126" s="782"/>
      <c r="AS126" s="782"/>
    </row>
    <row r="127" spans="1:45" customFormat="1" ht="30.75" thickBot="1">
      <c r="A127" s="790"/>
      <c r="B127" s="786"/>
      <c r="C127" s="793"/>
      <c r="D127" s="320" t="s">
        <v>130</v>
      </c>
      <c r="E127" s="310"/>
      <c r="F127" s="310"/>
      <c r="G127" s="310"/>
      <c r="H127" s="310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0"/>
      <c r="W127" s="310"/>
      <c r="X127" s="310"/>
      <c r="Y127" s="310"/>
      <c r="Z127" s="310"/>
      <c r="AA127" s="310"/>
      <c r="AB127" s="310"/>
      <c r="AC127" s="310"/>
      <c r="AD127" s="310"/>
      <c r="AE127" s="310"/>
      <c r="AF127" s="246"/>
      <c r="AG127" s="783"/>
      <c r="AH127" s="783"/>
      <c r="AI127" s="783"/>
      <c r="AJ127" s="783"/>
      <c r="AK127" s="783"/>
      <c r="AL127" s="783"/>
      <c r="AM127" s="783"/>
      <c r="AN127" s="783"/>
      <c r="AO127" s="783"/>
      <c r="AP127" s="783"/>
      <c r="AQ127" s="783"/>
      <c r="AR127" s="783"/>
      <c r="AS127" s="783"/>
    </row>
    <row r="128" spans="1:45" ht="14.45" customHeight="1">
      <c r="A128" s="787"/>
      <c r="B128" s="787"/>
      <c r="C128" s="787"/>
      <c r="D128" s="787"/>
      <c r="E128" s="3">
        <f t="shared" ref="E128:AE128" si="24">SUM(E114:E127)</f>
        <v>0</v>
      </c>
      <c r="F128" s="3">
        <f t="shared" si="24"/>
        <v>0</v>
      </c>
      <c r="G128" s="3">
        <f t="shared" si="24"/>
        <v>0</v>
      </c>
      <c r="H128" s="3">
        <f t="shared" si="24"/>
        <v>0</v>
      </c>
      <c r="I128" s="3">
        <f t="shared" si="24"/>
        <v>0</v>
      </c>
      <c r="J128" s="3">
        <f t="shared" si="24"/>
        <v>0</v>
      </c>
      <c r="K128" s="3">
        <f t="shared" si="24"/>
        <v>0</v>
      </c>
      <c r="L128" s="3">
        <f t="shared" si="24"/>
        <v>0</v>
      </c>
      <c r="M128" s="3">
        <f t="shared" si="24"/>
        <v>0</v>
      </c>
      <c r="N128" s="3">
        <f t="shared" si="24"/>
        <v>0</v>
      </c>
      <c r="O128" s="3">
        <f t="shared" si="24"/>
        <v>0</v>
      </c>
      <c r="P128" s="3">
        <f t="shared" si="24"/>
        <v>0</v>
      </c>
      <c r="Q128" s="3">
        <f t="shared" si="24"/>
        <v>0</v>
      </c>
      <c r="R128" s="3">
        <f t="shared" si="24"/>
        <v>0</v>
      </c>
      <c r="S128" s="3">
        <f t="shared" si="24"/>
        <v>0</v>
      </c>
      <c r="T128" s="3">
        <f t="shared" si="24"/>
        <v>0</v>
      </c>
      <c r="U128" s="3">
        <f t="shared" si="24"/>
        <v>0</v>
      </c>
      <c r="V128" s="3">
        <f t="shared" si="24"/>
        <v>0</v>
      </c>
      <c r="W128" s="3">
        <f t="shared" si="24"/>
        <v>0</v>
      </c>
      <c r="X128" s="3">
        <f t="shared" si="24"/>
        <v>0</v>
      </c>
      <c r="Y128" s="3">
        <f t="shared" si="24"/>
        <v>0</v>
      </c>
      <c r="Z128" s="3">
        <f t="shared" si="24"/>
        <v>0</v>
      </c>
      <c r="AA128" s="3">
        <f t="shared" si="24"/>
        <v>0</v>
      </c>
      <c r="AB128" s="3">
        <f t="shared" si="24"/>
        <v>0</v>
      </c>
      <c r="AC128" s="3">
        <f t="shared" si="24"/>
        <v>0</v>
      </c>
      <c r="AD128" s="3">
        <f t="shared" si="24"/>
        <v>0</v>
      </c>
      <c r="AE128" s="3">
        <f t="shared" si="24"/>
        <v>0</v>
      </c>
      <c r="AF128" s="4"/>
      <c r="AG128" s="92">
        <f t="shared" ref="AG128:AS128" si="25">SUM(AG114)</f>
        <v>0</v>
      </c>
      <c r="AH128" s="92">
        <f t="shared" si="25"/>
        <v>0</v>
      </c>
      <c r="AI128" s="92">
        <f t="shared" si="25"/>
        <v>0</v>
      </c>
      <c r="AJ128" s="92">
        <f t="shared" si="25"/>
        <v>0</v>
      </c>
      <c r="AK128" s="92">
        <f t="shared" si="25"/>
        <v>0</v>
      </c>
      <c r="AL128" s="92">
        <f t="shared" si="25"/>
        <v>0</v>
      </c>
      <c r="AM128" s="92">
        <f t="shared" si="25"/>
        <v>0</v>
      </c>
      <c r="AN128" s="92">
        <f t="shared" si="25"/>
        <v>0</v>
      </c>
      <c r="AO128" s="92">
        <f t="shared" si="25"/>
        <v>0</v>
      </c>
      <c r="AP128" s="92">
        <f t="shared" si="25"/>
        <v>0</v>
      </c>
      <c r="AQ128" s="92">
        <f t="shared" si="25"/>
        <v>0</v>
      </c>
      <c r="AR128" s="92">
        <f t="shared" si="25"/>
        <v>0</v>
      </c>
      <c r="AS128" s="92">
        <f t="shared" si="25"/>
        <v>0</v>
      </c>
    </row>
    <row r="129" spans="1:46" customFormat="1" ht="15.75" thickBot="1">
      <c r="D129" s="289"/>
    </row>
    <row r="130" spans="1:46" customFormat="1">
      <c r="A130" s="788" t="s">
        <v>57</v>
      </c>
      <c r="B130" s="784" t="s">
        <v>324</v>
      </c>
      <c r="C130" s="791" t="s">
        <v>353</v>
      </c>
      <c r="D130" s="231" t="s">
        <v>262</v>
      </c>
      <c r="E130" s="310"/>
      <c r="F130" s="310"/>
      <c r="G130" s="310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  <c r="Z130" s="310"/>
      <c r="AA130" s="310"/>
      <c r="AB130" s="310"/>
      <c r="AC130" s="310"/>
      <c r="AD130" s="310"/>
      <c r="AE130" s="310"/>
      <c r="AF130" s="246"/>
      <c r="AG130" s="781"/>
      <c r="AH130" s="781"/>
      <c r="AI130" s="781"/>
      <c r="AJ130" s="781"/>
      <c r="AK130" s="781"/>
      <c r="AL130" s="781"/>
      <c r="AM130" s="781"/>
      <c r="AN130" s="781"/>
      <c r="AO130" s="781"/>
      <c r="AP130" s="781"/>
      <c r="AQ130" s="781"/>
      <c r="AR130" s="781"/>
      <c r="AS130" s="781"/>
    </row>
    <row r="131" spans="1:46" customFormat="1" ht="30">
      <c r="A131" s="789"/>
      <c r="B131" s="785"/>
      <c r="C131" s="792"/>
      <c r="D131" s="311" t="s">
        <v>263</v>
      </c>
      <c r="E131" s="310"/>
      <c r="F131" s="310"/>
      <c r="G131" s="310"/>
      <c r="H131" s="310"/>
      <c r="I131" s="310"/>
      <c r="J131" s="310"/>
      <c r="K131" s="310"/>
      <c r="L131" s="310"/>
      <c r="M131" s="310"/>
      <c r="N131" s="310"/>
      <c r="O131" s="310"/>
      <c r="P131" s="310"/>
      <c r="Q131" s="310"/>
      <c r="R131" s="310"/>
      <c r="S131" s="310"/>
      <c r="T131" s="310"/>
      <c r="U131" s="310"/>
      <c r="V131" s="310"/>
      <c r="W131" s="310"/>
      <c r="X131" s="310"/>
      <c r="Y131" s="310"/>
      <c r="Z131" s="310"/>
      <c r="AA131" s="310"/>
      <c r="AB131" s="310"/>
      <c r="AC131" s="310"/>
      <c r="AD131" s="310"/>
      <c r="AE131" s="310"/>
      <c r="AF131" s="246"/>
      <c r="AG131" s="782"/>
      <c r="AH131" s="782"/>
      <c r="AI131" s="782"/>
      <c r="AJ131" s="782"/>
      <c r="AK131" s="782"/>
      <c r="AL131" s="782"/>
      <c r="AM131" s="782"/>
      <c r="AN131" s="782"/>
      <c r="AO131" s="782"/>
      <c r="AP131" s="782"/>
      <c r="AQ131" s="782"/>
      <c r="AR131" s="782"/>
      <c r="AS131" s="782"/>
    </row>
    <row r="132" spans="1:46" customFormat="1">
      <c r="A132" s="789"/>
      <c r="B132" s="785"/>
      <c r="C132" s="792"/>
      <c r="D132" s="311" t="s">
        <v>265</v>
      </c>
      <c r="E132" s="310"/>
      <c r="F132" s="310"/>
      <c r="G132" s="310"/>
      <c r="H132" s="310"/>
      <c r="I132" s="310"/>
      <c r="J132" s="310"/>
      <c r="K132" s="310"/>
      <c r="L132" s="310"/>
      <c r="M132" s="310"/>
      <c r="N132" s="310"/>
      <c r="O132" s="310"/>
      <c r="P132" s="310"/>
      <c r="Q132" s="310"/>
      <c r="R132" s="310"/>
      <c r="S132" s="310"/>
      <c r="T132" s="310"/>
      <c r="U132" s="310"/>
      <c r="V132" s="310"/>
      <c r="W132" s="310"/>
      <c r="X132" s="310"/>
      <c r="Y132" s="310"/>
      <c r="Z132" s="310"/>
      <c r="AA132" s="310"/>
      <c r="AB132" s="310"/>
      <c r="AC132" s="310"/>
      <c r="AD132" s="310"/>
      <c r="AE132" s="310"/>
      <c r="AF132" s="246"/>
      <c r="AG132" s="782"/>
      <c r="AH132" s="782"/>
      <c r="AI132" s="782"/>
      <c r="AJ132" s="782"/>
      <c r="AK132" s="782"/>
      <c r="AL132" s="782"/>
      <c r="AM132" s="782"/>
      <c r="AN132" s="782"/>
      <c r="AO132" s="782"/>
      <c r="AP132" s="782"/>
      <c r="AQ132" s="782"/>
      <c r="AR132" s="782"/>
      <c r="AS132" s="782"/>
    </row>
    <row r="133" spans="1:46" customFormat="1" ht="30">
      <c r="A133" s="789"/>
      <c r="B133" s="785"/>
      <c r="C133" s="792"/>
      <c r="D133" s="311" t="s">
        <v>352</v>
      </c>
      <c r="E133" s="310"/>
      <c r="F133" s="310"/>
      <c r="G133" s="310"/>
      <c r="H133" s="310"/>
      <c r="I133" s="310"/>
      <c r="J133" s="310"/>
      <c r="K133" s="310"/>
      <c r="L133" s="310"/>
      <c r="M133" s="310"/>
      <c r="N133" s="310"/>
      <c r="O133" s="310"/>
      <c r="P133" s="310"/>
      <c r="Q133" s="310"/>
      <c r="R133" s="310"/>
      <c r="S133" s="310"/>
      <c r="T133" s="310"/>
      <c r="U133" s="310"/>
      <c r="V133" s="310"/>
      <c r="W133" s="310"/>
      <c r="X133" s="310"/>
      <c r="Y133" s="310"/>
      <c r="Z133" s="310"/>
      <c r="AA133" s="310"/>
      <c r="AB133" s="310"/>
      <c r="AC133" s="310"/>
      <c r="AD133" s="310"/>
      <c r="AE133" s="310"/>
      <c r="AF133" s="246"/>
      <c r="AG133" s="782"/>
      <c r="AH133" s="782"/>
      <c r="AI133" s="782"/>
      <c r="AJ133" s="782"/>
      <c r="AK133" s="782"/>
      <c r="AL133" s="782"/>
      <c r="AM133" s="782"/>
      <c r="AN133" s="782"/>
      <c r="AO133" s="782"/>
      <c r="AP133" s="782"/>
      <c r="AQ133" s="782"/>
      <c r="AR133" s="782"/>
      <c r="AS133" s="782"/>
    </row>
    <row r="134" spans="1:46" customFormat="1">
      <c r="A134" s="789"/>
      <c r="B134" s="785"/>
      <c r="C134" s="792"/>
      <c r="D134" s="311" t="s">
        <v>264</v>
      </c>
      <c r="E134" s="310"/>
      <c r="F134" s="310"/>
      <c r="G134" s="310"/>
      <c r="H134" s="310"/>
      <c r="I134" s="310"/>
      <c r="J134" s="310"/>
      <c r="K134" s="310"/>
      <c r="L134" s="310"/>
      <c r="M134" s="310"/>
      <c r="N134" s="310"/>
      <c r="O134" s="310"/>
      <c r="P134" s="310"/>
      <c r="Q134" s="310"/>
      <c r="R134" s="310"/>
      <c r="S134" s="310"/>
      <c r="T134" s="310"/>
      <c r="U134" s="310"/>
      <c r="V134" s="310"/>
      <c r="W134" s="310"/>
      <c r="X134" s="310"/>
      <c r="Y134" s="310"/>
      <c r="Z134" s="310"/>
      <c r="AA134" s="310"/>
      <c r="AB134" s="310"/>
      <c r="AC134" s="310"/>
      <c r="AD134" s="310"/>
      <c r="AE134" s="310"/>
      <c r="AF134" s="246"/>
      <c r="AG134" s="782"/>
      <c r="AH134" s="782"/>
      <c r="AI134" s="782"/>
      <c r="AJ134" s="782"/>
      <c r="AK134" s="782"/>
      <c r="AL134" s="782"/>
      <c r="AM134" s="782"/>
      <c r="AN134" s="782"/>
      <c r="AO134" s="782"/>
      <c r="AP134" s="782"/>
      <c r="AQ134" s="782"/>
      <c r="AR134" s="782"/>
      <c r="AS134" s="782"/>
    </row>
    <row r="135" spans="1:46" customFormat="1" ht="15.75" thickBot="1">
      <c r="A135" s="790"/>
      <c r="B135" s="786"/>
      <c r="C135" s="793"/>
      <c r="D135" s="233" t="s">
        <v>131</v>
      </c>
      <c r="E135" s="310"/>
      <c r="F135" s="310"/>
      <c r="G135" s="310"/>
      <c r="H135" s="310"/>
      <c r="I135" s="310"/>
      <c r="J135" s="310"/>
      <c r="K135" s="310"/>
      <c r="L135" s="310"/>
      <c r="M135" s="310"/>
      <c r="N135" s="310"/>
      <c r="O135" s="310"/>
      <c r="P135" s="310"/>
      <c r="Q135" s="310"/>
      <c r="R135" s="310"/>
      <c r="S135" s="310"/>
      <c r="T135" s="310"/>
      <c r="U135" s="310"/>
      <c r="V135" s="310"/>
      <c r="W135" s="310"/>
      <c r="X135" s="310"/>
      <c r="Y135" s="310"/>
      <c r="Z135" s="310"/>
      <c r="AA135" s="310"/>
      <c r="AB135" s="310"/>
      <c r="AC135" s="310"/>
      <c r="AD135" s="310"/>
      <c r="AE135" s="310"/>
      <c r="AF135" s="246"/>
      <c r="AG135" s="783"/>
      <c r="AH135" s="783"/>
      <c r="AI135" s="783"/>
      <c r="AJ135" s="783"/>
      <c r="AK135" s="783"/>
      <c r="AL135" s="783"/>
      <c r="AM135" s="783"/>
      <c r="AN135" s="783"/>
      <c r="AO135" s="783"/>
      <c r="AP135" s="783"/>
      <c r="AQ135" s="783"/>
      <c r="AR135" s="783"/>
      <c r="AS135" s="783"/>
    </row>
    <row r="136" spans="1:46" ht="14.45" customHeight="1">
      <c r="A136" s="787"/>
      <c r="B136" s="787"/>
      <c r="C136" s="787"/>
      <c r="D136" s="787"/>
      <c r="E136" s="3">
        <f t="shared" ref="E136:AE136" si="26">SUM(E130:E135)</f>
        <v>0</v>
      </c>
      <c r="F136" s="3">
        <f t="shared" si="26"/>
        <v>0</v>
      </c>
      <c r="G136" s="3">
        <f t="shared" si="26"/>
        <v>0</v>
      </c>
      <c r="H136" s="3">
        <f t="shared" si="26"/>
        <v>0</v>
      </c>
      <c r="I136" s="3">
        <f t="shared" si="26"/>
        <v>0</v>
      </c>
      <c r="J136" s="3">
        <f t="shared" si="26"/>
        <v>0</v>
      </c>
      <c r="K136" s="3">
        <f t="shared" si="26"/>
        <v>0</v>
      </c>
      <c r="L136" s="3">
        <f t="shared" si="26"/>
        <v>0</v>
      </c>
      <c r="M136" s="3">
        <f t="shared" si="26"/>
        <v>0</v>
      </c>
      <c r="N136" s="3">
        <f t="shared" si="26"/>
        <v>0</v>
      </c>
      <c r="O136" s="3">
        <f t="shared" si="26"/>
        <v>0</v>
      </c>
      <c r="P136" s="3">
        <f t="shared" si="26"/>
        <v>0</v>
      </c>
      <c r="Q136" s="3">
        <f t="shared" si="26"/>
        <v>0</v>
      </c>
      <c r="R136" s="3">
        <f t="shared" si="26"/>
        <v>0</v>
      </c>
      <c r="S136" s="3">
        <f t="shared" si="26"/>
        <v>0</v>
      </c>
      <c r="T136" s="3">
        <f t="shared" si="26"/>
        <v>0</v>
      </c>
      <c r="U136" s="3">
        <f t="shared" si="26"/>
        <v>0</v>
      </c>
      <c r="V136" s="3">
        <f t="shared" si="26"/>
        <v>0</v>
      </c>
      <c r="W136" s="3">
        <f t="shared" si="26"/>
        <v>0</v>
      </c>
      <c r="X136" s="3">
        <f t="shared" si="26"/>
        <v>0</v>
      </c>
      <c r="Y136" s="3">
        <f t="shared" si="26"/>
        <v>0</v>
      </c>
      <c r="Z136" s="3">
        <f t="shared" si="26"/>
        <v>0</v>
      </c>
      <c r="AA136" s="3">
        <f t="shared" si="26"/>
        <v>0</v>
      </c>
      <c r="AB136" s="3">
        <f t="shared" si="26"/>
        <v>0</v>
      </c>
      <c r="AC136" s="3">
        <f t="shared" si="26"/>
        <v>0</v>
      </c>
      <c r="AD136" s="3">
        <f t="shared" si="26"/>
        <v>0</v>
      </c>
      <c r="AE136" s="3">
        <f t="shared" si="26"/>
        <v>0</v>
      </c>
      <c r="AF136" s="4"/>
      <c r="AG136" s="92">
        <f t="shared" ref="AG136:AS136" si="27">SUM(AG130)</f>
        <v>0</v>
      </c>
      <c r="AH136" s="92">
        <f t="shared" si="27"/>
        <v>0</v>
      </c>
      <c r="AI136" s="92">
        <f t="shared" si="27"/>
        <v>0</v>
      </c>
      <c r="AJ136" s="92">
        <f t="shared" si="27"/>
        <v>0</v>
      </c>
      <c r="AK136" s="92">
        <f t="shared" si="27"/>
        <v>0</v>
      </c>
      <c r="AL136" s="92">
        <f t="shared" si="27"/>
        <v>0</v>
      </c>
      <c r="AM136" s="92">
        <f t="shared" si="27"/>
        <v>0</v>
      </c>
      <c r="AN136" s="92">
        <f t="shared" si="27"/>
        <v>0</v>
      </c>
      <c r="AO136" s="92">
        <f t="shared" si="27"/>
        <v>0</v>
      </c>
      <c r="AP136" s="92">
        <f t="shared" si="27"/>
        <v>0</v>
      </c>
      <c r="AQ136" s="92">
        <f t="shared" si="27"/>
        <v>0</v>
      </c>
      <c r="AR136" s="92">
        <f t="shared" si="27"/>
        <v>0</v>
      </c>
      <c r="AS136" s="92">
        <f t="shared" si="27"/>
        <v>0</v>
      </c>
    </row>
    <row r="137" spans="1:46" customFormat="1">
      <c r="D137" s="289"/>
    </row>
    <row r="138" spans="1:46" ht="19.5" customHeight="1">
      <c r="A138" s="322"/>
      <c r="B138" s="1" t="s">
        <v>374</v>
      </c>
      <c r="D138" s="22" t="s">
        <v>73</v>
      </c>
      <c r="E138" s="5">
        <f>SUM(E29+E35+E43+E68+E56+E63+E80+E98+E92+E128+E112+E136+E75+E24)</f>
        <v>0</v>
      </c>
      <c r="F138" s="5">
        <f t="shared" ref="F138:V138" si="28">SUM(F29+F35+F43+F70+F56+F63+F80+F98+F86+F122+F114+F136+F75+F24)</f>
        <v>0</v>
      </c>
      <c r="G138" s="5">
        <f t="shared" si="28"/>
        <v>0</v>
      </c>
      <c r="H138" s="5">
        <f t="shared" si="28"/>
        <v>0</v>
      </c>
      <c r="I138" s="5">
        <f t="shared" si="28"/>
        <v>0</v>
      </c>
      <c r="J138" s="5">
        <f t="shared" si="28"/>
        <v>0</v>
      </c>
      <c r="K138" s="5">
        <f t="shared" si="28"/>
        <v>0</v>
      </c>
      <c r="L138" s="5">
        <f t="shared" si="28"/>
        <v>0</v>
      </c>
      <c r="M138" s="5">
        <f t="shared" si="28"/>
        <v>0</v>
      </c>
      <c r="N138" s="5">
        <f t="shared" si="28"/>
        <v>0</v>
      </c>
      <c r="O138" s="5">
        <f t="shared" si="28"/>
        <v>0</v>
      </c>
      <c r="P138" s="5">
        <f t="shared" si="28"/>
        <v>0</v>
      </c>
      <c r="Q138" s="5">
        <f t="shared" si="28"/>
        <v>0</v>
      </c>
      <c r="R138" s="5">
        <f t="shared" si="28"/>
        <v>0</v>
      </c>
      <c r="S138" s="5">
        <f t="shared" si="28"/>
        <v>0</v>
      </c>
      <c r="T138" s="5">
        <f t="shared" si="28"/>
        <v>0</v>
      </c>
      <c r="U138" s="5">
        <f t="shared" si="28"/>
        <v>0</v>
      </c>
      <c r="V138" s="5">
        <f t="shared" si="28"/>
        <v>0</v>
      </c>
      <c r="W138" s="5">
        <f t="shared" ref="W138:AE138" si="29">SUM(W29+W35+W43+W70+W56+W63+W80+W98+W86+W122+W114+W136+W75+W24)</f>
        <v>0</v>
      </c>
      <c r="X138" s="5">
        <f t="shared" si="29"/>
        <v>0</v>
      </c>
      <c r="Y138" s="5">
        <f t="shared" si="29"/>
        <v>0</v>
      </c>
      <c r="Z138" s="5">
        <f t="shared" si="29"/>
        <v>0</v>
      </c>
      <c r="AA138" s="5">
        <f t="shared" si="29"/>
        <v>0</v>
      </c>
      <c r="AB138" s="5">
        <f t="shared" si="29"/>
        <v>0</v>
      </c>
      <c r="AC138" s="5">
        <f t="shared" si="29"/>
        <v>0</v>
      </c>
      <c r="AD138" s="5">
        <f t="shared" si="29"/>
        <v>0</v>
      </c>
      <c r="AE138" s="5">
        <f t="shared" si="29"/>
        <v>0</v>
      </c>
      <c r="AF138" s="180"/>
      <c r="AG138" s="92">
        <f t="shared" ref="AG138:AS138" si="30">SUM(AG29+AG35+AG43+AG70+AG56+AG63+AG80+AG98+AG86+AG122+AG114+AG136+AG75+AG24)</f>
        <v>0</v>
      </c>
      <c r="AH138" s="92">
        <f t="shared" si="30"/>
        <v>0</v>
      </c>
      <c r="AI138" s="92">
        <f t="shared" si="30"/>
        <v>0</v>
      </c>
      <c r="AJ138" s="92">
        <f t="shared" si="30"/>
        <v>0</v>
      </c>
      <c r="AK138" s="92">
        <f t="shared" si="30"/>
        <v>0</v>
      </c>
      <c r="AL138" s="92">
        <f t="shared" si="30"/>
        <v>0</v>
      </c>
      <c r="AM138" s="92">
        <f t="shared" si="30"/>
        <v>0</v>
      </c>
      <c r="AN138" s="92">
        <f t="shared" si="30"/>
        <v>0</v>
      </c>
      <c r="AO138" s="92">
        <f t="shared" si="30"/>
        <v>0</v>
      </c>
      <c r="AP138" s="92">
        <f t="shared" si="30"/>
        <v>0</v>
      </c>
      <c r="AQ138" s="92">
        <f t="shared" si="30"/>
        <v>0</v>
      </c>
      <c r="AR138" s="92">
        <f t="shared" si="30"/>
        <v>0</v>
      </c>
      <c r="AS138" s="92">
        <f t="shared" si="30"/>
        <v>0</v>
      </c>
    </row>
    <row r="139" spans="1:46" ht="15.75" thickBot="1"/>
    <row r="140" spans="1:46" ht="21.75" customHeight="1" thickBot="1">
      <c r="A140" s="765"/>
      <c r="B140" s="777" t="s">
        <v>45</v>
      </c>
      <c r="C140" s="766" t="s">
        <v>66</v>
      </c>
      <c r="D140" s="766" t="s">
        <v>67</v>
      </c>
      <c r="E140" s="769" t="s">
        <v>88</v>
      </c>
      <c r="F140" s="770"/>
      <c r="G140" s="770"/>
      <c r="H140" s="770"/>
      <c r="I140" s="770"/>
      <c r="J140" s="770"/>
      <c r="K140" s="770"/>
      <c r="L140" s="770"/>
      <c r="M140" s="770"/>
      <c r="N140" s="770"/>
      <c r="O140" s="770"/>
      <c r="P140" s="770"/>
      <c r="Q140" s="756"/>
      <c r="R140" s="756"/>
      <c r="S140" s="756"/>
      <c r="T140" s="756"/>
      <c r="U140" s="771"/>
      <c r="V140" s="771"/>
      <c r="W140" s="772"/>
      <c r="AJ140" s="4"/>
    </row>
    <row r="141" spans="1:46" ht="21.75" customHeight="1" thickBot="1">
      <c r="A141" s="765"/>
      <c r="B141" s="778"/>
      <c r="C141" s="779"/>
      <c r="D141" s="767"/>
      <c r="E141" s="773" t="s">
        <v>0</v>
      </c>
      <c r="F141" s="773"/>
      <c r="G141" s="773"/>
      <c r="H141" s="773"/>
      <c r="I141" s="773"/>
      <c r="J141" s="773" t="s">
        <v>1</v>
      </c>
      <c r="K141" s="773"/>
      <c r="L141" s="773"/>
      <c r="M141" s="773"/>
      <c r="N141" s="773"/>
      <c r="O141" s="774" t="s">
        <v>43</v>
      </c>
      <c r="P141" s="775"/>
      <c r="Q141" s="776" t="s">
        <v>186</v>
      </c>
      <c r="R141" s="756"/>
      <c r="S141" s="756"/>
      <c r="T141" s="756"/>
      <c r="U141" s="771"/>
      <c r="V141" s="771"/>
      <c r="W141" s="772"/>
      <c r="AJ141" s="4"/>
    </row>
    <row r="142" spans="1:46" ht="30" customHeight="1" thickBot="1">
      <c r="A142" s="765"/>
      <c r="B142" s="778"/>
      <c r="C142" s="780"/>
      <c r="D142" s="768"/>
      <c r="E142" s="247" t="s">
        <v>92</v>
      </c>
      <c r="F142" s="247" t="s">
        <v>72</v>
      </c>
      <c r="G142" s="248" t="s">
        <v>93</v>
      </c>
      <c r="H142" s="248" t="s">
        <v>70</v>
      </c>
      <c r="I142" s="248" t="s">
        <v>71</v>
      </c>
      <c r="J142" s="248" t="s">
        <v>92</v>
      </c>
      <c r="K142" s="247" t="s">
        <v>72</v>
      </c>
      <c r="L142" s="248" t="s">
        <v>93</v>
      </c>
      <c r="M142" s="248" t="s">
        <v>70</v>
      </c>
      <c r="N142" s="248" t="s">
        <v>71</v>
      </c>
      <c r="O142" s="248" t="s">
        <v>94</v>
      </c>
      <c r="P142" s="248" t="s">
        <v>95</v>
      </c>
      <c r="Q142" s="249" t="s">
        <v>189</v>
      </c>
      <c r="R142" s="249" t="s">
        <v>190</v>
      </c>
      <c r="S142" s="249" t="s">
        <v>191</v>
      </c>
      <c r="T142" s="249" t="s">
        <v>192</v>
      </c>
      <c r="U142" s="249" t="s">
        <v>193</v>
      </c>
      <c r="V142" s="250" t="s">
        <v>194</v>
      </c>
      <c r="W142" s="249" t="s">
        <v>195</v>
      </c>
      <c r="X142" s="4"/>
      <c r="Y142" s="4"/>
      <c r="AN142" s="4"/>
    </row>
    <row r="143" spans="1:46" ht="15" customHeight="1">
      <c r="A143" s="290"/>
      <c r="B143" s="466" t="s">
        <v>752</v>
      </c>
      <c r="C143" s="467" t="s">
        <v>868</v>
      </c>
      <c r="D143" s="455">
        <v>20</v>
      </c>
      <c r="E143" s="456"/>
      <c r="F143" s="457"/>
      <c r="G143" s="457"/>
      <c r="H143" s="457"/>
      <c r="I143" s="458"/>
      <c r="J143" s="456">
        <v>1</v>
      </c>
      <c r="K143" s="457">
        <v>16</v>
      </c>
      <c r="L143" s="457">
        <v>12</v>
      </c>
      <c r="M143" s="457">
        <v>0</v>
      </c>
      <c r="N143" s="458">
        <v>4</v>
      </c>
      <c r="O143" s="456">
        <v>5</v>
      </c>
      <c r="P143" s="458">
        <v>11</v>
      </c>
      <c r="Q143" s="434">
        <v>0</v>
      </c>
      <c r="R143" s="267">
        <v>0</v>
      </c>
      <c r="S143" s="267">
        <v>6</v>
      </c>
      <c r="T143" s="267">
        <v>7</v>
      </c>
      <c r="U143" s="267">
        <v>3</v>
      </c>
      <c r="V143" s="267">
        <v>0</v>
      </c>
      <c r="W143" s="267">
        <v>0</v>
      </c>
      <c r="X143" s="4"/>
      <c r="Y143" s="4"/>
      <c r="Z143" s="4"/>
      <c r="AA143" s="4"/>
      <c r="AT143" s="4"/>
    </row>
    <row r="144" spans="1:46" ht="15" customHeight="1">
      <c r="A144" s="290"/>
      <c r="B144" s="297" t="s">
        <v>752</v>
      </c>
      <c r="C144" s="298" t="s">
        <v>753</v>
      </c>
      <c r="D144" s="460">
        <v>759</v>
      </c>
      <c r="E144" s="461"/>
      <c r="F144" s="263"/>
      <c r="G144" s="263"/>
      <c r="H144" s="263"/>
      <c r="I144" s="462"/>
      <c r="J144" s="461">
        <v>33</v>
      </c>
      <c r="K144" s="263">
        <v>475</v>
      </c>
      <c r="L144" s="263">
        <v>463</v>
      </c>
      <c r="M144" s="263">
        <v>0</v>
      </c>
      <c r="N144" s="462">
        <v>12</v>
      </c>
      <c r="O144" s="461">
        <v>251</v>
      </c>
      <c r="P144" s="462">
        <v>224</v>
      </c>
      <c r="Q144" s="445">
        <v>0</v>
      </c>
      <c r="R144" s="267">
        <v>7</v>
      </c>
      <c r="S144" s="267">
        <v>96</v>
      </c>
      <c r="T144" s="267">
        <v>117</v>
      </c>
      <c r="U144" s="267">
        <v>119</v>
      </c>
      <c r="V144" s="267">
        <v>83</v>
      </c>
      <c r="W144" s="267">
        <v>53</v>
      </c>
      <c r="X144" s="4"/>
      <c r="Y144" s="4"/>
      <c r="Z144" s="4"/>
      <c r="AA144" s="4"/>
      <c r="AT144" s="4"/>
    </row>
    <row r="145" spans="1:46" ht="15" customHeight="1">
      <c r="A145" s="290"/>
      <c r="B145" s="297" t="s">
        <v>752</v>
      </c>
      <c r="C145" s="298" t="s">
        <v>754</v>
      </c>
      <c r="D145" s="460">
        <v>96</v>
      </c>
      <c r="E145" s="461"/>
      <c r="F145" s="263"/>
      <c r="G145" s="263"/>
      <c r="H145" s="263"/>
      <c r="I145" s="462"/>
      <c r="J145" s="461">
        <v>4</v>
      </c>
      <c r="K145" s="263">
        <v>58</v>
      </c>
      <c r="L145" s="263">
        <v>56</v>
      </c>
      <c r="M145" s="263">
        <v>0</v>
      </c>
      <c r="N145" s="462">
        <v>2</v>
      </c>
      <c r="O145" s="461">
        <v>30</v>
      </c>
      <c r="P145" s="462">
        <v>28</v>
      </c>
      <c r="Q145" s="445">
        <v>0</v>
      </c>
      <c r="R145" s="267">
        <v>4</v>
      </c>
      <c r="S145" s="267">
        <v>15</v>
      </c>
      <c r="T145" s="267">
        <v>11</v>
      </c>
      <c r="U145" s="267">
        <v>15</v>
      </c>
      <c r="V145" s="267">
        <v>5</v>
      </c>
      <c r="W145" s="267">
        <v>8</v>
      </c>
      <c r="X145" s="4"/>
      <c r="Y145" s="4"/>
      <c r="Z145" s="4"/>
      <c r="AA145" s="4"/>
      <c r="AT145" s="4"/>
    </row>
    <row r="146" spans="1:46" ht="15" customHeight="1">
      <c r="A146" s="290"/>
      <c r="B146" s="297" t="s">
        <v>752</v>
      </c>
      <c r="C146" s="467" t="s">
        <v>755</v>
      </c>
      <c r="D146" s="460">
        <v>108</v>
      </c>
      <c r="E146" s="461"/>
      <c r="F146" s="263"/>
      <c r="G146" s="263"/>
      <c r="H146" s="263"/>
      <c r="I146" s="462"/>
      <c r="J146" s="461">
        <v>4</v>
      </c>
      <c r="K146" s="263">
        <v>59</v>
      </c>
      <c r="L146" s="263">
        <v>59</v>
      </c>
      <c r="M146" s="263">
        <v>0</v>
      </c>
      <c r="N146" s="462">
        <v>0</v>
      </c>
      <c r="O146" s="461">
        <v>30</v>
      </c>
      <c r="P146" s="462">
        <v>29</v>
      </c>
      <c r="Q146" s="445">
        <v>0</v>
      </c>
      <c r="R146" s="267">
        <v>0</v>
      </c>
      <c r="S146" s="267">
        <v>11</v>
      </c>
      <c r="T146" s="267">
        <v>12</v>
      </c>
      <c r="U146" s="267">
        <v>15</v>
      </c>
      <c r="V146" s="267">
        <v>13</v>
      </c>
      <c r="W146" s="267">
        <v>8</v>
      </c>
      <c r="X146" s="4"/>
      <c r="Y146" s="4"/>
      <c r="Z146" s="4"/>
      <c r="AA146" s="4"/>
      <c r="AT146" s="4"/>
    </row>
    <row r="147" spans="1:46" ht="15" customHeight="1">
      <c r="A147" s="290"/>
      <c r="B147" s="297" t="s">
        <v>756</v>
      </c>
      <c r="C147" s="298" t="s">
        <v>778</v>
      </c>
      <c r="D147" s="460">
        <v>282</v>
      </c>
      <c r="E147" s="461"/>
      <c r="F147" s="263"/>
      <c r="G147" s="263"/>
      <c r="H147" s="263"/>
      <c r="I147" s="462"/>
      <c r="J147" s="461">
        <v>12</v>
      </c>
      <c r="K147" s="263">
        <v>120</v>
      </c>
      <c r="L147" s="263">
        <v>92</v>
      </c>
      <c r="M147" s="263">
        <v>0</v>
      </c>
      <c r="N147" s="462">
        <v>28</v>
      </c>
      <c r="O147" s="461">
        <v>16</v>
      </c>
      <c r="P147" s="462">
        <v>104</v>
      </c>
      <c r="Q147" s="445">
        <v>0</v>
      </c>
      <c r="R147" s="267">
        <v>6</v>
      </c>
      <c r="S147" s="267">
        <v>21</v>
      </c>
      <c r="T147" s="267">
        <v>26</v>
      </c>
      <c r="U147" s="267">
        <v>36</v>
      </c>
      <c r="V147" s="267">
        <v>25</v>
      </c>
      <c r="W147" s="267">
        <v>6</v>
      </c>
      <c r="X147" s="4"/>
      <c r="Y147" s="4"/>
      <c r="Z147" s="4"/>
      <c r="AA147" s="4"/>
      <c r="AT147" s="4"/>
    </row>
    <row r="148" spans="1:46" ht="15" customHeight="1">
      <c r="A148" s="290"/>
      <c r="B148" s="297" t="s">
        <v>756</v>
      </c>
      <c r="C148" s="298" t="s">
        <v>680</v>
      </c>
      <c r="D148" s="460">
        <v>60</v>
      </c>
      <c r="E148" s="461"/>
      <c r="F148" s="263"/>
      <c r="G148" s="263"/>
      <c r="H148" s="263"/>
      <c r="I148" s="462"/>
      <c r="J148" s="461">
        <v>3</v>
      </c>
      <c r="K148" s="263">
        <v>37</v>
      </c>
      <c r="L148" s="263">
        <v>37</v>
      </c>
      <c r="M148" s="263">
        <v>0</v>
      </c>
      <c r="N148" s="462">
        <v>0</v>
      </c>
      <c r="O148" s="461">
        <v>14</v>
      </c>
      <c r="P148" s="462">
        <v>23</v>
      </c>
      <c r="Q148" s="445">
        <v>0</v>
      </c>
      <c r="R148" s="267">
        <v>0</v>
      </c>
      <c r="S148" s="267">
        <v>8</v>
      </c>
      <c r="T148" s="267">
        <v>11</v>
      </c>
      <c r="U148" s="267">
        <v>7</v>
      </c>
      <c r="V148" s="267">
        <v>5</v>
      </c>
      <c r="W148" s="267">
        <v>6</v>
      </c>
      <c r="X148" s="4"/>
      <c r="Y148" s="4"/>
      <c r="Z148" s="4"/>
      <c r="AA148" s="4"/>
      <c r="AT148" s="4"/>
    </row>
    <row r="149" spans="1:46" ht="15" customHeight="1">
      <c r="A149" s="290"/>
      <c r="B149" s="297" t="s">
        <v>756</v>
      </c>
      <c r="C149" s="298" t="s">
        <v>681</v>
      </c>
      <c r="D149" s="460">
        <v>72</v>
      </c>
      <c r="E149" s="461"/>
      <c r="F149" s="263"/>
      <c r="G149" s="263"/>
      <c r="H149" s="263"/>
      <c r="I149" s="462"/>
      <c r="J149" s="461">
        <v>3</v>
      </c>
      <c r="K149" s="263">
        <v>36</v>
      </c>
      <c r="L149" s="263">
        <v>32</v>
      </c>
      <c r="M149" s="263">
        <v>0</v>
      </c>
      <c r="N149" s="462">
        <v>4</v>
      </c>
      <c r="O149" s="461">
        <v>13</v>
      </c>
      <c r="P149" s="462">
        <v>23</v>
      </c>
      <c r="Q149" s="445">
        <v>0</v>
      </c>
      <c r="R149" s="267">
        <v>0</v>
      </c>
      <c r="S149" s="267">
        <v>9</v>
      </c>
      <c r="T149" s="267">
        <v>10</v>
      </c>
      <c r="U149" s="267">
        <v>7</v>
      </c>
      <c r="V149" s="267">
        <v>5</v>
      </c>
      <c r="W149" s="267">
        <v>5</v>
      </c>
      <c r="X149" s="4"/>
      <c r="Y149" s="4"/>
      <c r="Z149" s="4"/>
      <c r="AA149" s="4"/>
      <c r="AT149" s="4"/>
    </row>
    <row r="150" spans="1:46" ht="15" customHeight="1">
      <c r="A150" s="290"/>
      <c r="B150" s="297" t="s">
        <v>756</v>
      </c>
      <c r="C150" s="298" t="s">
        <v>938</v>
      </c>
      <c r="D150" s="452">
        <v>203</v>
      </c>
      <c r="E150" s="445"/>
      <c r="F150" s="238"/>
      <c r="G150" s="238"/>
      <c r="H150" s="238"/>
      <c r="I150" s="446"/>
      <c r="J150" s="445">
        <v>9</v>
      </c>
      <c r="K150" s="238">
        <v>96</v>
      </c>
      <c r="L150" s="238">
        <v>92</v>
      </c>
      <c r="M150" s="238">
        <v>0</v>
      </c>
      <c r="N150" s="446">
        <v>4</v>
      </c>
      <c r="O150" s="445">
        <v>37</v>
      </c>
      <c r="P150" s="446">
        <v>59</v>
      </c>
      <c r="Q150" s="445">
        <v>14</v>
      </c>
      <c r="R150" s="267">
        <v>23</v>
      </c>
      <c r="S150" s="267">
        <v>18</v>
      </c>
      <c r="T150" s="267">
        <v>7</v>
      </c>
      <c r="U150" s="267">
        <v>28</v>
      </c>
      <c r="V150" s="267">
        <v>3</v>
      </c>
      <c r="W150" s="267">
        <v>3</v>
      </c>
      <c r="X150" s="4"/>
      <c r="Y150" s="4"/>
      <c r="Z150" s="4"/>
      <c r="AA150" s="4"/>
      <c r="AT150" s="4"/>
    </row>
    <row r="151" spans="1:46" ht="15" customHeight="1">
      <c r="A151" s="290"/>
      <c r="B151" s="297" t="s">
        <v>939</v>
      </c>
      <c r="C151" s="298" t="s">
        <v>686</v>
      </c>
      <c r="D151" s="452">
        <v>72</v>
      </c>
      <c r="E151" s="445"/>
      <c r="F151" s="238"/>
      <c r="G151" s="238"/>
      <c r="H151" s="238"/>
      <c r="I151" s="446"/>
      <c r="J151" s="445">
        <v>3</v>
      </c>
      <c r="K151" s="238">
        <v>34</v>
      </c>
      <c r="L151" s="238">
        <v>30</v>
      </c>
      <c r="M151" s="238">
        <v>0</v>
      </c>
      <c r="N151" s="446">
        <v>4</v>
      </c>
      <c r="O151" s="445">
        <v>11</v>
      </c>
      <c r="P151" s="446">
        <v>23</v>
      </c>
      <c r="Q151" s="445">
        <v>11</v>
      </c>
      <c r="R151" s="267">
        <v>9</v>
      </c>
      <c r="S151" s="267">
        <v>4</v>
      </c>
      <c r="T151" s="267">
        <v>1</v>
      </c>
      <c r="U151" s="267">
        <v>6</v>
      </c>
      <c r="V151" s="267">
        <v>3</v>
      </c>
      <c r="W151" s="267">
        <v>0</v>
      </c>
      <c r="X151" s="4"/>
      <c r="Y151" s="4"/>
      <c r="Z151" s="4"/>
      <c r="AA151" s="4"/>
      <c r="AT151" s="4"/>
    </row>
    <row r="152" spans="1:46" ht="15" customHeight="1">
      <c r="A152" s="290"/>
      <c r="B152" s="297" t="s">
        <v>939</v>
      </c>
      <c r="C152" s="298" t="s">
        <v>687</v>
      </c>
      <c r="D152" s="452">
        <v>69</v>
      </c>
      <c r="E152" s="445"/>
      <c r="F152" s="238"/>
      <c r="G152" s="238"/>
      <c r="H152" s="238"/>
      <c r="I152" s="446"/>
      <c r="J152" s="445">
        <v>3</v>
      </c>
      <c r="K152" s="238">
        <v>31</v>
      </c>
      <c r="L152" s="238">
        <v>25</v>
      </c>
      <c r="M152" s="238">
        <v>0</v>
      </c>
      <c r="N152" s="446">
        <v>6</v>
      </c>
      <c r="O152" s="445">
        <v>16</v>
      </c>
      <c r="P152" s="446">
        <v>15</v>
      </c>
      <c r="Q152" s="445">
        <v>31</v>
      </c>
      <c r="R152" s="267">
        <v>0</v>
      </c>
      <c r="S152" s="267">
        <v>0</v>
      </c>
      <c r="T152" s="267">
        <v>0</v>
      </c>
      <c r="U152" s="267">
        <v>0</v>
      </c>
      <c r="V152" s="267">
        <v>0</v>
      </c>
      <c r="W152" s="267">
        <v>0</v>
      </c>
      <c r="X152" s="4"/>
      <c r="Y152" s="4"/>
      <c r="Z152" s="4"/>
      <c r="AA152" s="4"/>
      <c r="AB152" s="4"/>
      <c r="AC152" s="4"/>
      <c r="AR152" s="4"/>
    </row>
    <row r="153" spans="1:46" ht="15" customHeight="1">
      <c r="A153" s="290"/>
      <c r="B153" s="297" t="s">
        <v>939</v>
      </c>
      <c r="C153" s="298" t="s">
        <v>893</v>
      </c>
      <c r="D153" s="452">
        <v>213</v>
      </c>
      <c r="E153" s="445"/>
      <c r="F153" s="238"/>
      <c r="G153" s="238"/>
      <c r="H153" s="238"/>
      <c r="I153" s="446"/>
      <c r="J153" s="445">
        <v>9</v>
      </c>
      <c r="K153" s="238">
        <v>98</v>
      </c>
      <c r="L153" s="238">
        <v>93</v>
      </c>
      <c r="M153" s="238">
        <v>0</v>
      </c>
      <c r="N153" s="446">
        <v>5</v>
      </c>
      <c r="O153" s="445">
        <v>24</v>
      </c>
      <c r="P153" s="446">
        <v>74</v>
      </c>
      <c r="Q153" s="445">
        <v>29</v>
      </c>
      <c r="R153" s="267">
        <v>11</v>
      </c>
      <c r="S153" s="267">
        <v>29</v>
      </c>
      <c r="T153" s="267">
        <v>24</v>
      </c>
      <c r="U153" s="267">
        <v>5</v>
      </c>
      <c r="V153" s="267">
        <v>0</v>
      </c>
      <c r="W153" s="267">
        <v>0</v>
      </c>
      <c r="X153" s="4"/>
      <c r="Y153" s="4"/>
      <c r="Z153" s="4"/>
      <c r="AA153" s="4"/>
      <c r="AB153" s="4"/>
      <c r="AC153" s="4"/>
      <c r="AR153" s="4"/>
    </row>
    <row r="154" spans="1:46" ht="15" customHeight="1">
      <c r="A154" s="290"/>
      <c r="B154" s="297" t="s">
        <v>796</v>
      </c>
      <c r="C154" s="298" t="s">
        <v>894</v>
      </c>
      <c r="D154" s="452">
        <v>20</v>
      </c>
      <c r="E154" s="445"/>
      <c r="F154" s="238"/>
      <c r="G154" s="238"/>
      <c r="H154" s="238"/>
      <c r="I154" s="446"/>
      <c r="J154" s="445">
        <v>1</v>
      </c>
      <c r="K154" s="238">
        <v>18</v>
      </c>
      <c r="L154" s="238">
        <v>16</v>
      </c>
      <c r="M154" s="238">
        <v>0</v>
      </c>
      <c r="N154" s="446">
        <v>2</v>
      </c>
      <c r="O154" s="445">
        <v>12</v>
      </c>
      <c r="P154" s="446">
        <v>6</v>
      </c>
      <c r="Q154" s="445">
        <v>1</v>
      </c>
      <c r="R154" s="267">
        <v>0</v>
      </c>
      <c r="S154" s="267">
        <v>10</v>
      </c>
      <c r="T154" s="267">
        <v>4</v>
      </c>
      <c r="U154" s="267">
        <v>3</v>
      </c>
      <c r="V154" s="267">
        <v>0</v>
      </c>
      <c r="W154" s="267">
        <v>0</v>
      </c>
      <c r="X154" s="4"/>
      <c r="Y154" s="4"/>
      <c r="Z154" s="4"/>
      <c r="AA154" s="4"/>
      <c r="AB154" s="4"/>
      <c r="AC154" s="4"/>
      <c r="AR154" s="4"/>
    </row>
    <row r="155" spans="1:46" ht="15" customHeight="1">
      <c r="A155" s="290"/>
      <c r="B155" s="297" t="s">
        <v>761</v>
      </c>
      <c r="C155" s="298" t="s">
        <v>696</v>
      </c>
      <c r="D155" s="452">
        <v>141</v>
      </c>
      <c r="E155" s="445"/>
      <c r="F155" s="238"/>
      <c r="G155" s="238"/>
      <c r="H155" s="238"/>
      <c r="I155" s="446"/>
      <c r="J155" s="445">
        <v>5</v>
      </c>
      <c r="K155" s="238">
        <v>50</v>
      </c>
      <c r="L155" s="238">
        <v>41</v>
      </c>
      <c r="M155" s="238">
        <v>0</v>
      </c>
      <c r="N155" s="446">
        <v>9</v>
      </c>
      <c r="O155" s="445">
        <v>2</v>
      </c>
      <c r="P155" s="446">
        <v>48</v>
      </c>
      <c r="Q155" s="445">
        <v>8</v>
      </c>
      <c r="R155" s="267">
        <v>9</v>
      </c>
      <c r="S155" s="267">
        <v>23</v>
      </c>
      <c r="T155" s="267">
        <v>10</v>
      </c>
      <c r="U155" s="267">
        <v>0</v>
      </c>
      <c r="V155" s="267">
        <v>0</v>
      </c>
      <c r="W155" s="267">
        <v>0</v>
      </c>
      <c r="X155" s="4"/>
      <c r="Y155" s="4"/>
      <c r="Z155" s="4"/>
      <c r="AA155" s="4"/>
      <c r="AB155" s="4"/>
      <c r="AC155" s="4"/>
      <c r="AR155" s="4"/>
    </row>
    <row r="156" spans="1:46" ht="15" customHeight="1">
      <c r="A156" s="290"/>
      <c r="B156" s="297" t="s">
        <v>761</v>
      </c>
      <c r="C156" s="298" t="s">
        <v>764</v>
      </c>
      <c r="D156" s="452">
        <v>40</v>
      </c>
      <c r="E156" s="445"/>
      <c r="F156" s="238"/>
      <c r="G156" s="238"/>
      <c r="H156" s="238"/>
      <c r="I156" s="446"/>
      <c r="J156" s="445">
        <v>2</v>
      </c>
      <c r="K156" s="238">
        <v>28</v>
      </c>
      <c r="L156" s="238">
        <v>27</v>
      </c>
      <c r="M156" s="238">
        <v>0</v>
      </c>
      <c r="N156" s="446">
        <v>1</v>
      </c>
      <c r="O156" s="445">
        <v>0</v>
      </c>
      <c r="P156" s="446">
        <v>28</v>
      </c>
      <c r="Q156" s="445">
        <v>3</v>
      </c>
      <c r="R156" s="267">
        <v>4</v>
      </c>
      <c r="S156" s="267">
        <v>15</v>
      </c>
      <c r="T156" s="267">
        <v>3</v>
      </c>
      <c r="U156" s="267">
        <v>3</v>
      </c>
      <c r="V156" s="267">
        <v>0</v>
      </c>
      <c r="W156" s="267">
        <v>0</v>
      </c>
      <c r="X156" s="4"/>
      <c r="Y156" s="4"/>
      <c r="Z156" s="4"/>
      <c r="AA156" s="4"/>
      <c r="AB156" s="4"/>
      <c r="AC156" s="4"/>
      <c r="AR156" s="4"/>
    </row>
    <row r="157" spans="1:46" ht="15" customHeight="1">
      <c r="A157" s="290"/>
      <c r="B157" s="297" t="s">
        <v>761</v>
      </c>
      <c r="C157" s="298" t="s">
        <v>700</v>
      </c>
      <c r="D157" s="452">
        <v>54</v>
      </c>
      <c r="E157" s="445"/>
      <c r="F157" s="238"/>
      <c r="G157" s="238"/>
      <c r="H157" s="238"/>
      <c r="I157" s="446"/>
      <c r="J157" s="445">
        <v>2</v>
      </c>
      <c r="K157" s="238">
        <v>25</v>
      </c>
      <c r="L157" s="238">
        <v>14</v>
      </c>
      <c r="M157" s="238">
        <v>0</v>
      </c>
      <c r="N157" s="446">
        <v>11</v>
      </c>
      <c r="O157" s="445">
        <v>0</v>
      </c>
      <c r="P157" s="446">
        <v>25</v>
      </c>
      <c r="Q157" s="445">
        <v>5</v>
      </c>
      <c r="R157" s="267">
        <v>6</v>
      </c>
      <c r="S157" s="267">
        <v>10</v>
      </c>
      <c r="T157" s="267">
        <v>2</v>
      </c>
      <c r="U157" s="267">
        <v>1</v>
      </c>
      <c r="V157" s="267">
        <v>1</v>
      </c>
      <c r="W157" s="267">
        <v>0</v>
      </c>
      <c r="X157" s="4"/>
      <c r="Y157" s="4"/>
      <c r="Z157" s="4"/>
      <c r="AA157" s="4"/>
      <c r="AB157" s="4"/>
      <c r="AC157" s="4"/>
      <c r="AR157" s="4"/>
    </row>
    <row r="158" spans="1:46" ht="15" customHeight="1">
      <c r="A158" s="290"/>
      <c r="B158" s="297" t="s">
        <v>761</v>
      </c>
      <c r="C158" s="298" t="s">
        <v>801</v>
      </c>
      <c r="D158" s="452">
        <v>117</v>
      </c>
      <c r="E158" s="445"/>
      <c r="F158" s="238"/>
      <c r="G158" s="238"/>
      <c r="H158" s="238"/>
      <c r="I158" s="446"/>
      <c r="J158" s="445">
        <v>4</v>
      </c>
      <c r="K158" s="238">
        <v>40</v>
      </c>
      <c r="L158" s="238">
        <v>27</v>
      </c>
      <c r="M158" s="238">
        <v>0</v>
      </c>
      <c r="N158" s="446">
        <v>13</v>
      </c>
      <c r="O158" s="445">
        <v>1</v>
      </c>
      <c r="P158" s="446">
        <v>39</v>
      </c>
      <c r="Q158" s="445">
        <v>3</v>
      </c>
      <c r="R158" s="267">
        <v>6</v>
      </c>
      <c r="S158" s="267">
        <v>18</v>
      </c>
      <c r="T158" s="267">
        <v>6</v>
      </c>
      <c r="U158" s="267">
        <v>4</v>
      </c>
      <c r="V158" s="267">
        <v>3</v>
      </c>
      <c r="W158" s="267">
        <v>0</v>
      </c>
      <c r="X158" s="4"/>
      <c r="Y158" s="4"/>
      <c r="Z158" s="4"/>
      <c r="AA158" s="4"/>
      <c r="AB158" s="4"/>
      <c r="AC158" s="4"/>
      <c r="AR158" s="4"/>
    </row>
    <row r="159" spans="1:46" ht="15" customHeight="1">
      <c r="A159" s="290"/>
      <c r="B159" s="297" t="s">
        <v>761</v>
      </c>
      <c r="C159" s="298" t="s">
        <v>883</v>
      </c>
      <c r="D159" s="452">
        <v>60</v>
      </c>
      <c r="E159" s="445"/>
      <c r="F159" s="238"/>
      <c r="G159" s="238"/>
      <c r="H159" s="238"/>
      <c r="I159" s="446"/>
      <c r="J159" s="445">
        <v>2</v>
      </c>
      <c r="K159" s="238">
        <v>20</v>
      </c>
      <c r="L159" s="238">
        <v>18</v>
      </c>
      <c r="M159" s="238">
        <v>0</v>
      </c>
      <c r="N159" s="446">
        <v>2</v>
      </c>
      <c r="O159" s="445">
        <v>0</v>
      </c>
      <c r="P159" s="446">
        <v>20</v>
      </c>
      <c r="Q159" s="445">
        <v>2</v>
      </c>
      <c r="R159" s="267">
        <v>4</v>
      </c>
      <c r="S159" s="267">
        <v>10</v>
      </c>
      <c r="T159" s="267">
        <v>3</v>
      </c>
      <c r="U159" s="267">
        <v>1</v>
      </c>
      <c r="V159" s="267">
        <v>0</v>
      </c>
      <c r="W159" s="267">
        <v>0</v>
      </c>
      <c r="X159" s="4"/>
      <c r="Y159" s="4"/>
      <c r="Z159" s="4"/>
      <c r="AA159" s="4"/>
      <c r="AB159" s="4"/>
      <c r="AC159" s="4"/>
      <c r="AR159" s="4"/>
    </row>
    <row r="160" spans="1:46" ht="15" customHeight="1">
      <c r="A160" s="290"/>
      <c r="B160" s="297" t="s">
        <v>761</v>
      </c>
      <c r="C160" s="298" t="s">
        <v>703</v>
      </c>
      <c r="D160" s="452">
        <v>93</v>
      </c>
      <c r="E160" s="445"/>
      <c r="F160" s="238"/>
      <c r="G160" s="238"/>
      <c r="H160" s="238"/>
      <c r="I160" s="446"/>
      <c r="J160" s="445">
        <v>3</v>
      </c>
      <c r="K160" s="238">
        <v>33</v>
      </c>
      <c r="L160" s="238">
        <v>17</v>
      </c>
      <c r="M160" s="238">
        <v>0</v>
      </c>
      <c r="N160" s="446">
        <v>16</v>
      </c>
      <c r="O160" s="445">
        <v>0</v>
      </c>
      <c r="P160" s="446">
        <v>33</v>
      </c>
      <c r="Q160" s="445">
        <v>5</v>
      </c>
      <c r="R160" s="267">
        <v>7</v>
      </c>
      <c r="S160" s="267">
        <v>12</v>
      </c>
      <c r="T160" s="267">
        <v>6</v>
      </c>
      <c r="U160" s="267">
        <v>3</v>
      </c>
      <c r="V160" s="267">
        <v>0</v>
      </c>
      <c r="W160" s="267">
        <v>0</v>
      </c>
      <c r="X160" s="4"/>
      <c r="Y160" s="4"/>
      <c r="Z160" s="4"/>
      <c r="AA160" s="4"/>
      <c r="AB160" s="4"/>
      <c r="AC160" s="4"/>
      <c r="AR160" s="4"/>
    </row>
    <row r="161" spans="1:44" ht="15" customHeight="1">
      <c r="A161" s="290"/>
      <c r="B161" s="297" t="s">
        <v>761</v>
      </c>
      <c r="C161" s="298" t="s">
        <v>706</v>
      </c>
      <c r="D161" s="452">
        <v>276</v>
      </c>
      <c r="E161" s="445"/>
      <c r="F161" s="238"/>
      <c r="G161" s="238"/>
      <c r="H161" s="238"/>
      <c r="I161" s="446"/>
      <c r="J161" s="445">
        <v>8</v>
      </c>
      <c r="K161" s="238">
        <v>81</v>
      </c>
      <c r="L161" s="238">
        <v>69</v>
      </c>
      <c r="M161" s="238">
        <v>0</v>
      </c>
      <c r="N161" s="446">
        <v>12</v>
      </c>
      <c r="O161" s="445">
        <v>0</v>
      </c>
      <c r="P161" s="446">
        <v>81</v>
      </c>
      <c r="Q161" s="445">
        <v>3</v>
      </c>
      <c r="R161" s="267">
        <v>21</v>
      </c>
      <c r="S161" s="267">
        <v>39</v>
      </c>
      <c r="T161" s="267">
        <v>13</v>
      </c>
      <c r="U161" s="267">
        <v>2</v>
      </c>
      <c r="V161" s="267">
        <v>3</v>
      </c>
      <c r="W161" s="267">
        <v>0</v>
      </c>
      <c r="X161" s="4"/>
      <c r="Y161" s="4"/>
      <c r="Z161" s="4"/>
      <c r="AA161" s="4"/>
      <c r="AB161" s="4"/>
      <c r="AC161" s="4"/>
      <c r="AR161" s="4"/>
    </row>
    <row r="162" spans="1:44" ht="15" customHeight="1">
      <c r="A162" s="290"/>
      <c r="B162" s="297" t="s">
        <v>761</v>
      </c>
      <c r="C162" s="298" t="s">
        <v>709</v>
      </c>
      <c r="D162" s="452">
        <v>69</v>
      </c>
      <c r="E162" s="445"/>
      <c r="F162" s="238"/>
      <c r="G162" s="238"/>
      <c r="H162" s="238"/>
      <c r="I162" s="446"/>
      <c r="J162" s="445">
        <v>2</v>
      </c>
      <c r="K162" s="238">
        <v>23</v>
      </c>
      <c r="L162" s="238">
        <v>15</v>
      </c>
      <c r="M162" s="238">
        <v>0</v>
      </c>
      <c r="N162" s="446">
        <v>8</v>
      </c>
      <c r="O162" s="445">
        <v>0</v>
      </c>
      <c r="P162" s="446">
        <v>23</v>
      </c>
      <c r="Q162" s="445">
        <v>1</v>
      </c>
      <c r="R162" s="267">
        <v>5</v>
      </c>
      <c r="S162" s="267">
        <v>10</v>
      </c>
      <c r="T162" s="267">
        <v>5</v>
      </c>
      <c r="U162" s="267">
        <v>1</v>
      </c>
      <c r="V162" s="267">
        <v>1</v>
      </c>
      <c r="W162" s="267">
        <v>0</v>
      </c>
      <c r="X162" s="4"/>
      <c r="Y162" s="4"/>
      <c r="Z162" s="4"/>
      <c r="AA162" s="4"/>
      <c r="AB162" s="4"/>
      <c r="AC162" s="4"/>
      <c r="AR162" s="4"/>
    </row>
    <row r="163" spans="1:44" ht="15" customHeight="1">
      <c r="A163" s="290"/>
      <c r="B163" s="297" t="s">
        <v>443</v>
      </c>
      <c r="C163" s="298" t="s">
        <v>895</v>
      </c>
      <c r="D163" s="452">
        <v>20</v>
      </c>
      <c r="E163" s="445"/>
      <c r="F163" s="238"/>
      <c r="G163" s="238"/>
      <c r="H163" s="238"/>
      <c r="I163" s="446"/>
      <c r="J163" s="445">
        <v>1</v>
      </c>
      <c r="K163" s="238">
        <v>17</v>
      </c>
      <c r="L163" s="238">
        <v>16</v>
      </c>
      <c r="M163" s="238">
        <v>0</v>
      </c>
      <c r="N163" s="446">
        <v>1</v>
      </c>
      <c r="O163" s="445">
        <v>10</v>
      </c>
      <c r="P163" s="446">
        <v>7</v>
      </c>
      <c r="Q163" s="445">
        <v>0</v>
      </c>
      <c r="R163" s="267">
        <v>0</v>
      </c>
      <c r="S163" s="267">
        <v>10</v>
      </c>
      <c r="T163" s="267">
        <v>4</v>
      </c>
      <c r="U163" s="267">
        <v>3</v>
      </c>
      <c r="V163" s="267">
        <v>0</v>
      </c>
      <c r="W163" s="267">
        <v>0</v>
      </c>
      <c r="X163" s="4"/>
      <c r="Y163" s="4"/>
      <c r="Z163" s="4"/>
      <c r="AA163" s="4"/>
      <c r="AB163" s="4"/>
      <c r="AC163" s="4"/>
      <c r="AR163" s="4"/>
    </row>
    <row r="164" spans="1:44" ht="15" customHeight="1">
      <c r="A164" s="290"/>
      <c r="B164" s="297" t="s">
        <v>443</v>
      </c>
      <c r="C164" s="298" t="s">
        <v>896</v>
      </c>
      <c r="D164" s="452">
        <v>25</v>
      </c>
      <c r="E164" s="445"/>
      <c r="F164" s="238"/>
      <c r="G164" s="238"/>
      <c r="H164" s="238"/>
      <c r="I164" s="446"/>
      <c r="J164" s="445">
        <v>1</v>
      </c>
      <c r="K164" s="238">
        <v>15</v>
      </c>
      <c r="L164" s="238">
        <v>15</v>
      </c>
      <c r="M164" s="238">
        <v>0</v>
      </c>
      <c r="N164" s="446">
        <v>0</v>
      </c>
      <c r="O164" s="445">
        <v>9</v>
      </c>
      <c r="P164" s="446">
        <v>6</v>
      </c>
      <c r="Q164" s="445">
        <v>0</v>
      </c>
      <c r="R164" s="267">
        <v>0</v>
      </c>
      <c r="S164" s="267">
        <v>10</v>
      </c>
      <c r="T164" s="267">
        <v>2</v>
      </c>
      <c r="U164" s="267">
        <v>3</v>
      </c>
      <c r="V164" s="267">
        <v>0</v>
      </c>
      <c r="W164" s="267">
        <v>0</v>
      </c>
      <c r="X164" s="4"/>
      <c r="Y164" s="4"/>
      <c r="Z164" s="4"/>
      <c r="AA164" s="4"/>
      <c r="AB164" s="4"/>
      <c r="AC164" s="4"/>
      <c r="AR164" s="4"/>
    </row>
    <row r="165" spans="1:44" ht="15" customHeight="1">
      <c r="A165" s="290"/>
      <c r="B165" s="297" t="s">
        <v>853</v>
      </c>
      <c r="C165" s="298" t="s">
        <v>897</v>
      </c>
      <c r="D165" s="452">
        <v>78</v>
      </c>
      <c r="E165" s="445"/>
      <c r="F165" s="238"/>
      <c r="G165" s="238"/>
      <c r="H165" s="238"/>
      <c r="I165" s="446"/>
      <c r="J165" s="445">
        <v>3</v>
      </c>
      <c r="K165" s="238">
        <v>37</v>
      </c>
      <c r="L165" s="238">
        <v>37</v>
      </c>
      <c r="M165" s="238">
        <v>0</v>
      </c>
      <c r="N165" s="446">
        <v>0</v>
      </c>
      <c r="O165" s="445">
        <v>14</v>
      </c>
      <c r="P165" s="446">
        <v>23</v>
      </c>
      <c r="Q165" s="445">
        <v>0</v>
      </c>
      <c r="R165" s="267">
        <v>0</v>
      </c>
      <c r="S165" s="267">
        <v>9</v>
      </c>
      <c r="T165" s="267">
        <v>10</v>
      </c>
      <c r="U165" s="267">
        <v>7</v>
      </c>
      <c r="V165" s="267">
        <v>5</v>
      </c>
      <c r="W165" s="267">
        <v>6</v>
      </c>
      <c r="X165" s="4"/>
      <c r="Y165" s="4"/>
      <c r="Z165" s="4"/>
      <c r="AA165" s="4"/>
      <c r="AB165" s="4"/>
      <c r="AC165" s="4"/>
      <c r="AR165" s="4"/>
    </row>
    <row r="166" spans="1:44" ht="15" customHeight="1">
      <c r="A166" s="290"/>
      <c r="B166" s="297" t="s">
        <v>856</v>
      </c>
      <c r="C166" s="298" t="s">
        <v>713</v>
      </c>
      <c r="D166" s="452">
        <v>33</v>
      </c>
      <c r="E166" s="445"/>
      <c r="F166" s="238"/>
      <c r="G166" s="238"/>
      <c r="H166" s="238"/>
      <c r="I166" s="446"/>
      <c r="J166" s="445">
        <v>1</v>
      </c>
      <c r="K166" s="238">
        <v>8</v>
      </c>
      <c r="L166" s="238">
        <v>3</v>
      </c>
      <c r="M166" s="238">
        <v>0</v>
      </c>
      <c r="N166" s="446">
        <v>5</v>
      </c>
      <c r="O166" s="445">
        <v>7</v>
      </c>
      <c r="P166" s="446">
        <v>1</v>
      </c>
      <c r="Q166" s="445">
        <v>0</v>
      </c>
      <c r="R166" s="267">
        <v>1</v>
      </c>
      <c r="S166" s="267">
        <v>3</v>
      </c>
      <c r="T166" s="267">
        <v>2</v>
      </c>
      <c r="U166" s="267">
        <v>2</v>
      </c>
      <c r="V166" s="267">
        <v>0</v>
      </c>
      <c r="W166" s="267">
        <v>0</v>
      </c>
      <c r="X166" s="4"/>
      <c r="Y166" s="4"/>
      <c r="Z166" s="4"/>
      <c r="AA166" s="4"/>
      <c r="AB166" s="4"/>
      <c r="AC166" s="4"/>
      <c r="AR166" s="4"/>
    </row>
    <row r="167" spans="1:44" ht="15" customHeight="1">
      <c r="A167" s="290"/>
      <c r="B167" s="297" t="s">
        <v>856</v>
      </c>
      <c r="C167" s="298" t="s">
        <v>898</v>
      </c>
      <c r="D167" s="452">
        <v>36</v>
      </c>
      <c r="E167" s="445"/>
      <c r="F167" s="238"/>
      <c r="G167" s="238"/>
      <c r="H167" s="238"/>
      <c r="I167" s="446"/>
      <c r="J167" s="445">
        <v>1</v>
      </c>
      <c r="K167" s="238">
        <v>10</v>
      </c>
      <c r="L167" s="238">
        <v>7</v>
      </c>
      <c r="M167" s="238">
        <v>0</v>
      </c>
      <c r="N167" s="446">
        <v>3</v>
      </c>
      <c r="O167" s="445">
        <v>9</v>
      </c>
      <c r="P167" s="446">
        <v>1</v>
      </c>
      <c r="Q167" s="445">
        <v>0</v>
      </c>
      <c r="R167" s="267">
        <v>0</v>
      </c>
      <c r="S167" s="267">
        <v>3</v>
      </c>
      <c r="T167" s="267">
        <v>2</v>
      </c>
      <c r="U167" s="267">
        <v>4</v>
      </c>
      <c r="V167" s="267">
        <v>1</v>
      </c>
      <c r="W167" s="267">
        <v>0</v>
      </c>
      <c r="X167" s="4"/>
      <c r="Y167" s="4"/>
      <c r="Z167" s="4"/>
      <c r="AA167" s="4"/>
      <c r="AB167" s="4"/>
      <c r="AC167" s="4"/>
      <c r="AR167" s="4"/>
    </row>
    <row r="168" spans="1:44" ht="15" customHeight="1">
      <c r="A168" s="290"/>
      <c r="B168" s="297" t="s">
        <v>856</v>
      </c>
      <c r="C168" s="298" t="s">
        <v>899</v>
      </c>
      <c r="D168" s="452">
        <v>36</v>
      </c>
      <c r="E168" s="445"/>
      <c r="F168" s="238"/>
      <c r="G168" s="238"/>
      <c r="H168" s="238"/>
      <c r="I168" s="446"/>
      <c r="J168" s="445">
        <v>1</v>
      </c>
      <c r="K168" s="238">
        <v>8</v>
      </c>
      <c r="L168" s="238">
        <v>6</v>
      </c>
      <c r="M168" s="238">
        <v>0</v>
      </c>
      <c r="N168" s="446">
        <v>2</v>
      </c>
      <c r="O168" s="445">
        <v>7</v>
      </c>
      <c r="P168" s="446">
        <v>1</v>
      </c>
      <c r="Q168" s="445">
        <v>0</v>
      </c>
      <c r="R168" s="267">
        <v>1</v>
      </c>
      <c r="S168" s="267">
        <v>2</v>
      </c>
      <c r="T168" s="267">
        <v>1</v>
      </c>
      <c r="U168" s="267">
        <v>4</v>
      </c>
      <c r="V168" s="267">
        <v>0</v>
      </c>
      <c r="W168" s="267">
        <v>0</v>
      </c>
      <c r="X168" s="4"/>
      <c r="Y168" s="4"/>
      <c r="Z168" s="4"/>
      <c r="AA168" s="4"/>
      <c r="AB168" s="4"/>
      <c r="AC168" s="4"/>
      <c r="AR168" s="4"/>
    </row>
    <row r="169" spans="1:44" ht="15" customHeight="1">
      <c r="A169" s="290"/>
      <c r="B169" s="297" t="s">
        <v>765</v>
      </c>
      <c r="C169" s="298" t="s">
        <v>901</v>
      </c>
      <c r="D169" s="452">
        <v>72</v>
      </c>
      <c r="E169" s="445"/>
      <c r="F169" s="238"/>
      <c r="G169" s="238"/>
      <c r="H169" s="238"/>
      <c r="I169" s="446"/>
      <c r="J169" s="445">
        <v>2</v>
      </c>
      <c r="K169" s="238">
        <v>20</v>
      </c>
      <c r="L169" s="238">
        <v>13</v>
      </c>
      <c r="M169" s="238">
        <v>0</v>
      </c>
      <c r="N169" s="446">
        <v>7</v>
      </c>
      <c r="O169" s="445">
        <v>6</v>
      </c>
      <c r="P169" s="446">
        <v>14</v>
      </c>
      <c r="Q169" s="445">
        <v>8</v>
      </c>
      <c r="R169" s="267">
        <v>4</v>
      </c>
      <c r="S169" s="267">
        <v>2</v>
      </c>
      <c r="T169" s="267">
        <v>5</v>
      </c>
      <c r="U169" s="267">
        <v>1</v>
      </c>
      <c r="V169" s="267">
        <v>0</v>
      </c>
      <c r="W169" s="267">
        <v>0</v>
      </c>
      <c r="X169" s="4"/>
      <c r="Y169" s="4"/>
      <c r="Z169" s="4"/>
      <c r="AA169" s="4"/>
      <c r="AB169" s="4"/>
      <c r="AC169" s="4"/>
      <c r="AR169" s="4"/>
    </row>
    <row r="170" spans="1:44" ht="15" customHeight="1">
      <c r="A170" s="290"/>
      <c r="B170" s="297" t="s">
        <v>765</v>
      </c>
      <c r="C170" s="298" t="s">
        <v>876</v>
      </c>
      <c r="D170" s="452">
        <v>105</v>
      </c>
      <c r="E170" s="445"/>
      <c r="F170" s="238"/>
      <c r="G170" s="238"/>
      <c r="H170" s="238"/>
      <c r="I170" s="446"/>
      <c r="J170" s="445">
        <v>3</v>
      </c>
      <c r="K170" s="238">
        <v>30</v>
      </c>
      <c r="L170" s="238">
        <v>21</v>
      </c>
      <c r="M170" s="238">
        <v>0</v>
      </c>
      <c r="N170" s="446">
        <v>9</v>
      </c>
      <c r="O170" s="445">
        <v>8</v>
      </c>
      <c r="P170" s="446">
        <v>22</v>
      </c>
      <c r="Q170" s="445">
        <v>8</v>
      </c>
      <c r="R170" s="267">
        <v>7</v>
      </c>
      <c r="S170" s="267">
        <v>5</v>
      </c>
      <c r="T170" s="267">
        <v>6</v>
      </c>
      <c r="U170" s="267">
        <v>3</v>
      </c>
      <c r="V170" s="267">
        <v>1</v>
      </c>
      <c r="W170" s="267">
        <v>0</v>
      </c>
      <c r="X170" s="4"/>
      <c r="Y170" s="4"/>
      <c r="Z170" s="4"/>
      <c r="AA170" s="4"/>
      <c r="AB170" s="4"/>
      <c r="AC170" s="4"/>
      <c r="AR170" s="4"/>
    </row>
    <row r="171" spans="1:44" ht="15" customHeight="1">
      <c r="A171" s="290"/>
      <c r="B171" s="297" t="s">
        <v>765</v>
      </c>
      <c r="C171" s="298" t="s">
        <v>719</v>
      </c>
      <c r="D171" s="452">
        <v>36</v>
      </c>
      <c r="E171" s="445"/>
      <c r="F171" s="238"/>
      <c r="G171" s="238"/>
      <c r="H171" s="238"/>
      <c r="I171" s="446"/>
      <c r="J171" s="445">
        <v>1</v>
      </c>
      <c r="K171" s="238">
        <v>10</v>
      </c>
      <c r="L171" s="238">
        <v>5</v>
      </c>
      <c r="M171" s="238">
        <v>0</v>
      </c>
      <c r="N171" s="446">
        <v>5</v>
      </c>
      <c r="O171" s="445">
        <v>1</v>
      </c>
      <c r="P171" s="446">
        <v>9</v>
      </c>
      <c r="Q171" s="445">
        <v>2</v>
      </c>
      <c r="R171" s="267">
        <v>3</v>
      </c>
      <c r="S171" s="267">
        <v>2</v>
      </c>
      <c r="T171" s="267">
        <v>1</v>
      </c>
      <c r="U171" s="267">
        <v>1</v>
      </c>
      <c r="V171" s="267">
        <v>1</v>
      </c>
      <c r="W171" s="267">
        <v>0</v>
      </c>
      <c r="X171" s="4"/>
      <c r="Y171" s="4"/>
      <c r="Z171" s="4"/>
      <c r="AA171" s="4"/>
      <c r="AB171" s="4"/>
      <c r="AC171" s="4"/>
      <c r="AR171" s="4"/>
    </row>
    <row r="172" spans="1:44" ht="15" customHeight="1">
      <c r="A172" s="290"/>
      <c r="B172" s="297" t="s">
        <v>765</v>
      </c>
      <c r="C172" s="298" t="s">
        <v>860</v>
      </c>
      <c r="D172" s="452">
        <v>33</v>
      </c>
      <c r="E172" s="445"/>
      <c r="F172" s="238"/>
      <c r="G172" s="238"/>
      <c r="H172" s="238"/>
      <c r="I172" s="446"/>
      <c r="J172" s="445">
        <v>1</v>
      </c>
      <c r="K172" s="238">
        <v>18</v>
      </c>
      <c r="L172" s="238">
        <v>9</v>
      </c>
      <c r="M172" s="238">
        <v>0</v>
      </c>
      <c r="N172" s="446">
        <v>9</v>
      </c>
      <c r="O172" s="445">
        <v>6</v>
      </c>
      <c r="P172" s="446">
        <v>12</v>
      </c>
      <c r="Q172" s="445">
        <v>2</v>
      </c>
      <c r="R172" s="267">
        <v>6</v>
      </c>
      <c r="S172" s="267">
        <v>1</v>
      </c>
      <c r="T172" s="267">
        <v>6</v>
      </c>
      <c r="U172" s="267">
        <v>3</v>
      </c>
      <c r="V172" s="267">
        <v>0</v>
      </c>
      <c r="W172" s="267">
        <v>0</v>
      </c>
      <c r="X172" s="4"/>
      <c r="Y172" s="4"/>
      <c r="Z172" s="4"/>
      <c r="AA172" s="4"/>
      <c r="AB172" s="4"/>
      <c r="AC172" s="4"/>
      <c r="AR172" s="4"/>
    </row>
    <row r="173" spans="1:44" ht="15" customHeight="1">
      <c r="A173" s="290"/>
      <c r="B173" s="297" t="s">
        <v>765</v>
      </c>
      <c r="C173" s="298" t="s">
        <v>900</v>
      </c>
      <c r="D173" s="452">
        <v>33</v>
      </c>
      <c r="E173" s="445"/>
      <c r="F173" s="238"/>
      <c r="G173" s="238"/>
      <c r="H173" s="238"/>
      <c r="I173" s="446"/>
      <c r="J173" s="445">
        <v>1</v>
      </c>
      <c r="K173" s="238">
        <v>10</v>
      </c>
      <c r="L173" s="238">
        <v>6</v>
      </c>
      <c r="M173" s="238">
        <v>0</v>
      </c>
      <c r="N173" s="446">
        <v>4</v>
      </c>
      <c r="O173" s="445">
        <v>3</v>
      </c>
      <c r="P173" s="446">
        <v>7</v>
      </c>
      <c r="Q173" s="445">
        <v>6</v>
      </c>
      <c r="R173" s="267">
        <v>1</v>
      </c>
      <c r="S173" s="267">
        <v>1</v>
      </c>
      <c r="T173" s="267">
        <v>1</v>
      </c>
      <c r="U173" s="267">
        <v>1</v>
      </c>
      <c r="V173" s="267">
        <v>0</v>
      </c>
      <c r="W173" s="267">
        <v>0</v>
      </c>
      <c r="X173" s="4"/>
      <c r="Y173" s="4"/>
      <c r="Z173" s="4"/>
      <c r="AA173" s="4"/>
      <c r="AB173" s="4"/>
      <c r="AC173" s="4"/>
      <c r="AR173" s="4"/>
    </row>
    <row r="174" spans="1:44" ht="15" customHeight="1">
      <c r="A174" s="290"/>
      <c r="B174" s="297" t="s">
        <v>765</v>
      </c>
      <c r="C174" s="298" t="s">
        <v>727</v>
      </c>
      <c r="D174" s="452">
        <v>36</v>
      </c>
      <c r="E174" s="445"/>
      <c r="F174" s="238"/>
      <c r="G174" s="238"/>
      <c r="H174" s="238"/>
      <c r="I174" s="446"/>
      <c r="J174" s="445">
        <v>1</v>
      </c>
      <c r="K174" s="238">
        <v>10</v>
      </c>
      <c r="L174" s="238">
        <v>6</v>
      </c>
      <c r="M174" s="238">
        <v>0</v>
      </c>
      <c r="N174" s="446">
        <v>4</v>
      </c>
      <c r="O174" s="445">
        <v>3</v>
      </c>
      <c r="P174" s="446">
        <v>7</v>
      </c>
      <c r="Q174" s="445">
        <v>8</v>
      </c>
      <c r="R174" s="267">
        <v>0</v>
      </c>
      <c r="S174" s="267">
        <v>1</v>
      </c>
      <c r="T174" s="267">
        <v>1</v>
      </c>
      <c r="U174" s="267">
        <v>0</v>
      </c>
      <c r="V174" s="267">
        <v>0</v>
      </c>
      <c r="W174" s="267">
        <v>0</v>
      </c>
      <c r="X174" s="4"/>
      <c r="Y174" s="4"/>
      <c r="Z174" s="4"/>
      <c r="AA174" s="4"/>
      <c r="AB174" s="4"/>
      <c r="AC174" s="4"/>
      <c r="AR174" s="4"/>
    </row>
    <row r="175" spans="1:44" ht="15" customHeight="1">
      <c r="A175" s="290"/>
      <c r="B175" s="297" t="s">
        <v>767</v>
      </c>
      <c r="C175" s="298" t="s">
        <v>887</v>
      </c>
      <c r="D175" s="452">
        <v>63</v>
      </c>
      <c r="E175" s="445"/>
      <c r="F175" s="238"/>
      <c r="G175" s="238"/>
      <c r="H175" s="238"/>
      <c r="I175" s="446"/>
      <c r="J175" s="445">
        <v>2</v>
      </c>
      <c r="K175" s="238">
        <v>21</v>
      </c>
      <c r="L175" s="238">
        <v>14</v>
      </c>
      <c r="M175" s="238">
        <v>0</v>
      </c>
      <c r="N175" s="446">
        <v>7</v>
      </c>
      <c r="O175" s="445">
        <v>3</v>
      </c>
      <c r="P175" s="446">
        <v>18</v>
      </c>
      <c r="Q175" s="445">
        <v>0</v>
      </c>
      <c r="R175" s="267">
        <v>3</v>
      </c>
      <c r="S175" s="267">
        <v>3</v>
      </c>
      <c r="T175" s="267">
        <v>8</v>
      </c>
      <c r="U175" s="267">
        <v>4</v>
      </c>
      <c r="V175" s="267">
        <v>3</v>
      </c>
      <c r="W175" s="267">
        <v>0</v>
      </c>
      <c r="X175" s="4"/>
      <c r="Y175" s="4"/>
      <c r="Z175" s="4"/>
      <c r="AA175" s="4"/>
      <c r="AB175" s="4"/>
      <c r="AC175" s="4"/>
      <c r="AR175" s="4"/>
    </row>
    <row r="176" spans="1:44" ht="15" customHeight="1">
      <c r="A176" s="290"/>
      <c r="B176" s="297" t="s">
        <v>767</v>
      </c>
      <c r="C176" s="467" t="s">
        <v>892</v>
      </c>
      <c r="D176" s="452">
        <v>24</v>
      </c>
      <c r="E176" s="445"/>
      <c r="F176" s="238"/>
      <c r="G176" s="238"/>
      <c r="H176" s="238"/>
      <c r="I176" s="446"/>
      <c r="J176" s="445">
        <v>1</v>
      </c>
      <c r="K176" s="238">
        <v>10</v>
      </c>
      <c r="L176" s="238">
        <v>8</v>
      </c>
      <c r="M176" s="238">
        <v>0</v>
      </c>
      <c r="N176" s="446">
        <v>2</v>
      </c>
      <c r="O176" s="445">
        <v>1</v>
      </c>
      <c r="P176" s="446">
        <v>9</v>
      </c>
      <c r="Q176" s="445">
        <v>0</v>
      </c>
      <c r="R176" s="267">
        <v>3</v>
      </c>
      <c r="S176" s="267">
        <v>5</v>
      </c>
      <c r="T176" s="267">
        <v>2</v>
      </c>
      <c r="U176" s="267">
        <v>0</v>
      </c>
      <c r="V176" s="267">
        <v>0</v>
      </c>
      <c r="W176" s="267">
        <v>0</v>
      </c>
      <c r="X176" s="4"/>
      <c r="Y176" s="4"/>
      <c r="Z176" s="4"/>
      <c r="AA176" s="4"/>
      <c r="AB176" s="4"/>
      <c r="AC176" s="4"/>
      <c r="AR176" s="4"/>
    </row>
    <row r="177" spans="1:44" ht="15" customHeight="1">
      <c r="A177" s="290"/>
      <c r="B177" s="297" t="s">
        <v>767</v>
      </c>
      <c r="C177" s="298" t="s">
        <v>940</v>
      </c>
      <c r="D177" s="452">
        <v>27</v>
      </c>
      <c r="E177" s="445"/>
      <c r="F177" s="238"/>
      <c r="G177" s="238"/>
      <c r="H177" s="238"/>
      <c r="I177" s="446"/>
      <c r="J177" s="445">
        <v>1</v>
      </c>
      <c r="K177" s="238">
        <v>13</v>
      </c>
      <c r="L177" s="238">
        <v>6</v>
      </c>
      <c r="M177" s="238">
        <v>0</v>
      </c>
      <c r="N177" s="446">
        <v>7</v>
      </c>
      <c r="O177" s="445">
        <v>0</v>
      </c>
      <c r="P177" s="446">
        <v>13</v>
      </c>
      <c r="Q177" s="445">
        <v>2</v>
      </c>
      <c r="R177" s="267">
        <v>0</v>
      </c>
      <c r="S177" s="267">
        <v>5</v>
      </c>
      <c r="T177" s="267">
        <v>3</v>
      </c>
      <c r="U177" s="267">
        <v>2</v>
      </c>
      <c r="V177" s="267">
        <v>0</v>
      </c>
      <c r="W177" s="267">
        <v>1</v>
      </c>
      <c r="X177" s="4"/>
      <c r="Y177" s="4"/>
      <c r="Z177" s="4"/>
      <c r="AA177" s="4"/>
      <c r="AB177" s="4"/>
      <c r="AC177" s="4"/>
      <c r="AR177" s="4"/>
    </row>
    <row r="178" spans="1:44" ht="15" customHeight="1">
      <c r="A178" s="290"/>
      <c r="B178" s="297" t="s">
        <v>767</v>
      </c>
      <c r="C178" s="298" t="s">
        <v>886</v>
      </c>
      <c r="D178" s="452">
        <v>44</v>
      </c>
      <c r="E178" s="445"/>
      <c r="F178" s="238"/>
      <c r="G178" s="238"/>
      <c r="H178" s="238"/>
      <c r="I178" s="446"/>
      <c r="J178" s="445">
        <v>2</v>
      </c>
      <c r="K178" s="238">
        <v>29</v>
      </c>
      <c r="L178" s="238">
        <v>25</v>
      </c>
      <c r="M178" s="238">
        <v>0</v>
      </c>
      <c r="N178" s="446">
        <v>4</v>
      </c>
      <c r="O178" s="445">
        <v>1</v>
      </c>
      <c r="P178" s="446">
        <v>28</v>
      </c>
      <c r="Q178" s="445">
        <v>1</v>
      </c>
      <c r="R178" s="267">
        <v>3</v>
      </c>
      <c r="S178" s="267">
        <v>9</v>
      </c>
      <c r="T178" s="267">
        <v>11</v>
      </c>
      <c r="U178" s="267">
        <v>3</v>
      </c>
      <c r="V178" s="267">
        <v>2</v>
      </c>
      <c r="W178" s="267">
        <v>0</v>
      </c>
      <c r="X178" s="4"/>
      <c r="Y178" s="4"/>
      <c r="Z178" s="4"/>
      <c r="AA178" s="4"/>
      <c r="AB178" s="4"/>
      <c r="AC178" s="4"/>
      <c r="AR178" s="4"/>
    </row>
    <row r="179" spans="1:44" ht="15" customHeight="1">
      <c r="A179" s="290"/>
      <c r="B179" s="297" t="s">
        <v>767</v>
      </c>
      <c r="C179" s="298" t="s">
        <v>729</v>
      </c>
      <c r="D179" s="452">
        <v>49</v>
      </c>
      <c r="E179" s="445"/>
      <c r="F179" s="238"/>
      <c r="G179" s="238"/>
      <c r="H179" s="238"/>
      <c r="I179" s="446"/>
      <c r="J179" s="445">
        <v>2</v>
      </c>
      <c r="K179" s="238">
        <v>25</v>
      </c>
      <c r="L179" s="238">
        <v>19</v>
      </c>
      <c r="M179" s="238">
        <v>0</v>
      </c>
      <c r="N179" s="446">
        <v>6</v>
      </c>
      <c r="O179" s="445">
        <v>1</v>
      </c>
      <c r="P179" s="446">
        <v>24</v>
      </c>
      <c r="Q179" s="445">
        <v>1</v>
      </c>
      <c r="R179" s="267">
        <v>4</v>
      </c>
      <c r="S179" s="267">
        <v>4</v>
      </c>
      <c r="T179" s="267">
        <v>10</v>
      </c>
      <c r="U179" s="267">
        <v>5</v>
      </c>
      <c r="V179" s="267">
        <v>1</v>
      </c>
      <c r="W179" s="267">
        <v>0</v>
      </c>
      <c r="X179" s="4"/>
      <c r="Y179" s="4"/>
      <c r="Z179" s="4"/>
      <c r="AA179" s="4"/>
      <c r="AB179" s="4"/>
      <c r="AC179" s="4"/>
      <c r="AR179" s="4"/>
    </row>
    <row r="180" spans="1:44" ht="15" customHeight="1">
      <c r="A180" s="290"/>
      <c r="B180" s="297" t="s">
        <v>767</v>
      </c>
      <c r="C180" s="298" t="s">
        <v>813</v>
      </c>
      <c r="D180" s="452">
        <v>18</v>
      </c>
      <c r="E180" s="445"/>
      <c r="F180" s="238"/>
      <c r="G180" s="238"/>
      <c r="H180" s="238"/>
      <c r="I180" s="446"/>
      <c r="J180" s="445">
        <v>1</v>
      </c>
      <c r="K180" s="238">
        <v>14</v>
      </c>
      <c r="L180" s="238">
        <v>13</v>
      </c>
      <c r="M180" s="238">
        <v>0</v>
      </c>
      <c r="N180" s="446">
        <v>1</v>
      </c>
      <c r="O180" s="445">
        <v>1</v>
      </c>
      <c r="P180" s="446">
        <v>13</v>
      </c>
      <c r="Q180" s="445">
        <v>0</v>
      </c>
      <c r="R180" s="267">
        <v>3</v>
      </c>
      <c r="S180" s="267">
        <v>7</v>
      </c>
      <c r="T180" s="267">
        <v>4</v>
      </c>
      <c r="U180" s="267">
        <v>0</v>
      </c>
      <c r="V180" s="267">
        <v>0</v>
      </c>
      <c r="W180" s="267">
        <v>0</v>
      </c>
      <c r="X180" s="4"/>
      <c r="Y180" s="4"/>
      <c r="Z180" s="4"/>
      <c r="AA180" s="4"/>
      <c r="AB180" s="4"/>
      <c r="AC180" s="4"/>
      <c r="AR180" s="4"/>
    </row>
    <row r="181" spans="1:44" ht="15" customHeight="1">
      <c r="A181" s="290"/>
      <c r="B181" s="297" t="s">
        <v>767</v>
      </c>
      <c r="C181" s="298" t="s">
        <v>902</v>
      </c>
      <c r="D181" s="452">
        <v>42</v>
      </c>
      <c r="E181" s="445"/>
      <c r="F181" s="238"/>
      <c r="G181" s="238"/>
      <c r="H181" s="238"/>
      <c r="I181" s="446"/>
      <c r="J181" s="445">
        <v>1</v>
      </c>
      <c r="K181" s="238">
        <v>15</v>
      </c>
      <c r="L181" s="238">
        <v>11</v>
      </c>
      <c r="M181" s="238">
        <v>0</v>
      </c>
      <c r="N181" s="446">
        <v>4</v>
      </c>
      <c r="O181" s="445">
        <v>3</v>
      </c>
      <c r="P181" s="446">
        <v>12</v>
      </c>
      <c r="Q181" s="445">
        <v>0</v>
      </c>
      <c r="R181" s="267">
        <v>3</v>
      </c>
      <c r="S181" s="267">
        <v>5</v>
      </c>
      <c r="T181" s="267">
        <v>2</v>
      </c>
      <c r="U181" s="267">
        <v>3</v>
      </c>
      <c r="V181" s="267">
        <v>2</v>
      </c>
      <c r="W181" s="267">
        <v>0</v>
      </c>
      <c r="X181" s="4"/>
      <c r="Y181" s="4"/>
      <c r="Z181" s="4"/>
      <c r="AA181" s="4"/>
      <c r="AB181" s="4"/>
      <c r="AC181" s="4"/>
      <c r="AR181" s="4"/>
    </row>
    <row r="182" spans="1:44" ht="15" customHeight="1">
      <c r="A182" s="290"/>
      <c r="B182" s="297" t="s">
        <v>767</v>
      </c>
      <c r="C182" s="298" t="s">
        <v>812</v>
      </c>
      <c r="D182" s="452">
        <v>44</v>
      </c>
      <c r="E182" s="445"/>
      <c r="F182" s="238"/>
      <c r="G182" s="238"/>
      <c r="H182" s="238"/>
      <c r="I182" s="446"/>
      <c r="J182" s="445">
        <v>2</v>
      </c>
      <c r="K182" s="238">
        <v>25</v>
      </c>
      <c r="L182" s="238">
        <v>25</v>
      </c>
      <c r="M182" s="238">
        <v>0</v>
      </c>
      <c r="N182" s="446">
        <v>0</v>
      </c>
      <c r="O182" s="445">
        <v>1</v>
      </c>
      <c r="P182" s="446">
        <v>24</v>
      </c>
      <c r="Q182" s="445">
        <v>1</v>
      </c>
      <c r="R182" s="267">
        <v>3</v>
      </c>
      <c r="S182" s="267">
        <v>6</v>
      </c>
      <c r="T182" s="267">
        <v>9</v>
      </c>
      <c r="U182" s="267">
        <v>5</v>
      </c>
      <c r="V182" s="267">
        <v>1</v>
      </c>
      <c r="W182" s="267">
        <v>0</v>
      </c>
      <c r="X182" s="4"/>
      <c r="Y182" s="4"/>
      <c r="Z182" s="4"/>
      <c r="AA182" s="4"/>
      <c r="AB182" s="4"/>
      <c r="AC182" s="4"/>
      <c r="AR182" s="4"/>
    </row>
    <row r="183" spans="1:44" ht="15" customHeight="1">
      <c r="A183" s="290"/>
      <c r="B183" s="297" t="s">
        <v>767</v>
      </c>
      <c r="C183" s="298" t="s">
        <v>818</v>
      </c>
      <c r="D183" s="452">
        <v>75</v>
      </c>
      <c r="E183" s="445"/>
      <c r="F183" s="238"/>
      <c r="G183" s="238"/>
      <c r="H183" s="238"/>
      <c r="I183" s="446"/>
      <c r="J183" s="445">
        <v>2</v>
      </c>
      <c r="K183" s="238">
        <v>24</v>
      </c>
      <c r="L183" s="238">
        <v>23</v>
      </c>
      <c r="M183" s="238">
        <v>0</v>
      </c>
      <c r="N183" s="446">
        <v>1</v>
      </c>
      <c r="O183" s="445">
        <v>0</v>
      </c>
      <c r="P183" s="446">
        <v>24</v>
      </c>
      <c r="Q183" s="445">
        <v>3</v>
      </c>
      <c r="R183" s="267">
        <v>1</v>
      </c>
      <c r="S183" s="267">
        <v>4</v>
      </c>
      <c r="T183" s="267">
        <v>11</v>
      </c>
      <c r="U183" s="267">
        <v>3</v>
      </c>
      <c r="V183" s="267">
        <v>2</v>
      </c>
      <c r="W183" s="267">
        <v>0</v>
      </c>
      <c r="X183" s="4"/>
      <c r="Y183" s="4"/>
      <c r="Z183" s="4"/>
      <c r="AA183" s="4"/>
      <c r="AB183" s="4"/>
      <c r="AC183" s="4"/>
      <c r="AR183" s="4"/>
    </row>
    <row r="184" spans="1:44" ht="15" customHeight="1">
      <c r="A184" s="290"/>
      <c r="B184" s="297" t="s">
        <v>767</v>
      </c>
      <c r="C184" s="298" t="s">
        <v>807</v>
      </c>
      <c r="D184" s="452">
        <v>72</v>
      </c>
      <c r="E184" s="445"/>
      <c r="F184" s="238"/>
      <c r="G184" s="238"/>
      <c r="H184" s="238"/>
      <c r="I184" s="446"/>
      <c r="J184" s="445">
        <v>2</v>
      </c>
      <c r="K184" s="238">
        <v>22</v>
      </c>
      <c r="L184" s="238">
        <v>21</v>
      </c>
      <c r="M184" s="238">
        <v>0</v>
      </c>
      <c r="N184" s="446">
        <v>1</v>
      </c>
      <c r="O184" s="445">
        <v>0</v>
      </c>
      <c r="P184" s="446">
        <v>22</v>
      </c>
      <c r="Q184" s="445">
        <v>1</v>
      </c>
      <c r="R184" s="267">
        <v>2</v>
      </c>
      <c r="S184" s="267">
        <v>4</v>
      </c>
      <c r="T184" s="267">
        <v>11</v>
      </c>
      <c r="U184" s="267">
        <v>3</v>
      </c>
      <c r="V184" s="267">
        <v>1</v>
      </c>
      <c r="W184" s="267">
        <v>0</v>
      </c>
      <c r="X184" s="4"/>
      <c r="Y184" s="4"/>
      <c r="Z184" s="4"/>
      <c r="AA184" s="4"/>
      <c r="AB184" s="4"/>
      <c r="AC184" s="4"/>
      <c r="AR184" s="4"/>
    </row>
    <row r="185" spans="1:44" ht="15" customHeight="1">
      <c r="A185" s="290"/>
      <c r="B185" s="297" t="s">
        <v>767</v>
      </c>
      <c r="C185" s="298" t="s">
        <v>768</v>
      </c>
      <c r="D185" s="452">
        <v>36</v>
      </c>
      <c r="E185" s="445"/>
      <c r="F185" s="238"/>
      <c r="G185" s="238"/>
      <c r="H185" s="238"/>
      <c r="I185" s="446"/>
      <c r="J185" s="445">
        <v>1</v>
      </c>
      <c r="K185" s="238">
        <v>13</v>
      </c>
      <c r="L185" s="238">
        <v>10</v>
      </c>
      <c r="M185" s="238">
        <v>0</v>
      </c>
      <c r="N185" s="446">
        <v>3</v>
      </c>
      <c r="O185" s="445">
        <v>2</v>
      </c>
      <c r="P185" s="446">
        <v>11</v>
      </c>
      <c r="Q185" s="445">
        <v>0</v>
      </c>
      <c r="R185" s="267">
        <v>2</v>
      </c>
      <c r="S185" s="267">
        <v>6</v>
      </c>
      <c r="T185" s="267">
        <v>0</v>
      </c>
      <c r="U185" s="267">
        <v>2</v>
      </c>
      <c r="V185" s="267">
        <v>3</v>
      </c>
      <c r="W185" s="267">
        <v>0</v>
      </c>
      <c r="X185" s="4"/>
      <c r="Y185" s="4"/>
      <c r="Z185" s="4"/>
      <c r="AA185" s="4"/>
      <c r="AB185" s="4"/>
      <c r="AC185" s="4"/>
      <c r="AR185" s="4"/>
    </row>
    <row r="186" spans="1:44" ht="15" customHeight="1">
      <c r="A186" s="290"/>
      <c r="B186" s="297" t="s">
        <v>767</v>
      </c>
      <c r="C186" s="298" t="s">
        <v>738</v>
      </c>
      <c r="D186" s="452">
        <v>30</v>
      </c>
      <c r="E186" s="445"/>
      <c r="F186" s="238"/>
      <c r="G186" s="238"/>
      <c r="H186" s="238"/>
      <c r="I186" s="446"/>
      <c r="J186" s="445">
        <v>1</v>
      </c>
      <c r="K186" s="238">
        <v>12</v>
      </c>
      <c r="L186" s="238">
        <v>11</v>
      </c>
      <c r="M186" s="238">
        <v>0</v>
      </c>
      <c r="N186" s="446">
        <v>1</v>
      </c>
      <c r="O186" s="445">
        <v>1</v>
      </c>
      <c r="P186" s="446">
        <v>11</v>
      </c>
      <c r="Q186" s="445">
        <v>0</v>
      </c>
      <c r="R186" s="267">
        <v>3</v>
      </c>
      <c r="S186" s="267">
        <v>6</v>
      </c>
      <c r="T186" s="267">
        <v>3</v>
      </c>
      <c r="U186" s="267">
        <v>0</v>
      </c>
      <c r="V186" s="267">
        <v>0</v>
      </c>
      <c r="W186" s="267">
        <v>0</v>
      </c>
      <c r="X186" s="4"/>
      <c r="Y186" s="4"/>
      <c r="Z186" s="4"/>
      <c r="AA186" s="4"/>
      <c r="AB186" s="4"/>
      <c r="AC186" s="4"/>
      <c r="AR186" s="4"/>
    </row>
    <row r="187" spans="1:44" ht="15" customHeight="1">
      <c r="A187" s="290"/>
      <c r="B187" s="297" t="s">
        <v>770</v>
      </c>
      <c r="C187" s="298" t="s">
        <v>771</v>
      </c>
      <c r="D187" s="452">
        <v>24</v>
      </c>
      <c r="E187" s="445"/>
      <c r="F187" s="238"/>
      <c r="G187" s="238"/>
      <c r="H187" s="238"/>
      <c r="I187" s="446"/>
      <c r="J187" s="445">
        <v>1</v>
      </c>
      <c r="K187" s="238">
        <v>9</v>
      </c>
      <c r="L187" s="238">
        <v>4</v>
      </c>
      <c r="M187" s="238">
        <v>0</v>
      </c>
      <c r="N187" s="446">
        <v>5</v>
      </c>
      <c r="O187" s="445">
        <v>1</v>
      </c>
      <c r="P187" s="446">
        <v>8</v>
      </c>
      <c r="Q187" s="445">
        <v>2</v>
      </c>
      <c r="R187" s="267">
        <v>2</v>
      </c>
      <c r="S187" s="267">
        <v>0</v>
      </c>
      <c r="T187" s="267">
        <v>1</v>
      </c>
      <c r="U187" s="267">
        <v>2</v>
      </c>
      <c r="V187" s="267">
        <v>2</v>
      </c>
      <c r="W187" s="267">
        <v>0</v>
      </c>
      <c r="X187" s="4"/>
      <c r="Y187" s="4"/>
      <c r="Z187" s="4"/>
      <c r="AA187" s="4"/>
      <c r="AB187" s="4"/>
      <c r="AC187" s="4"/>
      <c r="AR187" s="4"/>
    </row>
    <row r="188" spans="1:44" ht="15" customHeight="1">
      <c r="A188" s="290"/>
      <c r="B188" s="297" t="s">
        <v>770</v>
      </c>
      <c r="C188" s="298" t="s">
        <v>819</v>
      </c>
      <c r="D188" s="452">
        <v>36</v>
      </c>
      <c r="E188" s="445"/>
      <c r="F188" s="238"/>
      <c r="G188" s="238"/>
      <c r="H188" s="238"/>
      <c r="I188" s="446"/>
      <c r="J188" s="445">
        <v>1</v>
      </c>
      <c r="K188" s="238">
        <v>11</v>
      </c>
      <c r="L188" s="238">
        <v>7</v>
      </c>
      <c r="M188" s="238">
        <v>0</v>
      </c>
      <c r="N188" s="446">
        <v>4</v>
      </c>
      <c r="O188" s="445">
        <v>2</v>
      </c>
      <c r="P188" s="446">
        <v>9</v>
      </c>
      <c r="Q188" s="445">
        <v>0</v>
      </c>
      <c r="R188" s="267">
        <v>1</v>
      </c>
      <c r="S188" s="267">
        <v>2</v>
      </c>
      <c r="T188" s="267">
        <v>3</v>
      </c>
      <c r="U188" s="267">
        <v>1</v>
      </c>
      <c r="V188" s="267">
        <v>2</v>
      </c>
      <c r="W188" s="267">
        <v>2</v>
      </c>
      <c r="X188" s="4"/>
      <c r="Y188" s="4"/>
      <c r="Z188" s="4"/>
      <c r="AA188" s="4"/>
      <c r="AB188" s="4"/>
      <c r="AC188" s="4"/>
      <c r="AR188" s="4"/>
    </row>
    <row r="189" spans="1:44" ht="15" customHeight="1">
      <c r="A189" s="290"/>
      <c r="B189" s="297" t="s">
        <v>770</v>
      </c>
      <c r="C189" s="298" t="s">
        <v>903</v>
      </c>
      <c r="D189" s="452">
        <v>33</v>
      </c>
      <c r="E189" s="445"/>
      <c r="F189" s="238"/>
      <c r="G189" s="238"/>
      <c r="H189" s="238"/>
      <c r="I189" s="446"/>
      <c r="J189" s="445">
        <v>1</v>
      </c>
      <c r="K189" s="238">
        <v>10</v>
      </c>
      <c r="L189" s="238">
        <v>4</v>
      </c>
      <c r="M189" s="238">
        <v>0</v>
      </c>
      <c r="N189" s="446">
        <v>6</v>
      </c>
      <c r="O189" s="445">
        <v>1</v>
      </c>
      <c r="P189" s="446">
        <v>9</v>
      </c>
      <c r="Q189" s="445">
        <v>0</v>
      </c>
      <c r="R189" s="267">
        <v>0</v>
      </c>
      <c r="S189" s="267">
        <v>1</v>
      </c>
      <c r="T189" s="267">
        <v>4</v>
      </c>
      <c r="U189" s="267">
        <v>2</v>
      </c>
      <c r="V189" s="267">
        <v>2</v>
      </c>
      <c r="W189" s="267">
        <v>1</v>
      </c>
      <c r="X189" s="4"/>
      <c r="Y189" s="4"/>
      <c r="Z189" s="4"/>
      <c r="AA189" s="4"/>
      <c r="AB189" s="4"/>
      <c r="AC189" s="4"/>
      <c r="AK189" s="91"/>
      <c r="AR189" s="4"/>
    </row>
    <row r="190" spans="1:44" ht="15" customHeight="1">
      <c r="A190" s="290"/>
      <c r="B190" s="297" t="s">
        <v>770</v>
      </c>
      <c r="C190" s="298" t="s">
        <v>772</v>
      </c>
      <c r="D190" s="452">
        <v>21</v>
      </c>
      <c r="E190" s="445"/>
      <c r="F190" s="238"/>
      <c r="G190" s="304"/>
      <c r="H190" s="238"/>
      <c r="I190" s="446"/>
      <c r="J190" s="445">
        <v>1</v>
      </c>
      <c r="K190" s="238">
        <v>10</v>
      </c>
      <c r="L190" s="238">
        <v>3</v>
      </c>
      <c r="M190" s="238">
        <v>0</v>
      </c>
      <c r="N190" s="446">
        <v>7</v>
      </c>
      <c r="O190" s="445">
        <v>1</v>
      </c>
      <c r="P190" s="446">
        <v>9</v>
      </c>
      <c r="Q190" s="445">
        <v>3</v>
      </c>
      <c r="R190" s="267">
        <v>3</v>
      </c>
      <c r="S190" s="267">
        <v>0</v>
      </c>
      <c r="T190" s="267">
        <v>0</v>
      </c>
      <c r="U190" s="267">
        <v>2</v>
      </c>
      <c r="V190" s="267">
        <v>1</v>
      </c>
      <c r="W190" s="267">
        <v>1</v>
      </c>
      <c r="X190" s="4"/>
      <c r="Y190" s="4"/>
      <c r="Z190" s="4"/>
      <c r="AA190" s="4"/>
      <c r="AB190" s="4"/>
      <c r="AC190" s="4"/>
      <c r="AR190" s="4"/>
    </row>
    <row r="191" spans="1:44" ht="15" customHeight="1">
      <c r="A191" s="290"/>
      <c r="B191" s="297" t="s">
        <v>770</v>
      </c>
      <c r="C191" s="298" t="s">
        <v>872</v>
      </c>
      <c r="D191" s="452">
        <v>24</v>
      </c>
      <c r="E191" s="445"/>
      <c r="F191" s="238"/>
      <c r="G191" s="238"/>
      <c r="H191" s="238"/>
      <c r="I191" s="446"/>
      <c r="J191" s="445">
        <v>1</v>
      </c>
      <c r="K191" s="238">
        <v>11</v>
      </c>
      <c r="L191" s="238">
        <v>4</v>
      </c>
      <c r="M191" s="238">
        <v>0</v>
      </c>
      <c r="N191" s="446">
        <v>7</v>
      </c>
      <c r="O191" s="445">
        <v>1</v>
      </c>
      <c r="P191" s="446">
        <v>10</v>
      </c>
      <c r="Q191" s="445">
        <v>0</v>
      </c>
      <c r="R191" s="267">
        <v>2</v>
      </c>
      <c r="S191" s="267">
        <v>2</v>
      </c>
      <c r="T191" s="267">
        <v>1</v>
      </c>
      <c r="U191" s="267">
        <v>4</v>
      </c>
      <c r="V191" s="267">
        <v>2</v>
      </c>
      <c r="W191" s="267">
        <v>0</v>
      </c>
      <c r="X191" s="4"/>
      <c r="Y191" s="4"/>
      <c r="Z191" s="4"/>
      <c r="AA191" s="4"/>
      <c r="AB191" s="4"/>
      <c r="AC191" s="4"/>
      <c r="AR191" s="4"/>
    </row>
    <row r="192" spans="1:44" ht="15" customHeight="1">
      <c r="A192" s="290"/>
      <c r="B192" s="297" t="s">
        <v>770</v>
      </c>
      <c r="C192" s="298" t="s">
        <v>746</v>
      </c>
      <c r="D192" s="452">
        <v>36</v>
      </c>
      <c r="E192" s="445"/>
      <c r="F192" s="238"/>
      <c r="G192" s="238"/>
      <c r="H192" s="238"/>
      <c r="I192" s="446"/>
      <c r="J192" s="445">
        <v>1</v>
      </c>
      <c r="K192" s="238">
        <v>11</v>
      </c>
      <c r="L192" s="238">
        <v>6</v>
      </c>
      <c r="M192" s="238">
        <v>0</v>
      </c>
      <c r="N192" s="446">
        <v>5</v>
      </c>
      <c r="O192" s="445">
        <v>1</v>
      </c>
      <c r="P192" s="446">
        <v>10</v>
      </c>
      <c r="Q192" s="445">
        <v>2</v>
      </c>
      <c r="R192" s="267">
        <v>1</v>
      </c>
      <c r="S192" s="267">
        <v>1</v>
      </c>
      <c r="T192" s="267">
        <v>2</v>
      </c>
      <c r="U192" s="267">
        <v>2</v>
      </c>
      <c r="V192" s="267">
        <v>2</v>
      </c>
      <c r="W192" s="267">
        <v>1</v>
      </c>
      <c r="X192" s="4"/>
      <c r="Y192" s="4"/>
      <c r="Z192" s="4"/>
      <c r="AA192" s="4"/>
      <c r="AB192" s="4"/>
      <c r="AC192" s="4"/>
      <c r="AR192" s="4"/>
    </row>
    <row r="193" spans="1:46" ht="15" customHeight="1">
      <c r="A193" s="290"/>
      <c r="B193" s="302"/>
      <c r="C193" s="303"/>
      <c r="D193" s="452"/>
      <c r="E193" s="445"/>
      <c r="F193" s="238"/>
      <c r="G193" s="238"/>
      <c r="H193" s="238"/>
      <c r="I193" s="446"/>
      <c r="J193" s="445"/>
      <c r="K193" s="238"/>
      <c r="L193" s="238"/>
      <c r="M193" s="238"/>
      <c r="N193" s="446"/>
      <c r="O193" s="445"/>
      <c r="P193" s="446"/>
      <c r="Q193" s="445"/>
      <c r="R193" s="238"/>
      <c r="S193" s="267"/>
      <c r="T193" s="238"/>
      <c r="U193" s="238"/>
      <c r="V193" s="266"/>
      <c r="W193" s="446"/>
      <c r="X193" s="4"/>
      <c r="Y193" s="4"/>
      <c r="Z193" s="4"/>
      <c r="AA193" s="4"/>
      <c r="AB193" s="4"/>
      <c r="AC193" s="4"/>
      <c r="AR193" s="4"/>
    </row>
    <row r="194" spans="1:46" ht="15" customHeight="1">
      <c r="A194" s="290"/>
      <c r="B194" s="302"/>
      <c r="C194" s="303"/>
      <c r="D194" s="301"/>
      <c r="E194" s="237"/>
      <c r="F194" s="238"/>
      <c r="G194" s="238"/>
      <c r="H194" s="238"/>
      <c r="I194" s="239"/>
      <c r="J194" s="237"/>
      <c r="K194" s="238"/>
      <c r="L194" s="238"/>
      <c r="M194" s="238"/>
      <c r="N194" s="239"/>
      <c r="O194" s="237"/>
      <c r="P194" s="239"/>
      <c r="Q194" s="237"/>
      <c r="R194" s="238"/>
      <c r="S194" s="267"/>
      <c r="T194" s="238"/>
      <c r="U194" s="238"/>
      <c r="V194" s="266"/>
      <c r="W194" s="239"/>
      <c r="X194" s="4"/>
      <c r="Y194" s="4"/>
      <c r="Z194" s="4"/>
      <c r="AA194" s="4"/>
      <c r="AB194" s="4"/>
      <c r="AC194" s="4"/>
      <c r="AR194" s="4"/>
    </row>
    <row r="195" spans="1:46" ht="15" customHeight="1">
      <c r="A195" s="290"/>
      <c r="B195" s="302"/>
      <c r="C195" s="303"/>
      <c r="D195" s="301"/>
      <c r="E195" s="237"/>
      <c r="F195" s="238"/>
      <c r="G195" s="238"/>
      <c r="H195" s="238"/>
      <c r="I195" s="239"/>
      <c r="J195" s="237"/>
      <c r="K195" s="238"/>
      <c r="L195" s="238"/>
      <c r="M195" s="238"/>
      <c r="N195" s="239"/>
      <c r="O195" s="237"/>
      <c r="P195" s="239"/>
      <c r="Q195" s="237"/>
      <c r="R195" s="238"/>
      <c r="S195" s="267"/>
      <c r="T195" s="238"/>
      <c r="U195" s="238"/>
      <c r="V195" s="266"/>
      <c r="W195" s="239"/>
      <c r="X195" s="4"/>
      <c r="Y195" s="4"/>
      <c r="Z195" s="4"/>
      <c r="AA195" s="4"/>
      <c r="AB195" s="4"/>
      <c r="AC195" s="4"/>
      <c r="AR195" s="4"/>
    </row>
    <row r="196" spans="1:46" ht="15" customHeight="1">
      <c r="A196" s="305"/>
      <c r="B196" s="302"/>
      <c r="C196" s="303"/>
      <c r="D196" s="301"/>
      <c r="E196" s="237"/>
      <c r="F196" s="238"/>
      <c r="G196" s="238"/>
      <c r="H196" s="238"/>
      <c r="I196" s="239"/>
      <c r="J196" s="237"/>
      <c r="K196" s="238"/>
      <c r="L196" s="238"/>
      <c r="M196" s="238"/>
      <c r="N196" s="239"/>
      <c r="O196" s="237"/>
      <c r="P196" s="239"/>
      <c r="Q196" s="237"/>
      <c r="R196" s="238"/>
      <c r="S196" s="267"/>
      <c r="T196" s="238"/>
      <c r="U196" s="238"/>
      <c r="V196" s="266"/>
      <c r="W196" s="239"/>
      <c r="X196" s="4"/>
      <c r="Y196" s="4"/>
      <c r="Z196" s="4"/>
      <c r="AA196" s="4"/>
      <c r="AB196" s="4"/>
      <c r="AC196" s="4"/>
      <c r="AR196" s="4"/>
    </row>
    <row r="197" spans="1:46" ht="15" customHeight="1">
      <c r="A197" s="305"/>
      <c r="B197" s="302"/>
      <c r="C197" s="303"/>
      <c r="D197" s="301"/>
      <c r="E197" s="237"/>
      <c r="F197" s="238"/>
      <c r="G197" s="238"/>
      <c r="H197" s="238"/>
      <c r="I197" s="239"/>
      <c r="J197" s="237"/>
      <c r="K197" s="238"/>
      <c r="L197" s="238"/>
      <c r="M197" s="238"/>
      <c r="N197" s="239"/>
      <c r="O197" s="237"/>
      <c r="P197" s="239"/>
      <c r="Q197" s="237"/>
      <c r="R197" s="238"/>
      <c r="S197" s="267"/>
      <c r="T197" s="238"/>
      <c r="U197" s="238"/>
      <c r="V197" s="266"/>
      <c r="W197" s="239"/>
      <c r="X197" s="4"/>
      <c r="Y197" s="4"/>
      <c r="Z197" s="4"/>
      <c r="AA197" s="4"/>
      <c r="AB197" s="4"/>
      <c r="AC197" s="4"/>
      <c r="AR197" s="4"/>
    </row>
    <row r="198" spans="1:46" ht="15" customHeight="1">
      <c r="A198" s="305"/>
      <c r="B198" s="302"/>
      <c r="C198" s="303"/>
      <c r="D198" s="301"/>
      <c r="E198" s="237"/>
      <c r="F198" s="238"/>
      <c r="G198" s="238"/>
      <c r="H198" s="238"/>
      <c r="I198" s="239"/>
      <c r="J198" s="237"/>
      <c r="K198" s="238"/>
      <c r="L198" s="238"/>
      <c r="M198" s="238"/>
      <c r="N198" s="239"/>
      <c r="O198" s="237"/>
      <c r="P198" s="239"/>
      <c r="Q198" s="237"/>
      <c r="R198" s="238"/>
      <c r="S198" s="267"/>
      <c r="T198" s="238"/>
      <c r="U198" s="238"/>
      <c r="V198" s="266"/>
      <c r="W198" s="239"/>
      <c r="X198" s="4"/>
      <c r="Y198" s="4"/>
      <c r="Z198" s="4"/>
      <c r="AA198" s="4"/>
      <c r="AB198" s="4"/>
      <c r="AC198" s="4"/>
      <c r="AR198" s="4"/>
    </row>
    <row r="199" spans="1:46" ht="15" customHeight="1">
      <c r="A199" s="305"/>
      <c r="B199" s="302"/>
      <c r="C199" s="303"/>
      <c r="D199" s="301"/>
      <c r="E199" s="237"/>
      <c r="F199" s="238"/>
      <c r="G199" s="238"/>
      <c r="H199" s="238"/>
      <c r="I199" s="239"/>
      <c r="J199" s="237"/>
      <c r="K199" s="238"/>
      <c r="L199" s="238"/>
      <c r="M199" s="238"/>
      <c r="N199" s="239"/>
      <c r="O199" s="237"/>
      <c r="P199" s="239"/>
      <c r="Q199" s="237"/>
      <c r="R199" s="238"/>
      <c r="S199" s="267"/>
      <c r="T199" s="238"/>
      <c r="U199" s="238"/>
      <c r="V199" s="266"/>
      <c r="W199" s="239"/>
      <c r="X199" s="4"/>
      <c r="Y199" s="4"/>
      <c r="Z199" s="4"/>
      <c r="AA199" s="4"/>
      <c r="AB199" s="4"/>
      <c r="AC199" s="4"/>
      <c r="AR199" s="4"/>
    </row>
    <row r="200" spans="1:46" ht="15" customHeight="1">
      <c r="A200" s="305"/>
      <c r="B200" s="302"/>
      <c r="C200" s="303"/>
      <c r="D200" s="301"/>
      <c r="E200" s="237"/>
      <c r="F200" s="238"/>
      <c r="G200" s="238"/>
      <c r="H200" s="238"/>
      <c r="I200" s="239"/>
      <c r="J200" s="237"/>
      <c r="K200" s="238"/>
      <c r="L200" s="238"/>
      <c r="M200" s="238"/>
      <c r="N200" s="239"/>
      <c r="O200" s="237"/>
      <c r="P200" s="239"/>
      <c r="Q200" s="237"/>
      <c r="R200" s="238"/>
      <c r="S200" s="267"/>
      <c r="T200" s="238"/>
      <c r="U200" s="238"/>
      <c r="V200" s="266"/>
      <c r="W200" s="239"/>
      <c r="X200" s="4"/>
      <c r="Y200" s="4"/>
      <c r="Z200" s="4"/>
      <c r="AA200" s="4"/>
      <c r="AB200" s="4"/>
      <c r="AC200" s="4"/>
      <c r="AR200" s="4"/>
    </row>
    <row r="201" spans="1:46" ht="15" customHeight="1">
      <c r="A201" s="305"/>
      <c r="B201" s="302"/>
      <c r="C201" s="303"/>
      <c r="D201" s="301"/>
      <c r="E201" s="237"/>
      <c r="F201" s="238"/>
      <c r="G201" s="238"/>
      <c r="H201" s="238"/>
      <c r="I201" s="239"/>
      <c r="J201" s="237"/>
      <c r="K201" s="238"/>
      <c r="L201" s="238"/>
      <c r="M201" s="238"/>
      <c r="N201" s="239"/>
      <c r="O201" s="237"/>
      <c r="P201" s="239"/>
      <c r="Q201" s="237"/>
      <c r="R201" s="238"/>
      <c r="S201" s="267"/>
      <c r="T201" s="238"/>
      <c r="U201" s="238"/>
      <c r="V201" s="266"/>
      <c r="W201" s="239"/>
      <c r="X201" s="4"/>
      <c r="Y201" s="4"/>
      <c r="Z201" s="4"/>
      <c r="AA201" s="4"/>
      <c r="AB201" s="4"/>
      <c r="AC201" s="4"/>
      <c r="AR201" s="4"/>
    </row>
    <row r="202" spans="1:46" ht="15" customHeight="1">
      <c r="A202" s="290"/>
      <c r="B202" s="297"/>
      <c r="C202" s="298"/>
      <c r="D202" s="299"/>
      <c r="E202" s="265"/>
      <c r="F202" s="263"/>
      <c r="G202" s="263"/>
      <c r="H202" s="263"/>
      <c r="I202" s="300"/>
      <c r="J202" s="265"/>
      <c r="K202" s="263"/>
      <c r="L202" s="263"/>
      <c r="M202" s="263"/>
      <c r="N202" s="300"/>
      <c r="O202" s="265"/>
      <c r="P202" s="300"/>
      <c r="Q202" s="237"/>
      <c r="R202" s="238"/>
      <c r="S202" s="267"/>
      <c r="T202" s="238"/>
      <c r="U202" s="238"/>
      <c r="V202" s="266"/>
      <c r="W202" s="239"/>
      <c r="X202" s="4"/>
      <c r="Y202" s="4"/>
      <c r="Z202" s="4"/>
      <c r="AA202" s="4"/>
      <c r="AT202" s="4"/>
    </row>
    <row r="203" spans="1:46" ht="15" customHeight="1">
      <c r="A203" s="290"/>
      <c r="B203" s="297"/>
      <c r="C203" s="298"/>
      <c r="D203" s="299"/>
      <c r="E203" s="265"/>
      <c r="F203" s="263"/>
      <c r="G203" s="263"/>
      <c r="H203" s="263"/>
      <c r="I203" s="300"/>
      <c r="J203" s="265"/>
      <c r="K203" s="263"/>
      <c r="L203" s="263"/>
      <c r="M203" s="263"/>
      <c r="N203" s="300"/>
      <c r="O203" s="265"/>
      <c r="P203" s="300"/>
      <c r="Q203" s="237"/>
      <c r="R203" s="238"/>
      <c r="S203" s="267"/>
      <c r="T203" s="238"/>
      <c r="U203" s="238"/>
      <c r="V203" s="266"/>
      <c r="W203" s="239"/>
      <c r="X203" s="4"/>
      <c r="Y203" s="4"/>
      <c r="Z203" s="4"/>
      <c r="AA203" s="4"/>
      <c r="AT203" s="4"/>
    </row>
    <row r="204" spans="1:46" ht="15" customHeight="1">
      <c r="A204" s="290"/>
      <c r="B204" s="297"/>
      <c r="C204" s="298"/>
      <c r="D204" s="299"/>
      <c r="E204" s="265"/>
      <c r="F204" s="263"/>
      <c r="G204" s="263"/>
      <c r="H204" s="263"/>
      <c r="I204" s="300"/>
      <c r="J204" s="265"/>
      <c r="K204" s="263"/>
      <c r="L204" s="263"/>
      <c r="M204" s="263"/>
      <c r="N204" s="300"/>
      <c r="O204" s="265"/>
      <c r="P204" s="300"/>
      <c r="Q204" s="237"/>
      <c r="R204" s="238"/>
      <c r="S204" s="267"/>
      <c r="T204" s="238"/>
      <c r="U204" s="238"/>
      <c r="V204" s="266"/>
      <c r="W204" s="239"/>
      <c r="X204" s="4"/>
      <c r="Y204" s="4"/>
      <c r="Z204" s="4"/>
      <c r="AA204" s="4"/>
      <c r="AT204" s="4"/>
    </row>
    <row r="205" spans="1:46" ht="15" customHeight="1">
      <c r="A205" s="290"/>
      <c r="B205" s="297"/>
      <c r="C205" s="298"/>
      <c r="D205" s="299"/>
      <c r="E205" s="265"/>
      <c r="F205" s="263"/>
      <c r="G205" s="263"/>
      <c r="H205" s="263"/>
      <c r="I205" s="300"/>
      <c r="J205" s="265"/>
      <c r="K205" s="263"/>
      <c r="L205" s="263"/>
      <c r="M205" s="263"/>
      <c r="N205" s="300"/>
      <c r="O205" s="265"/>
      <c r="P205" s="300"/>
      <c r="Q205" s="237"/>
      <c r="R205" s="238"/>
      <c r="S205" s="267"/>
      <c r="T205" s="238"/>
      <c r="U205" s="238"/>
      <c r="V205" s="266"/>
      <c r="W205" s="239"/>
      <c r="X205" s="4"/>
      <c r="Y205" s="4"/>
      <c r="Z205" s="4"/>
      <c r="AA205" s="4"/>
      <c r="AT205" s="4"/>
    </row>
    <row r="206" spans="1:46" ht="15" customHeight="1">
      <c r="A206" s="290"/>
      <c r="B206" s="297"/>
      <c r="C206" s="298"/>
      <c r="D206" s="299"/>
      <c r="E206" s="265"/>
      <c r="F206" s="263"/>
      <c r="G206" s="263"/>
      <c r="H206" s="263"/>
      <c r="I206" s="300"/>
      <c r="J206" s="265"/>
      <c r="K206" s="263"/>
      <c r="L206" s="263"/>
      <c r="M206" s="263"/>
      <c r="N206" s="300"/>
      <c r="O206" s="265"/>
      <c r="P206" s="300"/>
      <c r="Q206" s="237"/>
      <c r="R206" s="238"/>
      <c r="S206" s="267"/>
      <c r="T206" s="238"/>
      <c r="U206" s="238"/>
      <c r="V206" s="266"/>
      <c r="W206" s="239"/>
      <c r="X206" s="4"/>
      <c r="Y206" s="4"/>
      <c r="Z206" s="4"/>
      <c r="AA206" s="4"/>
      <c r="AT206" s="4"/>
    </row>
    <row r="207" spans="1:46" ht="15" customHeight="1">
      <c r="A207" s="290"/>
      <c r="B207" s="297"/>
      <c r="C207" s="298"/>
      <c r="D207" s="299"/>
      <c r="E207" s="265"/>
      <c r="F207" s="263"/>
      <c r="G207" s="263"/>
      <c r="H207" s="263"/>
      <c r="I207" s="300"/>
      <c r="J207" s="265"/>
      <c r="K207" s="263"/>
      <c r="L207" s="263"/>
      <c r="M207" s="263"/>
      <c r="N207" s="300"/>
      <c r="O207" s="265"/>
      <c r="P207" s="300"/>
      <c r="Q207" s="237"/>
      <c r="R207" s="238"/>
      <c r="S207" s="267"/>
      <c r="T207" s="238"/>
      <c r="U207" s="238"/>
      <c r="V207" s="266"/>
      <c r="W207" s="239"/>
      <c r="X207" s="4"/>
      <c r="Y207" s="4"/>
      <c r="Z207" s="4"/>
      <c r="AA207" s="4"/>
      <c r="AT207" s="4"/>
    </row>
    <row r="208" spans="1:46" ht="15" customHeight="1">
      <c r="A208" s="290"/>
      <c r="B208" s="297"/>
      <c r="C208" s="298"/>
      <c r="D208" s="301"/>
      <c r="E208" s="237"/>
      <c r="F208" s="238"/>
      <c r="G208" s="238"/>
      <c r="H208" s="238"/>
      <c r="I208" s="239"/>
      <c r="J208" s="237"/>
      <c r="K208" s="238"/>
      <c r="L208" s="238"/>
      <c r="M208" s="238"/>
      <c r="N208" s="239"/>
      <c r="O208" s="237"/>
      <c r="P208" s="239"/>
      <c r="Q208" s="237"/>
      <c r="R208" s="238"/>
      <c r="S208" s="267"/>
      <c r="T208" s="238"/>
      <c r="U208" s="238"/>
      <c r="V208" s="266"/>
      <c r="W208" s="239"/>
      <c r="X208" s="4"/>
      <c r="Y208" s="4"/>
      <c r="Z208" s="4"/>
      <c r="AA208" s="4"/>
      <c r="AT208" s="4"/>
    </row>
    <row r="209" spans="1:46" ht="15" customHeight="1">
      <c r="A209" s="290"/>
      <c r="B209" s="297"/>
      <c r="C209" s="298"/>
      <c r="D209" s="301"/>
      <c r="E209" s="237"/>
      <c r="F209" s="238"/>
      <c r="G209" s="238"/>
      <c r="H209" s="238"/>
      <c r="I209" s="239"/>
      <c r="J209" s="237"/>
      <c r="K209" s="238"/>
      <c r="L209" s="238"/>
      <c r="M209" s="238"/>
      <c r="N209" s="239"/>
      <c r="O209" s="237"/>
      <c r="P209" s="239"/>
      <c r="Q209" s="237"/>
      <c r="R209" s="238"/>
      <c r="S209" s="267"/>
      <c r="T209" s="238"/>
      <c r="U209" s="238"/>
      <c r="V209" s="266"/>
      <c r="W209" s="239"/>
      <c r="X209" s="4"/>
      <c r="Y209" s="4"/>
      <c r="Z209" s="4"/>
      <c r="AA209" s="4"/>
      <c r="AT209" s="4"/>
    </row>
    <row r="210" spans="1:46" ht="15" customHeight="1">
      <c r="A210" s="290"/>
      <c r="B210" s="297"/>
      <c r="C210" s="298"/>
      <c r="D210" s="301"/>
      <c r="E210" s="237"/>
      <c r="F210" s="238"/>
      <c r="G210" s="238"/>
      <c r="H210" s="238"/>
      <c r="I210" s="239"/>
      <c r="J210" s="237"/>
      <c r="K210" s="238"/>
      <c r="L210" s="238"/>
      <c r="M210" s="238"/>
      <c r="N210" s="239"/>
      <c r="O210" s="237"/>
      <c r="P210" s="239"/>
      <c r="Q210" s="237"/>
      <c r="R210" s="238"/>
      <c r="S210" s="267"/>
      <c r="T210" s="238"/>
      <c r="U210" s="238"/>
      <c r="V210" s="266"/>
      <c r="W210" s="239"/>
      <c r="X210" s="4"/>
      <c r="Y210" s="4"/>
      <c r="Z210" s="4"/>
      <c r="AA210" s="4"/>
      <c r="AB210" s="4"/>
      <c r="AC210" s="4"/>
      <c r="AR210" s="4"/>
    </row>
    <row r="211" spans="1:46" ht="15" customHeight="1">
      <c r="A211" s="290"/>
      <c r="B211" s="297"/>
      <c r="C211" s="298"/>
      <c r="D211" s="301"/>
      <c r="E211" s="237"/>
      <c r="F211" s="238"/>
      <c r="G211" s="238"/>
      <c r="H211" s="238"/>
      <c r="I211" s="239"/>
      <c r="J211" s="237"/>
      <c r="K211" s="238"/>
      <c r="L211" s="238"/>
      <c r="M211" s="238"/>
      <c r="N211" s="239"/>
      <c r="O211" s="237"/>
      <c r="P211" s="239"/>
      <c r="Q211" s="237"/>
      <c r="R211" s="238"/>
      <c r="S211" s="267"/>
      <c r="T211" s="238"/>
      <c r="U211" s="238"/>
      <c r="V211" s="266"/>
      <c r="W211" s="239"/>
      <c r="X211" s="4"/>
      <c r="Y211" s="4"/>
      <c r="Z211" s="4"/>
      <c r="AA211" s="4"/>
      <c r="AB211" s="4"/>
      <c r="AC211" s="4"/>
      <c r="AR211" s="4"/>
    </row>
    <row r="212" spans="1:46" ht="15" customHeight="1">
      <c r="A212" s="290"/>
      <c r="B212" s="297"/>
      <c r="C212" s="298"/>
      <c r="D212" s="301"/>
      <c r="E212" s="237"/>
      <c r="F212" s="238"/>
      <c r="G212" s="238"/>
      <c r="H212" s="238"/>
      <c r="I212" s="239"/>
      <c r="J212" s="237"/>
      <c r="K212" s="238"/>
      <c r="L212" s="238"/>
      <c r="M212" s="238"/>
      <c r="N212" s="239"/>
      <c r="O212" s="237"/>
      <c r="P212" s="239"/>
      <c r="Q212" s="237"/>
      <c r="R212" s="238"/>
      <c r="S212" s="267"/>
      <c r="T212" s="238"/>
      <c r="U212" s="238"/>
      <c r="V212" s="266"/>
      <c r="W212" s="239"/>
      <c r="X212" s="4"/>
      <c r="Y212" s="4"/>
      <c r="Z212" s="4"/>
      <c r="AA212" s="4"/>
      <c r="AB212" s="4"/>
      <c r="AC212" s="4"/>
      <c r="AR212" s="4"/>
    </row>
    <row r="213" spans="1:46" ht="15" customHeight="1">
      <c r="A213" s="290"/>
      <c r="B213" s="297"/>
      <c r="C213" s="298"/>
      <c r="D213" s="301"/>
      <c r="E213" s="237"/>
      <c r="F213" s="238"/>
      <c r="G213" s="238"/>
      <c r="H213" s="238"/>
      <c r="I213" s="239"/>
      <c r="J213" s="237"/>
      <c r="K213" s="238"/>
      <c r="L213" s="238"/>
      <c r="M213" s="238"/>
      <c r="N213" s="239"/>
      <c r="O213" s="237"/>
      <c r="P213" s="239"/>
      <c r="Q213" s="237"/>
      <c r="R213" s="238"/>
      <c r="S213" s="267"/>
      <c r="T213" s="238"/>
      <c r="U213" s="238"/>
      <c r="V213" s="266"/>
      <c r="W213" s="239"/>
      <c r="X213" s="4"/>
      <c r="Y213" s="4"/>
      <c r="Z213" s="4"/>
      <c r="AA213" s="4"/>
      <c r="AB213" s="4"/>
      <c r="AC213" s="4"/>
      <c r="AR213" s="4"/>
    </row>
    <row r="214" spans="1:46" ht="15" customHeight="1">
      <c r="A214" s="290"/>
      <c r="B214" s="297"/>
      <c r="C214" s="298"/>
      <c r="D214" s="301"/>
      <c r="E214" s="237"/>
      <c r="F214" s="238"/>
      <c r="G214" s="238"/>
      <c r="H214" s="238"/>
      <c r="I214" s="239"/>
      <c r="J214" s="237"/>
      <c r="K214" s="238"/>
      <c r="L214" s="238"/>
      <c r="M214" s="238"/>
      <c r="N214" s="239"/>
      <c r="O214" s="237"/>
      <c r="P214" s="239"/>
      <c r="Q214" s="237"/>
      <c r="R214" s="238"/>
      <c r="S214" s="267"/>
      <c r="T214" s="238"/>
      <c r="U214" s="238"/>
      <c r="V214" s="266"/>
      <c r="W214" s="239"/>
      <c r="X214" s="4"/>
      <c r="Y214" s="4"/>
      <c r="Z214" s="4"/>
      <c r="AA214" s="4"/>
      <c r="AB214" s="4"/>
      <c r="AC214" s="4"/>
      <c r="AR214" s="4"/>
    </row>
    <row r="215" spans="1:46" ht="15" customHeight="1">
      <c r="A215" s="290"/>
      <c r="B215" s="297"/>
      <c r="C215" s="298"/>
      <c r="D215" s="301"/>
      <c r="E215" s="237"/>
      <c r="F215" s="238"/>
      <c r="G215" s="238"/>
      <c r="H215" s="238"/>
      <c r="I215" s="239"/>
      <c r="J215" s="237"/>
      <c r="K215" s="238"/>
      <c r="L215" s="238"/>
      <c r="M215" s="238"/>
      <c r="N215" s="239"/>
      <c r="O215" s="237"/>
      <c r="P215" s="239"/>
      <c r="Q215" s="237"/>
      <c r="R215" s="238"/>
      <c r="S215" s="267"/>
      <c r="T215" s="238"/>
      <c r="U215" s="238"/>
      <c r="V215" s="266"/>
      <c r="W215" s="239"/>
      <c r="X215" s="4"/>
      <c r="Y215" s="4"/>
      <c r="Z215" s="4"/>
      <c r="AA215" s="4"/>
      <c r="AB215" s="4"/>
      <c r="AC215" s="4"/>
      <c r="AR215" s="4"/>
    </row>
    <row r="216" spans="1:46" ht="15" customHeight="1">
      <c r="A216" s="290"/>
      <c r="B216" s="297"/>
      <c r="C216" s="298"/>
      <c r="D216" s="301"/>
      <c r="E216" s="237"/>
      <c r="F216" s="238"/>
      <c r="G216" s="238"/>
      <c r="H216" s="238"/>
      <c r="I216" s="239"/>
      <c r="J216" s="237"/>
      <c r="K216" s="238"/>
      <c r="L216" s="238"/>
      <c r="M216" s="238"/>
      <c r="N216" s="239"/>
      <c r="O216" s="237"/>
      <c r="P216" s="239"/>
      <c r="Q216" s="237"/>
      <c r="R216" s="238"/>
      <c r="S216" s="267"/>
      <c r="T216" s="238"/>
      <c r="U216" s="238"/>
      <c r="V216" s="266"/>
      <c r="W216" s="239"/>
      <c r="X216" s="4"/>
      <c r="Y216" s="4"/>
      <c r="Z216" s="4"/>
      <c r="AA216" s="4"/>
      <c r="AB216" s="4"/>
      <c r="AC216" s="4"/>
      <c r="AR216" s="4"/>
    </row>
    <row r="217" spans="1:46" ht="15" customHeight="1">
      <c r="A217" s="290"/>
      <c r="B217" s="297"/>
      <c r="C217" s="298"/>
      <c r="D217" s="301"/>
      <c r="E217" s="237"/>
      <c r="F217" s="238"/>
      <c r="G217" s="238"/>
      <c r="H217" s="238"/>
      <c r="I217" s="239"/>
      <c r="J217" s="237"/>
      <c r="K217" s="238"/>
      <c r="L217" s="238"/>
      <c r="M217" s="238"/>
      <c r="N217" s="239"/>
      <c r="O217" s="237"/>
      <c r="P217" s="239"/>
      <c r="Q217" s="237"/>
      <c r="R217" s="238"/>
      <c r="S217" s="267"/>
      <c r="T217" s="238"/>
      <c r="U217" s="238"/>
      <c r="V217" s="266"/>
      <c r="W217" s="239"/>
      <c r="X217" s="4"/>
      <c r="Y217" s="4"/>
      <c r="Z217" s="4"/>
      <c r="AA217" s="4"/>
      <c r="AB217" s="4"/>
      <c r="AC217" s="4"/>
      <c r="AR217" s="4"/>
    </row>
    <row r="218" spans="1:46" ht="15" customHeight="1">
      <c r="A218" s="290"/>
      <c r="B218" s="297"/>
      <c r="C218" s="298"/>
      <c r="D218" s="301"/>
      <c r="E218" s="237"/>
      <c r="F218" s="238"/>
      <c r="G218" s="238"/>
      <c r="H218" s="238"/>
      <c r="I218" s="239"/>
      <c r="J218" s="237"/>
      <c r="K218" s="238"/>
      <c r="L218" s="238"/>
      <c r="M218" s="238"/>
      <c r="N218" s="239"/>
      <c r="O218" s="237"/>
      <c r="P218" s="239"/>
      <c r="Q218" s="237"/>
      <c r="R218" s="238"/>
      <c r="S218" s="267"/>
      <c r="T218" s="238"/>
      <c r="U218" s="238"/>
      <c r="V218" s="266"/>
      <c r="W218" s="239"/>
      <c r="X218" s="4"/>
      <c r="Y218" s="4"/>
      <c r="Z218" s="4"/>
      <c r="AA218" s="4"/>
      <c r="AB218" s="4"/>
      <c r="AC218" s="4"/>
      <c r="AR218" s="4"/>
    </row>
    <row r="219" spans="1:46" ht="15" customHeight="1">
      <c r="A219" s="290"/>
      <c r="B219" s="297"/>
      <c r="C219" s="298"/>
      <c r="D219" s="301"/>
      <c r="E219" s="237"/>
      <c r="F219" s="238"/>
      <c r="G219" s="238"/>
      <c r="H219" s="238"/>
      <c r="I219" s="239"/>
      <c r="J219" s="237"/>
      <c r="K219" s="238"/>
      <c r="L219" s="238"/>
      <c r="M219" s="238"/>
      <c r="N219" s="239"/>
      <c r="O219" s="237"/>
      <c r="P219" s="239"/>
      <c r="Q219" s="237"/>
      <c r="R219" s="238"/>
      <c r="S219" s="267"/>
      <c r="T219" s="238"/>
      <c r="U219" s="238"/>
      <c r="V219" s="266"/>
      <c r="W219" s="239"/>
      <c r="X219" s="4"/>
      <c r="Y219" s="4"/>
      <c r="Z219" s="4"/>
      <c r="AA219" s="4"/>
      <c r="AB219" s="4"/>
      <c r="AC219" s="4"/>
      <c r="AR219" s="4"/>
    </row>
    <row r="220" spans="1:46" ht="15" customHeight="1">
      <c r="A220" s="290"/>
      <c r="B220" s="297"/>
      <c r="C220" s="298"/>
      <c r="D220" s="301"/>
      <c r="E220" s="237"/>
      <c r="F220" s="238"/>
      <c r="G220" s="238"/>
      <c r="H220" s="238"/>
      <c r="I220" s="239"/>
      <c r="J220" s="237"/>
      <c r="K220" s="238"/>
      <c r="L220" s="238"/>
      <c r="M220" s="238"/>
      <c r="N220" s="239"/>
      <c r="O220" s="237"/>
      <c r="P220" s="239"/>
      <c r="Q220" s="237"/>
      <c r="R220" s="238"/>
      <c r="S220" s="267"/>
      <c r="T220" s="238"/>
      <c r="U220" s="238"/>
      <c r="V220" s="266"/>
      <c r="W220" s="239"/>
      <c r="X220" s="4"/>
      <c r="Y220" s="4"/>
      <c r="Z220" s="4"/>
      <c r="AA220" s="4"/>
      <c r="AB220" s="4"/>
      <c r="AC220" s="4"/>
      <c r="AR220" s="4"/>
    </row>
    <row r="221" spans="1:46" ht="15" customHeight="1">
      <c r="A221" s="290"/>
      <c r="B221" s="297"/>
      <c r="C221" s="298"/>
      <c r="D221" s="301"/>
      <c r="E221" s="237"/>
      <c r="F221" s="238"/>
      <c r="G221" s="238"/>
      <c r="H221" s="238"/>
      <c r="I221" s="239"/>
      <c r="J221" s="237"/>
      <c r="K221" s="238"/>
      <c r="L221" s="238"/>
      <c r="M221" s="238"/>
      <c r="N221" s="239"/>
      <c r="O221" s="237"/>
      <c r="P221" s="239"/>
      <c r="Q221" s="237"/>
      <c r="R221" s="238"/>
      <c r="S221" s="267"/>
      <c r="T221" s="238"/>
      <c r="U221" s="238"/>
      <c r="V221" s="266"/>
      <c r="W221" s="239"/>
      <c r="X221" s="4"/>
      <c r="Y221" s="4"/>
      <c r="Z221" s="4"/>
      <c r="AA221" s="4"/>
      <c r="AB221" s="4"/>
      <c r="AC221" s="4"/>
      <c r="AR221" s="4"/>
    </row>
    <row r="222" spans="1:46" ht="15" customHeight="1">
      <c r="A222" s="290"/>
      <c r="B222" s="297"/>
      <c r="C222" s="298"/>
      <c r="D222" s="301"/>
      <c r="E222" s="237"/>
      <c r="F222" s="238"/>
      <c r="G222" s="238"/>
      <c r="H222" s="238"/>
      <c r="I222" s="239"/>
      <c r="J222" s="237"/>
      <c r="K222" s="238"/>
      <c r="L222" s="238"/>
      <c r="M222" s="238"/>
      <c r="N222" s="239"/>
      <c r="O222" s="237"/>
      <c r="P222" s="239"/>
      <c r="Q222" s="237"/>
      <c r="R222" s="238"/>
      <c r="S222" s="267"/>
      <c r="T222" s="238"/>
      <c r="U222" s="238"/>
      <c r="V222" s="266"/>
      <c r="W222" s="239"/>
      <c r="X222" s="4"/>
      <c r="Y222" s="4"/>
      <c r="Z222" s="4"/>
      <c r="AA222" s="4"/>
      <c r="AB222" s="4"/>
      <c r="AC222" s="4"/>
      <c r="AR222" s="4"/>
    </row>
    <row r="223" spans="1:46" ht="15" customHeight="1">
      <c r="A223" s="290"/>
      <c r="B223" s="297"/>
      <c r="C223" s="298"/>
      <c r="D223" s="301"/>
      <c r="E223" s="237"/>
      <c r="F223" s="238"/>
      <c r="G223" s="238"/>
      <c r="H223" s="238"/>
      <c r="I223" s="239"/>
      <c r="J223" s="237"/>
      <c r="K223" s="238"/>
      <c r="L223" s="238"/>
      <c r="M223" s="238"/>
      <c r="N223" s="239"/>
      <c r="O223" s="237"/>
      <c r="P223" s="239"/>
      <c r="Q223" s="237"/>
      <c r="R223" s="238"/>
      <c r="S223" s="267"/>
      <c r="T223" s="238"/>
      <c r="U223" s="238"/>
      <c r="V223" s="266"/>
      <c r="W223" s="239"/>
      <c r="X223" s="4"/>
      <c r="Y223" s="4"/>
      <c r="Z223" s="4"/>
      <c r="AA223" s="4"/>
      <c r="AB223" s="4"/>
      <c r="AC223" s="4"/>
      <c r="AR223" s="4"/>
    </row>
    <row r="224" spans="1:46" ht="15" customHeight="1">
      <c r="A224" s="290"/>
      <c r="B224" s="297"/>
      <c r="C224" s="298"/>
      <c r="D224" s="301"/>
      <c r="E224" s="237"/>
      <c r="F224" s="238"/>
      <c r="G224" s="238"/>
      <c r="H224" s="238"/>
      <c r="I224" s="239"/>
      <c r="J224" s="237"/>
      <c r="K224" s="238"/>
      <c r="L224" s="238"/>
      <c r="M224" s="238"/>
      <c r="N224" s="239"/>
      <c r="O224" s="237"/>
      <c r="P224" s="239"/>
      <c r="Q224" s="237"/>
      <c r="R224" s="238"/>
      <c r="S224" s="267"/>
      <c r="T224" s="238"/>
      <c r="U224" s="238"/>
      <c r="V224" s="266"/>
      <c r="W224" s="239"/>
      <c r="X224" s="4"/>
      <c r="Y224" s="4"/>
      <c r="Z224" s="4"/>
      <c r="AA224" s="4"/>
      <c r="AB224" s="4"/>
      <c r="AC224" s="4"/>
      <c r="AR224" s="4"/>
    </row>
    <row r="225" spans="1:46" ht="15" customHeight="1">
      <c r="A225" s="290"/>
      <c r="B225" s="297"/>
      <c r="C225" s="298"/>
      <c r="D225" s="301"/>
      <c r="E225" s="237"/>
      <c r="F225" s="238"/>
      <c r="G225" s="238"/>
      <c r="H225" s="238"/>
      <c r="I225" s="239"/>
      <c r="J225" s="237"/>
      <c r="K225" s="238"/>
      <c r="L225" s="238"/>
      <c r="M225" s="238"/>
      <c r="N225" s="239"/>
      <c r="O225" s="237"/>
      <c r="P225" s="239"/>
      <c r="Q225" s="237"/>
      <c r="R225" s="238"/>
      <c r="S225" s="267"/>
      <c r="T225" s="238"/>
      <c r="U225" s="238"/>
      <c r="V225" s="266"/>
      <c r="W225" s="239"/>
      <c r="X225" s="4"/>
      <c r="Y225" s="4"/>
      <c r="Z225" s="4"/>
      <c r="AA225" s="4"/>
      <c r="AB225" s="4"/>
      <c r="AC225" s="4"/>
      <c r="AR225" s="4"/>
    </row>
    <row r="226" spans="1:46" ht="15" customHeight="1">
      <c r="A226" s="290"/>
      <c r="B226" s="297"/>
      <c r="C226" s="298"/>
      <c r="D226" s="301"/>
      <c r="E226" s="237"/>
      <c r="F226" s="238"/>
      <c r="G226" s="238"/>
      <c r="H226" s="238"/>
      <c r="I226" s="239"/>
      <c r="J226" s="237"/>
      <c r="K226" s="238"/>
      <c r="L226" s="238"/>
      <c r="M226" s="238"/>
      <c r="N226" s="239"/>
      <c r="O226" s="237"/>
      <c r="P226" s="239"/>
      <c r="Q226" s="237"/>
      <c r="R226" s="238"/>
      <c r="S226" s="267"/>
      <c r="T226" s="238"/>
      <c r="U226" s="238"/>
      <c r="V226" s="266"/>
      <c r="W226" s="239"/>
      <c r="X226" s="4"/>
      <c r="Y226" s="4"/>
      <c r="Z226" s="4"/>
      <c r="AA226" s="4"/>
      <c r="AB226" s="4"/>
      <c r="AC226" s="4"/>
      <c r="AR226" s="4"/>
    </row>
    <row r="227" spans="1:46" ht="15" customHeight="1">
      <c r="A227" s="290"/>
      <c r="B227" s="297"/>
      <c r="C227" s="298"/>
      <c r="D227" s="301"/>
      <c r="E227" s="237"/>
      <c r="F227" s="238"/>
      <c r="G227" s="238"/>
      <c r="H227" s="238"/>
      <c r="I227" s="239"/>
      <c r="J227" s="237"/>
      <c r="K227" s="238"/>
      <c r="L227" s="238"/>
      <c r="M227" s="238"/>
      <c r="N227" s="239"/>
      <c r="O227" s="237"/>
      <c r="P227" s="239"/>
      <c r="Q227" s="237"/>
      <c r="R227" s="238"/>
      <c r="S227" s="267"/>
      <c r="T227" s="238"/>
      <c r="U227" s="238"/>
      <c r="V227" s="266"/>
      <c r="W227" s="239"/>
      <c r="X227" s="4"/>
      <c r="Y227" s="4"/>
      <c r="Z227" s="4"/>
      <c r="AA227" s="4"/>
      <c r="AB227" s="4"/>
      <c r="AC227" s="4"/>
      <c r="AR227" s="4"/>
    </row>
    <row r="228" spans="1:46" ht="15" customHeight="1">
      <c r="A228" s="290"/>
      <c r="B228" s="297"/>
      <c r="C228" s="298"/>
      <c r="D228" s="301"/>
      <c r="E228" s="237"/>
      <c r="F228" s="238"/>
      <c r="G228" s="238"/>
      <c r="H228" s="238"/>
      <c r="I228" s="239"/>
      <c r="J228" s="237"/>
      <c r="K228" s="238"/>
      <c r="L228" s="238"/>
      <c r="M228" s="238"/>
      <c r="N228" s="239"/>
      <c r="O228" s="237"/>
      <c r="P228" s="239"/>
      <c r="Q228" s="237"/>
      <c r="R228" s="238"/>
      <c r="S228" s="267"/>
      <c r="T228" s="238"/>
      <c r="U228" s="238"/>
      <c r="V228" s="266"/>
      <c r="W228" s="239"/>
      <c r="X228" s="4"/>
      <c r="Y228" s="4"/>
      <c r="Z228" s="4"/>
      <c r="AA228" s="4"/>
      <c r="AB228" s="4"/>
      <c r="AC228" s="4"/>
      <c r="AR228" s="4"/>
    </row>
    <row r="229" spans="1:46" ht="15" customHeight="1">
      <c r="A229" s="290"/>
      <c r="B229" s="297"/>
      <c r="C229" s="298"/>
      <c r="D229" s="301"/>
      <c r="E229" s="237"/>
      <c r="F229" s="238"/>
      <c r="G229" s="238"/>
      <c r="H229" s="238"/>
      <c r="I229" s="239"/>
      <c r="J229" s="237"/>
      <c r="K229" s="238"/>
      <c r="L229" s="238"/>
      <c r="M229" s="238"/>
      <c r="N229" s="239"/>
      <c r="O229" s="237"/>
      <c r="P229" s="239"/>
      <c r="Q229" s="237"/>
      <c r="R229" s="238"/>
      <c r="S229" s="267"/>
      <c r="T229" s="238"/>
      <c r="U229" s="238"/>
      <c r="V229" s="266"/>
      <c r="W229" s="239"/>
      <c r="X229" s="4"/>
      <c r="Y229" s="4"/>
      <c r="Z229" s="4"/>
      <c r="AA229" s="4"/>
      <c r="AB229" s="4"/>
      <c r="AC229" s="4"/>
      <c r="AR229" s="4"/>
    </row>
    <row r="230" spans="1:46" ht="15" customHeight="1">
      <c r="A230" s="290"/>
      <c r="B230" s="297"/>
      <c r="C230" s="298"/>
      <c r="D230" s="301"/>
      <c r="E230" s="237"/>
      <c r="F230" s="238"/>
      <c r="G230" s="238"/>
      <c r="H230" s="238"/>
      <c r="I230" s="239"/>
      <c r="J230" s="237"/>
      <c r="K230" s="238"/>
      <c r="L230" s="238"/>
      <c r="M230" s="238"/>
      <c r="N230" s="239"/>
      <c r="O230" s="237"/>
      <c r="P230" s="239"/>
      <c r="Q230" s="237"/>
      <c r="R230" s="238"/>
      <c r="S230" s="267"/>
      <c r="T230" s="238"/>
      <c r="U230" s="238"/>
      <c r="V230" s="266"/>
      <c r="W230" s="239"/>
      <c r="X230" s="4"/>
      <c r="Y230" s="4"/>
      <c r="Z230" s="4"/>
      <c r="AA230" s="4"/>
      <c r="AB230" s="4"/>
      <c r="AC230" s="4"/>
      <c r="AR230" s="4"/>
    </row>
    <row r="231" spans="1:46" ht="15" customHeight="1">
      <c r="A231" s="290"/>
      <c r="B231" s="297"/>
      <c r="C231" s="298"/>
      <c r="D231" s="301"/>
      <c r="E231" s="237"/>
      <c r="F231" s="238"/>
      <c r="G231" s="238"/>
      <c r="H231" s="238"/>
      <c r="I231" s="239"/>
      <c r="J231" s="237"/>
      <c r="K231" s="238"/>
      <c r="L231" s="238"/>
      <c r="M231" s="238"/>
      <c r="N231" s="239"/>
      <c r="O231" s="237"/>
      <c r="P231" s="239"/>
      <c r="Q231" s="237"/>
      <c r="R231" s="238"/>
      <c r="S231" s="267"/>
      <c r="T231" s="238"/>
      <c r="U231" s="238"/>
      <c r="V231" s="266"/>
      <c r="W231" s="239"/>
      <c r="X231" s="4"/>
      <c r="Y231" s="4"/>
      <c r="Z231" s="4"/>
      <c r="AA231" s="4"/>
      <c r="AB231" s="4"/>
      <c r="AC231" s="4"/>
      <c r="AR231" s="4"/>
    </row>
    <row r="232" spans="1:46" ht="15" customHeight="1">
      <c r="A232" s="290"/>
      <c r="B232" s="297"/>
      <c r="C232" s="298"/>
      <c r="D232" s="301"/>
      <c r="E232" s="237"/>
      <c r="F232" s="238"/>
      <c r="G232" s="238"/>
      <c r="H232" s="238"/>
      <c r="I232" s="239"/>
      <c r="J232" s="237"/>
      <c r="K232" s="238"/>
      <c r="L232" s="238"/>
      <c r="M232" s="238"/>
      <c r="N232" s="239"/>
      <c r="O232" s="237"/>
      <c r="P232" s="239"/>
      <c r="Q232" s="237"/>
      <c r="R232" s="238"/>
      <c r="S232" s="267"/>
      <c r="T232" s="238"/>
      <c r="U232" s="238"/>
      <c r="V232" s="266"/>
      <c r="W232" s="239"/>
      <c r="X232" s="4"/>
      <c r="Y232" s="4"/>
      <c r="Z232" s="4"/>
      <c r="AA232" s="4"/>
      <c r="AB232" s="4"/>
      <c r="AC232" s="4"/>
      <c r="AR232" s="4"/>
    </row>
    <row r="233" spans="1:46" ht="15" customHeight="1">
      <c r="A233" s="290"/>
      <c r="B233" s="297"/>
      <c r="C233" s="298"/>
      <c r="D233" s="299"/>
      <c r="E233" s="265"/>
      <c r="F233" s="263"/>
      <c r="G233" s="263"/>
      <c r="H233" s="263"/>
      <c r="I233" s="300"/>
      <c r="J233" s="265"/>
      <c r="K233" s="263"/>
      <c r="L233" s="263"/>
      <c r="M233" s="263"/>
      <c r="N233" s="300"/>
      <c r="O233" s="265"/>
      <c r="P233" s="300"/>
      <c r="Q233" s="237"/>
      <c r="R233" s="238"/>
      <c r="S233" s="267"/>
      <c r="T233" s="238"/>
      <c r="U233" s="238"/>
      <c r="V233" s="266"/>
      <c r="W233" s="239"/>
      <c r="X233" s="4"/>
      <c r="Y233" s="4"/>
      <c r="Z233" s="4"/>
      <c r="AA233" s="4"/>
      <c r="AT233" s="4"/>
    </row>
    <row r="234" spans="1:46" ht="15" customHeight="1">
      <c r="A234" s="290"/>
      <c r="B234" s="297"/>
      <c r="C234" s="298"/>
      <c r="D234" s="299"/>
      <c r="E234" s="265"/>
      <c r="F234" s="263"/>
      <c r="G234" s="263"/>
      <c r="H234" s="263"/>
      <c r="I234" s="300"/>
      <c r="J234" s="265"/>
      <c r="K234" s="263"/>
      <c r="L234" s="263"/>
      <c r="M234" s="263"/>
      <c r="N234" s="300"/>
      <c r="O234" s="265"/>
      <c r="P234" s="300"/>
      <c r="Q234" s="237"/>
      <c r="R234" s="238"/>
      <c r="S234" s="267"/>
      <c r="T234" s="238"/>
      <c r="U234" s="238"/>
      <c r="V234" s="266"/>
      <c r="W234" s="239"/>
      <c r="X234" s="4"/>
      <c r="Y234" s="4"/>
      <c r="Z234" s="4"/>
      <c r="AA234" s="4"/>
      <c r="AT234" s="4"/>
    </row>
    <row r="235" spans="1:46" ht="15" customHeight="1">
      <c r="A235" s="290"/>
      <c r="B235" s="297"/>
      <c r="C235" s="298"/>
      <c r="D235" s="299"/>
      <c r="E235" s="265"/>
      <c r="F235" s="263"/>
      <c r="G235" s="263"/>
      <c r="H235" s="263"/>
      <c r="I235" s="300"/>
      <c r="J235" s="265"/>
      <c r="K235" s="263"/>
      <c r="L235" s="263"/>
      <c r="M235" s="263"/>
      <c r="N235" s="300"/>
      <c r="O235" s="265"/>
      <c r="P235" s="300"/>
      <c r="Q235" s="237"/>
      <c r="R235" s="238"/>
      <c r="S235" s="267"/>
      <c r="T235" s="238"/>
      <c r="U235" s="238"/>
      <c r="V235" s="266"/>
      <c r="W235" s="239"/>
      <c r="X235" s="4"/>
      <c r="Y235" s="4"/>
      <c r="Z235" s="4"/>
      <c r="AA235" s="4"/>
      <c r="AT235" s="4"/>
    </row>
    <row r="236" spans="1:46" ht="15" customHeight="1">
      <c r="A236" s="290"/>
      <c r="B236" s="297"/>
      <c r="C236" s="298"/>
      <c r="D236" s="299"/>
      <c r="E236" s="265"/>
      <c r="F236" s="263"/>
      <c r="G236" s="263"/>
      <c r="H236" s="263"/>
      <c r="I236" s="300"/>
      <c r="J236" s="265"/>
      <c r="K236" s="263"/>
      <c r="L236" s="263"/>
      <c r="M236" s="263"/>
      <c r="N236" s="300"/>
      <c r="O236" s="265"/>
      <c r="P236" s="300"/>
      <c r="Q236" s="237"/>
      <c r="R236" s="238"/>
      <c r="S236" s="267"/>
      <c r="T236" s="238"/>
      <c r="U236" s="238"/>
      <c r="V236" s="266"/>
      <c r="W236" s="239"/>
      <c r="X236" s="4"/>
      <c r="Y236" s="4"/>
      <c r="Z236" s="4"/>
      <c r="AA236" s="4"/>
      <c r="AT236" s="4"/>
    </row>
    <row r="237" spans="1:46" ht="15" customHeight="1">
      <c r="A237" s="290"/>
      <c r="B237" s="297"/>
      <c r="C237" s="298"/>
      <c r="D237" s="299"/>
      <c r="E237" s="265"/>
      <c r="F237" s="263"/>
      <c r="G237" s="263"/>
      <c r="H237" s="263"/>
      <c r="I237" s="300"/>
      <c r="J237" s="265"/>
      <c r="K237" s="263"/>
      <c r="L237" s="263"/>
      <c r="M237" s="263"/>
      <c r="N237" s="300"/>
      <c r="O237" s="265"/>
      <c r="P237" s="300"/>
      <c r="Q237" s="237"/>
      <c r="R237" s="238"/>
      <c r="S237" s="267"/>
      <c r="T237" s="238"/>
      <c r="U237" s="238"/>
      <c r="V237" s="266"/>
      <c r="W237" s="239"/>
      <c r="X237" s="4"/>
      <c r="Y237" s="4"/>
      <c r="Z237" s="4"/>
      <c r="AA237" s="4"/>
      <c r="AT237" s="4"/>
    </row>
    <row r="238" spans="1:46" ht="15" customHeight="1">
      <c r="A238" s="290"/>
      <c r="B238" s="297"/>
      <c r="C238" s="298"/>
      <c r="D238" s="299"/>
      <c r="E238" s="265"/>
      <c r="F238" s="263"/>
      <c r="G238" s="263"/>
      <c r="H238" s="263"/>
      <c r="I238" s="300"/>
      <c r="J238" s="265"/>
      <c r="K238" s="263"/>
      <c r="L238" s="263"/>
      <c r="M238" s="263"/>
      <c r="N238" s="300"/>
      <c r="O238" s="265"/>
      <c r="P238" s="300"/>
      <c r="Q238" s="237"/>
      <c r="R238" s="238"/>
      <c r="S238" s="267"/>
      <c r="T238" s="238"/>
      <c r="U238" s="238"/>
      <c r="V238" s="266"/>
      <c r="W238" s="239"/>
      <c r="X238" s="4"/>
      <c r="Y238" s="4"/>
      <c r="Z238" s="4"/>
      <c r="AA238" s="4"/>
      <c r="AT238" s="4"/>
    </row>
    <row r="239" spans="1:46" ht="15" customHeight="1">
      <c r="A239" s="290"/>
      <c r="B239" s="297"/>
      <c r="C239" s="298"/>
      <c r="D239" s="301"/>
      <c r="E239" s="237"/>
      <c r="F239" s="238"/>
      <c r="G239" s="238"/>
      <c r="H239" s="238"/>
      <c r="I239" s="239"/>
      <c r="J239" s="237"/>
      <c r="K239" s="238"/>
      <c r="L239" s="238"/>
      <c r="M239" s="238"/>
      <c r="N239" s="239"/>
      <c r="O239" s="237"/>
      <c r="P239" s="239"/>
      <c r="Q239" s="237"/>
      <c r="R239" s="238"/>
      <c r="S239" s="267"/>
      <c r="T239" s="238"/>
      <c r="U239" s="238"/>
      <c r="V239" s="266"/>
      <c r="W239" s="239"/>
      <c r="X239" s="4"/>
      <c r="Y239" s="4"/>
      <c r="Z239" s="4"/>
      <c r="AA239" s="4"/>
      <c r="AT239" s="4"/>
    </row>
    <row r="240" spans="1:46" ht="15" customHeight="1">
      <c r="A240" s="290"/>
      <c r="B240" s="297"/>
      <c r="C240" s="298"/>
      <c r="D240" s="301"/>
      <c r="E240" s="237"/>
      <c r="F240" s="238"/>
      <c r="G240" s="238"/>
      <c r="H240" s="238"/>
      <c r="I240" s="239"/>
      <c r="J240" s="237"/>
      <c r="K240" s="238"/>
      <c r="L240" s="238"/>
      <c r="M240" s="238"/>
      <c r="N240" s="239"/>
      <c r="O240" s="237"/>
      <c r="P240" s="239"/>
      <c r="Q240" s="237"/>
      <c r="R240" s="238"/>
      <c r="S240" s="267"/>
      <c r="T240" s="238"/>
      <c r="U240" s="238"/>
      <c r="V240" s="266"/>
      <c r="W240" s="239"/>
      <c r="X240" s="4"/>
      <c r="Y240" s="4"/>
      <c r="Z240" s="4"/>
      <c r="AA240" s="4"/>
      <c r="AT240" s="4"/>
    </row>
    <row r="241" spans="1:44" ht="15" customHeight="1">
      <c r="A241" s="290"/>
      <c r="B241" s="297"/>
      <c r="C241" s="298"/>
      <c r="D241" s="301"/>
      <c r="E241" s="237"/>
      <c r="F241" s="238"/>
      <c r="G241" s="238"/>
      <c r="H241" s="238"/>
      <c r="I241" s="239"/>
      <c r="J241" s="237"/>
      <c r="K241" s="238"/>
      <c r="L241" s="238"/>
      <c r="M241" s="238"/>
      <c r="N241" s="239"/>
      <c r="O241" s="237"/>
      <c r="P241" s="239"/>
      <c r="Q241" s="237"/>
      <c r="R241" s="238"/>
      <c r="S241" s="267"/>
      <c r="T241" s="238"/>
      <c r="U241" s="238"/>
      <c r="V241" s="266"/>
      <c r="W241" s="239"/>
      <c r="X241" s="4"/>
      <c r="Y241" s="4"/>
      <c r="Z241" s="4"/>
      <c r="AA241" s="4"/>
      <c r="AB241" s="4"/>
      <c r="AC241" s="4"/>
      <c r="AR241" s="4"/>
    </row>
    <row r="242" spans="1:44" ht="15" customHeight="1">
      <c r="A242" s="290"/>
      <c r="B242" s="297"/>
      <c r="C242" s="298"/>
      <c r="D242" s="301"/>
      <c r="E242" s="237"/>
      <c r="F242" s="238"/>
      <c r="G242" s="238"/>
      <c r="H242" s="238"/>
      <c r="I242" s="239"/>
      <c r="J242" s="237"/>
      <c r="K242" s="238"/>
      <c r="L242" s="238"/>
      <c r="M242" s="238"/>
      <c r="N242" s="239"/>
      <c r="O242" s="237"/>
      <c r="P242" s="239"/>
      <c r="Q242" s="237"/>
      <c r="R242" s="238"/>
      <c r="S242" s="267"/>
      <c r="T242" s="238"/>
      <c r="U242" s="238"/>
      <c r="V242" s="266"/>
      <c r="W242" s="239"/>
      <c r="X242" s="4"/>
      <c r="Y242" s="4"/>
      <c r="Z242" s="4"/>
      <c r="AA242" s="4"/>
      <c r="AB242" s="4"/>
      <c r="AC242" s="4"/>
      <c r="AR242" s="4"/>
    </row>
    <row r="243" spans="1:44" ht="15" customHeight="1">
      <c r="A243" s="290"/>
      <c r="B243" s="297"/>
      <c r="C243" s="298"/>
      <c r="D243" s="301"/>
      <c r="E243" s="237"/>
      <c r="F243" s="238"/>
      <c r="G243" s="238"/>
      <c r="H243" s="238"/>
      <c r="I243" s="239"/>
      <c r="J243" s="237"/>
      <c r="K243" s="238"/>
      <c r="L243" s="238"/>
      <c r="M243" s="238"/>
      <c r="N243" s="239"/>
      <c r="O243" s="237"/>
      <c r="P243" s="239"/>
      <c r="Q243" s="237"/>
      <c r="R243" s="238"/>
      <c r="S243" s="267"/>
      <c r="T243" s="238"/>
      <c r="U243" s="238"/>
      <c r="V243" s="266"/>
      <c r="W243" s="239"/>
      <c r="X243" s="4"/>
      <c r="Y243" s="4"/>
      <c r="Z243" s="4"/>
      <c r="AA243" s="4"/>
      <c r="AB243" s="4"/>
      <c r="AC243" s="4"/>
      <c r="AR243" s="4"/>
    </row>
    <row r="244" spans="1:44" ht="15" customHeight="1">
      <c r="A244" s="290"/>
      <c r="B244" s="297"/>
      <c r="C244" s="298"/>
      <c r="D244" s="301"/>
      <c r="E244" s="237"/>
      <c r="F244" s="238"/>
      <c r="G244" s="238"/>
      <c r="H244" s="238"/>
      <c r="I244" s="239"/>
      <c r="J244" s="237"/>
      <c r="K244" s="238"/>
      <c r="L244" s="238"/>
      <c r="M244" s="238"/>
      <c r="N244" s="239"/>
      <c r="O244" s="237"/>
      <c r="P244" s="239"/>
      <c r="Q244" s="237"/>
      <c r="R244" s="238"/>
      <c r="S244" s="267"/>
      <c r="T244" s="238"/>
      <c r="U244" s="238"/>
      <c r="V244" s="266"/>
      <c r="W244" s="239"/>
      <c r="X244" s="4"/>
      <c r="Y244" s="4"/>
      <c r="Z244" s="4"/>
      <c r="AA244" s="4"/>
      <c r="AB244" s="4"/>
      <c r="AC244" s="4"/>
      <c r="AR244" s="4"/>
    </row>
    <row r="245" spans="1:44" ht="15" customHeight="1">
      <c r="A245" s="290"/>
      <c r="B245" s="297"/>
      <c r="C245" s="298"/>
      <c r="D245" s="301"/>
      <c r="E245" s="237"/>
      <c r="F245" s="238"/>
      <c r="G245" s="238"/>
      <c r="H245" s="238"/>
      <c r="I245" s="239"/>
      <c r="J245" s="237"/>
      <c r="K245" s="238"/>
      <c r="L245" s="238"/>
      <c r="M245" s="238"/>
      <c r="N245" s="239"/>
      <c r="O245" s="237"/>
      <c r="P245" s="239"/>
      <c r="Q245" s="237"/>
      <c r="R245" s="238"/>
      <c r="S245" s="267"/>
      <c r="T245" s="238"/>
      <c r="U245" s="238"/>
      <c r="V245" s="266"/>
      <c r="W245" s="239"/>
      <c r="X245" s="4"/>
      <c r="Y245" s="4"/>
      <c r="Z245" s="4"/>
      <c r="AA245" s="4"/>
      <c r="AB245" s="4"/>
      <c r="AC245" s="4"/>
      <c r="AR245" s="4"/>
    </row>
    <row r="246" spans="1:44" ht="15" customHeight="1">
      <c r="A246" s="290"/>
      <c r="B246" s="297"/>
      <c r="C246" s="298"/>
      <c r="D246" s="301"/>
      <c r="E246" s="237"/>
      <c r="F246" s="238"/>
      <c r="G246" s="238"/>
      <c r="H246" s="238"/>
      <c r="I246" s="239"/>
      <c r="J246" s="237"/>
      <c r="K246" s="238"/>
      <c r="L246" s="238"/>
      <c r="M246" s="238"/>
      <c r="N246" s="239"/>
      <c r="O246" s="237"/>
      <c r="P246" s="239"/>
      <c r="Q246" s="237"/>
      <c r="R246" s="238"/>
      <c r="S246" s="267"/>
      <c r="T246" s="238"/>
      <c r="U246" s="238"/>
      <c r="V246" s="266"/>
      <c r="W246" s="239"/>
      <c r="X246" s="4"/>
      <c r="Y246" s="4"/>
      <c r="Z246" s="4"/>
      <c r="AA246" s="4"/>
      <c r="AB246" s="4"/>
      <c r="AC246" s="4"/>
      <c r="AR246" s="4"/>
    </row>
    <row r="247" spans="1:44" ht="15" customHeight="1">
      <c r="A247" s="290"/>
      <c r="B247" s="297"/>
      <c r="C247" s="298"/>
      <c r="D247" s="301"/>
      <c r="E247" s="237"/>
      <c r="F247" s="238"/>
      <c r="G247" s="238"/>
      <c r="H247" s="238"/>
      <c r="I247" s="239"/>
      <c r="J247" s="237"/>
      <c r="K247" s="238"/>
      <c r="L247" s="238"/>
      <c r="M247" s="238"/>
      <c r="N247" s="239"/>
      <c r="O247" s="237"/>
      <c r="P247" s="239"/>
      <c r="Q247" s="237"/>
      <c r="R247" s="238"/>
      <c r="S247" s="267"/>
      <c r="T247" s="238"/>
      <c r="U247" s="238"/>
      <c r="V247" s="266"/>
      <c r="W247" s="239"/>
      <c r="X247" s="4"/>
      <c r="Y247" s="4"/>
      <c r="Z247" s="4"/>
      <c r="AA247" s="4"/>
      <c r="AB247" s="4"/>
      <c r="AC247" s="4"/>
      <c r="AR247" s="4"/>
    </row>
    <row r="248" spans="1:44" ht="15" customHeight="1">
      <c r="A248" s="290"/>
      <c r="B248" s="297"/>
      <c r="C248" s="298"/>
      <c r="D248" s="301"/>
      <c r="E248" s="237"/>
      <c r="F248" s="238"/>
      <c r="G248" s="238"/>
      <c r="H248" s="238"/>
      <c r="I248" s="239"/>
      <c r="J248" s="237"/>
      <c r="K248" s="238"/>
      <c r="L248" s="238"/>
      <c r="M248" s="238"/>
      <c r="N248" s="239"/>
      <c r="O248" s="237"/>
      <c r="P248" s="239"/>
      <c r="Q248" s="237"/>
      <c r="R248" s="238"/>
      <c r="S248" s="267"/>
      <c r="T248" s="238"/>
      <c r="U248" s="238"/>
      <c r="V248" s="266"/>
      <c r="W248" s="239"/>
      <c r="X248" s="4"/>
      <c r="Y248" s="4"/>
      <c r="Z248" s="4"/>
      <c r="AA248" s="4"/>
      <c r="AB248" s="4"/>
      <c r="AC248" s="4"/>
      <c r="AR248" s="4"/>
    </row>
    <row r="249" spans="1:44" ht="15" customHeight="1">
      <c r="A249" s="290"/>
      <c r="B249" s="297"/>
      <c r="C249" s="298"/>
      <c r="D249" s="301"/>
      <c r="E249" s="237"/>
      <c r="F249" s="238"/>
      <c r="G249" s="238"/>
      <c r="H249" s="238"/>
      <c r="I249" s="239"/>
      <c r="J249" s="237"/>
      <c r="K249" s="238"/>
      <c r="L249" s="238"/>
      <c r="M249" s="238"/>
      <c r="N249" s="239"/>
      <c r="O249" s="237"/>
      <c r="P249" s="239"/>
      <c r="Q249" s="237"/>
      <c r="R249" s="238"/>
      <c r="S249" s="267"/>
      <c r="T249" s="238"/>
      <c r="U249" s="238"/>
      <c r="V249" s="266"/>
      <c r="W249" s="239"/>
      <c r="X249" s="4"/>
      <c r="Y249" s="4"/>
      <c r="Z249" s="4"/>
      <c r="AA249" s="4"/>
      <c r="AB249" s="4"/>
      <c r="AC249" s="4"/>
      <c r="AR249" s="4"/>
    </row>
    <row r="250" spans="1:44" ht="15" customHeight="1">
      <c r="A250" s="290"/>
      <c r="B250" s="297"/>
      <c r="C250" s="298"/>
      <c r="D250" s="301"/>
      <c r="E250" s="237"/>
      <c r="F250" s="238"/>
      <c r="G250" s="238"/>
      <c r="H250" s="238"/>
      <c r="I250" s="239"/>
      <c r="J250" s="237"/>
      <c r="K250" s="238"/>
      <c r="L250" s="238"/>
      <c r="M250" s="238"/>
      <c r="N250" s="239"/>
      <c r="O250" s="237"/>
      <c r="P250" s="239"/>
      <c r="Q250" s="237"/>
      <c r="R250" s="238"/>
      <c r="S250" s="267"/>
      <c r="T250" s="238"/>
      <c r="U250" s="238"/>
      <c r="V250" s="266"/>
      <c r="W250" s="239"/>
      <c r="X250" s="4"/>
      <c r="Y250" s="4"/>
      <c r="Z250" s="4"/>
      <c r="AA250" s="4"/>
      <c r="AB250" s="4"/>
      <c r="AC250" s="4"/>
      <c r="AR250" s="4"/>
    </row>
    <row r="251" spans="1:44" ht="15" customHeight="1">
      <c r="A251" s="290"/>
      <c r="B251" s="297"/>
      <c r="C251" s="298"/>
      <c r="D251" s="301"/>
      <c r="E251" s="237"/>
      <c r="F251" s="238"/>
      <c r="G251" s="238"/>
      <c r="H251" s="238"/>
      <c r="I251" s="239"/>
      <c r="J251" s="237"/>
      <c r="K251" s="238"/>
      <c r="L251" s="238"/>
      <c r="M251" s="238"/>
      <c r="N251" s="239"/>
      <c r="O251" s="237"/>
      <c r="P251" s="239"/>
      <c r="Q251" s="237"/>
      <c r="R251" s="238"/>
      <c r="S251" s="267"/>
      <c r="T251" s="238"/>
      <c r="U251" s="238"/>
      <c r="V251" s="266"/>
      <c r="W251" s="239"/>
      <c r="X251" s="4"/>
      <c r="Y251" s="4"/>
      <c r="Z251" s="4"/>
      <c r="AA251" s="4"/>
      <c r="AB251" s="4"/>
      <c r="AC251" s="4"/>
      <c r="AR251" s="4"/>
    </row>
    <row r="252" spans="1:44" ht="15" customHeight="1">
      <c r="A252" s="290"/>
      <c r="B252" s="297"/>
      <c r="C252" s="298"/>
      <c r="D252" s="301"/>
      <c r="E252" s="237"/>
      <c r="F252" s="238"/>
      <c r="G252" s="238"/>
      <c r="H252" s="238"/>
      <c r="I252" s="239"/>
      <c r="J252" s="237"/>
      <c r="K252" s="238"/>
      <c r="L252" s="238"/>
      <c r="M252" s="238"/>
      <c r="N252" s="239"/>
      <c r="O252" s="237"/>
      <c r="P252" s="239"/>
      <c r="Q252" s="237"/>
      <c r="R252" s="238"/>
      <c r="S252" s="267"/>
      <c r="T252" s="238"/>
      <c r="U252" s="238"/>
      <c r="V252" s="266"/>
      <c r="W252" s="239"/>
      <c r="X252" s="4"/>
      <c r="Y252" s="4"/>
      <c r="Z252" s="4"/>
      <c r="AA252" s="4"/>
      <c r="AB252" s="4"/>
      <c r="AC252" s="4"/>
      <c r="AR252" s="4"/>
    </row>
    <row r="253" spans="1:44" ht="15" customHeight="1">
      <c r="A253" s="290"/>
      <c r="B253" s="297"/>
      <c r="C253" s="298"/>
      <c r="D253" s="301"/>
      <c r="E253" s="237"/>
      <c r="F253" s="238"/>
      <c r="G253" s="238"/>
      <c r="H253" s="238"/>
      <c r="I253" s="239"/>
      <c r="J253" s="237"/>
      <c r="K253" s="238"/>
      <c r="L253" s="238"/>
      <c r="M253" s="238"/>
      <c r="N253" s="239"/>
      <c r="O253" s="237"/>
      <c r="P253" s="239"/>
      <c r="Q253" s="237"/>
      <c r="R253" s="238"/>
      <c r="S253" s="267"/>
      <c r="T253" s="238"/>
      <c r="U253" s="238"/>
      <c r="V253" s="266"/>
      <c r="W253" s="239"/>
      <c r="X253" s="4"/>
      <c r="Y253" s="4"/>
      <c r="Z253" s="4"/>
      <c r="AA253" s="4"/>
      <c r="AB253" s="4"/>
      <c r="AC253" s="4"/>
      <c r="AR253" s="4"/>
    </row>
    <row r="254" spans="1:44" ht="15" customHeight="1">
      <c r="A254" s="290"/>
      <c r="B254" s="297"/>
      <c r="C254" s="298"/>
      <c r="D254" s="301"/>
      <c r="E254" s="237"/>
      <c r="F254" s="238"/>
      <c r="G254" s="238"/>
      <c r="H254" s="238"/>
      <c r="I254" s="239"/>
      <c r="J254" s="237"/>
      <c r="K254" s="238"/>
      <c r="L254" s="238"/>
      <c r="M254" s="238"/>
      <c r="N254" s="239"/>
      <c r="O254" s="237"/>
      <c r="P254" s="239"/>
      <c r="Q254" s="237"/>
      <c r="R254" s="238"/>
      <c r="S254" s="267"/>
      <c r="T254" s="238"/>
      <c r="U254" s="238"/>
      <c r="V254" s="266"/>
      <c r="W254" s="239"/>
      <c r="X254" s="4"/>
      <c r="Y254" s="4"/>
      <c r="Z254" s="4"/>
      <c r="AA254" s="4"/>
      <c r="AB254" s="4"/>
      <c r="AC254" s="4"/>
      <c r="AR254" s="4"/>
    </row>
    <row r="255" spans="1:44" ht="15" customHeight="1">
      <c r="A255" s="290"/>
      <c r="B255" s="297"/>
      <c r="C255" s="298"/>
      <c r="D255" s="301"/>
      <c r="E255" s="237"/>
      <c r="F255" s="238"/>
      <c r="G255" s="238"/>
      <c r="H255" s="238"/>
      <c r="I255" s="239"/>
      <c r="J255" s="237"/>
      <c r="K255" s="238"/>
      <c r="L255" s="238"/>
      <c r="M255" s="238"/>
      <c r="N255" s="239"/>
      <c r="O255" s="237"/>
      <c r="P255" s="239"/>
      <c r="Q255" s="237"/>
      <c r="R255" s="238"/>
      <c r="S255" s="267"/>
      <c r="T255" s="238"/>
      <c r="U255" s="238"/>
      <c r="V255" s="266"/>
      <c r="W255" s="239"/>
      <c r="X255" s="4"/>
      <c r="Y255" s="4"/>
      <c r="Z255" s="4"/>
      <c r="AA255" s="4"/>
      <c r="AB255" s="4"/>
      <c r="AC255" s="4"/>
      <c r="AR255" s="4"/>
    </row>
    <row r="256" spans="1:44" ht="15" customHeight="1">
      <c r="A256" s="290"/>
      <c r="B256" s="297"/>
      <c r="C256" s="298"/>
      <c r="D256" s="301"/>
      <c r="E256" s="237"/>
      <c r="F256" s="238"/>
      <c r="G256" s="238"/>
      <c r="H256" s="238"/>
      <c r="I256" s="239"/>
      <c r="J256" s="237"/>
      <c r="K256" s="238"/>
      <c r="L256" s="238"/>
      <c r="M256" s="238"/>
      <c r="N256" s="239"/>
      <c r="O256" s="237"/>
      <c r="P256" s="239"/>
      <c r="Q256" s="237"/>
      <c r="R256" s="238"/>
      <c r="S256" s="267"/>
      <c r="T256" s="238"/>
      <c r="U256" s="238"/>
      <c r="V256" s="266"/>
      <c r="W256" s="239"/>
      <c r="X256" s="4"/>
      <c r="Y256" s="4"/>
      <c r="Z256" s="4"/>
      <c r="AA256" s="4"/>
      <c r="AB256" s="4"/>
      <c r="AC256" s="4"/>
      <c r="AR256" s="4"/>
    </row>
    <row r="257" spans="1:44" ht="15" customHeight="1">
      <c r="A257" s="290"/>
      <c r="B257" s="297"/>
      <c r="C257" s="298"/>
      <c r="D257" s="301"/>
      <c r="E257" s="237"/>
      <c r="F257" s="238"/>
      <c r="G257" s="238"/>
      <c r="H257" s="238"/>
      <c r="I257" s="239"/>
      <c r="J257" s="237"/>
      <c r="K257" s="238"/>
      <c r="L257" s="238"/>
      <c r="M257" s="238"/>
      <c r="N257" s="239"/>
      <c r="O257" s="237"/>
      <c r="P257" s="239"/>
      <c r="Q257" s="237"/>
      <c r="R257" s="238"/>
      <c r="S257" s="267"/>
      <c r="T257" s="238"/>
      <c r="U257" s="238"/>
      <c r="V257" s="266"/>
      <c r="W257" s="239"/>
      <c r="X257" s="4"/>
      <c r="Y257" s="4"/>
      <c r="Z257" s="4"/>
      <c r="AA257" s="4"/>
      <c r="AB257" s="4"/>
      <c r="AC257" s="4"/>
      <c r="AR257" s="4"/>
    </row>
    <row r="258" spans="1:44" ht="15" customHeight="1">
      <c r="A258" s="290"/>
      <c r="B258" s="297"/>
      <c r="C258" s="298"/>
      <c r="D258" s="301"/>
      <c r="E258" s="237"/>
      <c r="F258" s="238"/>
      <c r="G258" s="238"/>
      <c r="H258" s="238"/>
      <c r="I258" s="239"/>
      <c r="J258" s="237"/>
      <c r="K258" s="238"/>
      <c r="L258" s="238"/>
      <c r="M258" s="238"/>
      <c r="N258" s="239"/>
      <c r="O258" s="237"/>
      <c r="P258" s="239"/>
      <c r="Q258" s="237"/>
      <c r="R258" s="238"/>
      <c r="S258" s="267"/>
      <c r="T258" s="238"/>
      <c r="U258" s="238"/>
      <c r="V258" s="266"/>
      <c r="W258" s="239"/>
      <c r="X258" s="4"/>
      <c r="Y258" s="4"/>
      <c r="Z258" s="4"/>
      <c r="AA258" s="4"/>
      <c r="AB258" s="4"/>
      <c r="AC258" s="4"/>
      <c r="AR258" s="4"/>
    </row>
    <row r="259" spans="1:44" ht="15" customHeight="1">
      <c r="A259" s="290"/>
      <c r="B259" s="297"/>
      <c r="C259" s="298"/>
      <c r="D259" s="301"/>
      <c r="E259" s="237"/>
      <c r="F259" s="238"/>
      <c r="G259" s="238"/>
      <c r="H259" s="238"/>
      <c r="I259" s="239"/>
      <c r="J259" s="237"/>
      <c r="K259" s="238"/>
      <c r="L259" s="238"/>
      <c r="M259" s="238"/>
      <c r="N259" s="239"/>
      <c r="O259" s="237"/>
      <c r="P259" s="239"/>
      <c r="Q259" s="237"/>
      <c r="R259" s="238"/>
      <c r="S259" s="267"/>
      <c r="T259" s="238"/>
      <c r="U259" s="238"/>
      <c r="V259" s="266"/>
      <c r="W259" s="239"/>
      <c r="X259" s="4"/>
      <c r="Y259" s="4"/>
      <c r="Z259" s="4"/>
      <c r="AA259" s="4"/>
      <c r="AB259" s="4"/>
      <c r="AC259" s="4"/>
      <c r="AR259" s="4"/>
    </row>
    <row r="260" spans="1:44" ht="15" customHeight="1">
      <c r="A260" s="290"/>
      <c r="B260" s="297"/>
      <c r="C260" s="298"/>
      <c r="D260" s="301"/>
      <c r="E260" s="237"/>
      <c r="F260" s="238"/>
      <c r="G260" s="238"/>
      <c r="H260" s="238"/>
      <c r="I260" s="239"/>
      <c r="J260" s="237"/>
      <c r="K260" s="238"/>
      <c r="L260" s="238"/>
      <c r="M260" s="238"/>
      <c r="N260" s="239"/>
      <c r="O260" s="237"/>
      <c r="P260" s="239"/>
      <c r="Q260" s="237"/>
      <c r="R260" s="238"/>
      <c r="S260" s="267"/>
      <c r="T260" s="238"/>
      <c r="U260" s="238"/>
      <c r="V260" s="266"/>
      <c r="W260" s="239"/>
      <c r="X260" s="4"/>
      <c r="Y260" s="4"/>
      <c r="Z260" s="4"/>
      <c r="AA260" s="4"/>
      <c r="AB260" s="4"/>
      <c r="AC260" s="4"/>
      <c r="AR260" s="4"/>
    </row>
    <row r="261" spans="1:44" ht="15" customHeight="1">
      <c r="A261" s="290"/>
      <c r="B261" s="297"/>
      <c r="C261" s="298"/>
      <c r="D261" s="301"/>
      <c r="E261" s="237"/>
      <c r="F261" s="238"/>
      <c r="G261" s="238"/>
      <c r="H261" s="238"/>
      <c r="I261" s="239"/>
      <c r="J261" s="237"/>
      <c r="K261" s="238"/>
      <c r="L261" s="238"/>
      <c r="M261" s="238"/>
      <c r="N261" s="239"/>
      <c r="O261" s="237"/>
      <c r="P261" s="239"/>
      <c r="Q261" s="237"/>
      <c r="R261" s="238"/>
      <c r="S261" s="267"/>
      <c r="T261" s="238"/>
      <c r="U261" s="238"/>
      <c r="V261" s="266"/>
      <c r="W261" s="239"/>
      <c r="X261" s="4"/>
      <c r="Y261" s="4"/>
      <c r="Z261" s="4"/>
      <c r="AA261" s="4"/>
      <c r="AB261" s="4"/>
      <c r="AC261" s="4"/>
      <c r="AR261" s="4"/>
    </row>
    <row r="262" spans="1:44" ht="15" customHeight="1">
      <c r="A262" s="290"/>
      <c r="B262" s="297"/>
      <c r="C262" s="298"/>
      <c r="D262" s="301"/>
      <c r="E262" s="237"/>
      <c r="F262" s="238"/>
      <c r="G262" s="238"/>
      <c r="H262" s="238"/>
      <c r="I262" s="239"/>
      <c r="J262" s="237"/>
      <c r="K262" s="238"/>
      <c r="L262" s="238"/>
      <c r="M262" s="238"/>
      <c r="N262" s="239"/>
      <c r="O262" s="237"/>
      <c r="P262" s="239"/>
      <c r="Q262" s="237"/>
      <c r="R262" s="238"/>
      <c r="S262" s="267"/>
      <c r="T262" s="238"/>
      <c r="U262" s="238"/>
      <c r="V262" s="266"/>
      <c r="W262" s="239"/>
      <c r="X262" s="4"/>
      <c r="Y262" s="4"/>
      <c r="Z262" s="4"/>
      <c r="AA262" s="4"/>
      <c r="AB262" s="4"/>
      <c r="AC262" s="4"/>
      <c r="AR262" s="4"/>
    </row>
    <row r="263" spans="1:44" ht="15" customHeight="1">
      <c r="A263" s="290"/>
      <c r="B263" s="297"/>
      <c r="C263" s="298"/>
      <c r="D263" s="301"/>
      <c r="E263" s="237"/>
      <c r="F263" s="238"/>
      <c r="G263" s="238"/>
      <c r="H263" s="238"/>
      <c r="I263" s="239"/>
      <c r="J263" s="237"/>
      <c r="K263" s="238"/>
      <c r="L263" s="238"/>
      <c r="M263" s="238"/>
      <c r="N263" s="239"/>
      <c r="O263" s="237"/>
      <c r="P263" s="239"/>
      <c r="Q263" s="237"/>
      <c r="R263" s="238"/>
      <c r="S263" s="267"/>
      <c r="T263" s="238"/>
      <c r="U263" s="238"/>
      <c r="V263" s="266"/>
      <c r="W263" s="239"/>
      <c r="X263" s="4"/>
      <c r="Y263" s="4"/>
      <c r="Z263" s="4"/>
      <c r="AA263" s="4"/>
      <c r="AB263" s="4"/>
      <c r="AC263" s="4"/>
      <c r="AR263" s="4"/>
    </row>
    <row r="264" spans="1:44" ht="15" customHeight="1">
      <c r="A264" s="290"/>
      <c r="B264" s="297"/>
      <c r="C264" s="298"/>
      <c r="D264" s="301"/>
      <c r="E264" s="237"/>
      <c r="F264" s="238"/>
      <c r="G264" s="238"/>
      <c r="H264" s="238"/>
      <c r="I264" s="239"/>
      <c r="J264" s="237"/>
      <c r="K264" s="238"/>
      <c r="L264" s="238"/>
      <c r="M264" s="238"/>
      <c r="N264" s="239"/>
      <c r="O264" s="237"/>
      <c r="P264" s="239"/>
      <c r="Q264" s="237"/>
      <c r="R264" s="238"/>
      <c r="S264" s="267"/>
      <c r="T264" s="238"/>
      <c r="U264" s="238"/>
      <c r="V264" s="266"/>
      <c r="W264" s="239"/>
      <c r="X264" s="4"/>
      <c r="Y264" s="4"/>
      <c r="Z264" s="4"/>
      <c r="AA264" s="4"/>
      <c r="AB264" s="4"/>
      <c r="AC264" s="4"/>
      <c r="AR264" s="4"/>
    </row>
    <row r="265" spans="1:44" ht="15" customHeight="1">
      <c r="A265" s="290"/>
      <c r="B265" s="297"/>
      <c r="C265" s="298"/>
      <c r="D265" s="301"/>
      <c r="E265" s="237"/>
      <c r="F265" s="238"/>
      <c r="G265" s="238"/>
      <c r="H265" s="238"/>
      <c r="I265" s="239"/>
      <c r="J265" s="237"/>
      <c r="K265" s="238"/>
      <c r="L265" s="238"/>
      <c r="M265" s="238"/>
      <c r="N265" s="239"/>
      <c r="O265" s="237"/>
      <c r="P265" s="239"/>
      <c r="Q265" s="237"/>
      <c r="R265" s="238"/>
      <c r="S265" s="267"/>
      <c r="T265" s="238"/>
      <c r="U265" s="238"/>
      <c r="V265" s="266"/>
      <c r="W265" s="239"/>
      <c r="X265" s="4"/>
      <c r="Y265" s="4"/>
      <c r="Z265" s="4"/>
      <c r="AA265" s="4"/>
      <c r="AB265" s="4"/>
      <c r="AC265" s="4"/>
      <c r="AR265" s="4"/>
    </row>
    <row r="266" spans="1:44" ht="15" customHeight="1">
      <c r="A266" s="290"/>
      <c r="B266" s="297"/>
      <c r="C266" s="298"/>
      <c r="D266" s="301"/>
      <c r="E266" s="237"/>
      <c r="F266" s="238"/>
      <c r="G266" s="238"/>
      <c r="H266" s="238"/>
      <c r="I266" s="239"/>
      <c r="J266" s="237"/>
      <c r="K266" s="238"/>
      <c r="L266" s="238"/>
      <c r="M266" s="238"/>
      <c r="N266" s="239"/>
      <c r="O266" s="237"/>
      <c r="P266" s="239"/>
      <c r="Q266" s="237"/>
      <c r="R266" s="238"/>
      <c r="S266" s="267"/>
      <c r="T266" s="238"/>
      <c r="U266" s="238"/>
      <c r="V266" s="266"/>
      <c r="W266" s="239"/>
      <c r="X266" s="4"/>
      <c r="Y266" s="4"/>
      <c r="Z266" s="4"/>
      <c r="AA266" s="4"/>
      <c r="AB266" s="4"/>
      <c r="AC266" s="4"/>
      <c r="AR266" s="4"/>
    </row>
    <row r="267" spans="1:44" ht="15" customHeight="1">
      <c r="A267" s="290"/>
      <c r="B267" s="297"/>
      <c r="C267" s="298"/>
      <c r="D267" s="301"/>
      <c r="E267" s="237"/>
      <c r="F267" s="238"/>
      <c r="G267" s="238"/>
      <c r="H267" s="238"/>
      <c r="I267" s="239"/>
      <c r="J267" s="237"/>
      <c r="K267" s="238"/>
      <c r="L267" s="238"/>
      <c r="M267" s="238"/>
      <c r="N267" s="239"/>
      <c r="O267" s="237"/>
      <c r="P267" s="239"/>
      <c r="Q267" s="237"/>
      <c r="R267" s="238"/>
      <c r="S267" s="267"/>
      <c r="T267" s="238"/>
      <c r="U267" s="238"/>
      <c r="V267" s="266"/>
      <c r="W267" s="239"/>
      <c r="X267" s="4"/>
      <c r="Y267" s="4"/>
      <c r="Z267" s="4"/>
      <c r="AA267" s="4"/>
      <c r="AB267" s="4"/>
      <c r="AC267" s="4"/>
      <c r="AR267" s="4"/>
    </row>
    <row r="268" spans="1:44" ht="15" customHeight="1">
      <c r="A268" s="290"/>
      <c r="B268" s="297"/>
      <c r="C268" s="298"/>
      <c r="D268" s="301"/>
      <c r="E268" s="237"/>
      <c r="F268" s="238"/>
      <c r="G268" s="238"/>
      <c r="H268" s="238"/>
      <c r="I268" s="239"/>
      <c r="J268" s="237"/>
      <c r="K268" s="238"/>
      <c r="L268" s="238"/>
      <c r="M268" s="238"/>
      <c r="N268" s="239"/>
      <c r="O268" s="237"/>
      <c r="P268" s="239"/>
      <c r="Q268" s="237"/>
      <c r="R268" s="238"/>
      <c r="S268" s="267"/>
      <c r="T268" s="238"/>
      <c r="U268" s="238"/>
      <c r="V268" s="266"/>
      <c r="W268" s="239"/>
      <c r="X268" s="4"/>
      <c r="Y268" s="4"/>
      <c r="Z268" s="4"/>
      <c r="AA268" s="4"/>
      <c r="AB268" s="4"/>
      <c r="AC268" s="4"/>
      <c r="AR268" s="4"/>
    </row>
    <row r="269" spans="1:44" ht="15" customHeight="1">
      <c r="A269" s="290"/>
      <c r="B269" s="297"/>
      <c r="C269" s="298"/>
      <c r="D269" s="301"/>
      <c r="E269" s="237"/>
      <c r="F269" s="238"/>
      <c r="G269" s="238"/>
      <c r="H269" s="238"/>
      <c r="I269" s="239"/>
      <c r="J269" s="237"/>
      <c r="K269" s="238"/>
      <c r="L269" s="238"/>
      <c r="M269" s="238"/>
      <c r="N269" s="239"/>
      <c r="O269" s="237"/>
      <c r="P269" s="239"/>
      <c r="Q269" s="237"/>
      <c r="R269" s="238"/>
      <c r="S269" s="267"/>
      <c r="T269" s="238"/>
      <c r="U269" s="238"/>
      <c r="V269" s="266"/>
      <c r="W269" s="239"/>
      <c r="X269" s="4"/>
      <c r="Y269" s="4"/>
      <c r="Z269" s="4"/>
      <c r="AA269" s="4"/>
      <c r="AB269" s="4"/>
      <c r="AC269" s="4"/>
      <c r="AR269" s="4"/>
    </row>
    <row r="270" spans="1:44" ht="15" customHeight="1">
      <c r="A270" s="290"/>
      <c r="B270" s="297"/>
      <c r="C270" s="298"/>
      <c r="D270" s="301"/>
      <c r="E270" s="237"/>
      <c r="F270" s="238"/>
      <c r="G270" s="238"/>
      <c r="H270" s="238"/>
      <c r="I270" s="239"/>
      <c r="J270" s="237"/>
      <c r="K270" s="238"/>
      <c r="L270" s="238"/>
      <c r="M270" s="238"/>
      <c r="N270" s="239"/>
      <c r="O270" s="237"/>
      <c r="P270" s="239"/>
      <c r="Q270" s="237"/>
      <c r="R270" s="238"/>
      <c r="S270" s="267"/>
      <c r="T270" s="238"/>
      <c r="U270" s="238"/>
      <c r="V270" s="266"/>
      <c r="W270" s="239"/>
      <c r="X270" s="4"/>
      <c r="Y270" s="4"/>
      <c r="Z270" s="4"/>
      <c r="AA270" s="4"/>
      <c r="AB270" s="4"/>
      <c r="AC270" s="4"/>
      <c r="AR270" s="4"/>
    </row>
    <row r="271" spans="1:44" ht="15" customHeight="1">
      <c r="A271" s="290"/>
      <c r="B271" s="297"/>
      <c r="C271" s="298"/>
      <c r="D271" s="301"/>
      <c r="E271" s="237"/>
      <c r="F271" s="238"/>
      <c r="G271" s="238"/>
      <c r="H271" s="238"/>
      <c r="I271" s="239"/>
      <c r="J271" s="237"/>
      <c r="K271" s="238"/>
      <c r="L271" s="238"/>
      <c r="M271" s="238"/>
      <c r="N271" s="239"/>
      <c r="O271" s="237"/>
      <c r="P271" s="239"/>
      <c r="Q271" s="237"/>
      <c r="R271" s="238"/>
      <c r="S271" s="267"/>
      <c r="T271" s="238"/>
      <c r="U271" s="238"/>
      <c r="V271" s="266"/>
      <c r="W271" s="239"/>
      <c r="X271" s="4"/>
      <c r="Y271" s="4"/>
      <c r="Z271" s="4"/>
      <c r="AA271" s="4"/>
      <c r="AB271" s="4"/>
      <c r="AC271" s="4"/>
      <c r="AR271" s="4"/>
    </row>
    <row r="272" spans="1:44" ht="15" customHeight="1">
      <c r="A272" s="290"/>
      <c r="B272" s="297"/>
      <c r="C272" s="298"/>
      <c r="D272" s="301"/>
      <c r="E272" s="237"/>
      <c r="F272" s="238"/>
      <c r="G272" s="238"/>
      <c r="H272" s="238"/>
      <c r="I272" s="239"/>
      <c r="J272" s="237"/>
      <c r="K272" s="238"/>
      <c r="L272" s="238"/>
      <c r="M272" s="238"/>
      <c r="N272" s="239"/>
      <c r="O272" s="237"/>
      <c r="P272" s="239"/>
      <c r="Q272" s="237"/>
      <c r="R272" s="238"/>
      <c r="S272" s="267"/>
      <c r="T272" s="238"/>
      <c r="U272" s="238"/>
      <c r="V272" s="266"/>
      <c r="W272" s="239"/>
      <c r="X272" s="4"/>
      <c r="Y272" s="4"/>
      <c r="Z272" s="4"/>
      <c r="AA272" s="4"/>
      <c r="AB272" s="4"/>
      <c r="AC272" s="4"/>
      <c r="AR272" s="4"/>
    </row>
    <row r="273" spans="1:44" ht="15" customHeight="1">
      <c r="A273" s="290"/>
      <c r="B273" s="297"/>
      <c r="C273" s="298"/>
      <c r="D273" s="301"/>
      <c r="E273" s="237"/>
      <c r="F273" s="238"/>
      <c r="G273" s="238"/>
      <c r="H273" s="238"/>
      <c r="I273" s="239"/>
      <c r="J273" s="237"/>
      <c r="K273" s="238"/>
      <c r="L273" s="238"/>
      <c r="M273" s="238"/>
      <c r="N273" s="239"/>
      <c r="O273" s="237"/>
      <c r="P273" s="239"/>
      <c r="Q273" s="237"/>
      <c r="R273" s="238"/>
      <c r="S273" s="267"/>
      <c r="T273" s="238"/>
      <c r="U273" s="238"/>
      <c r="V273" s="266"/>
      <c r="W273" s="239"/>
      <c r="X273" s="4"/>
      <c r="Y273" s="4"/>
      <c r="Z273" s="4"/>
      <c r="AA273" s="4"/>
      <c r="AB273" s="4"/>
      <c r="AC273" s="4"/>
      <c r="AR273" s="4"/>
    </row>
    <row r="274" spans="1:44" ht="15" customHeight="1">
      <c r="A274" s="290"/>
      <c r="B274" s="297"/>
      <c r="C274" s="298"/>
      <c r="D274" s="301"/>
      <c r="E274" s="237"/>
      <c r="F274" s="238"/>
      <c r="G274" s="238"/>
      <c r="H274" s="238"/>
      <c r="I274" s="239"/>
      <c r="J274" s="237"/>
      <c r="K274" s="238"/>
      <c r="L274" s="238"/>
      <c r="M274" s="238"/>
      <c r="N274" s="239"/>
      <c r="O274" s="237"/>
      <c r="P274" s="239"/>
      <c r="Q274" s="237"/>
      <c r="R274" s="238"/>
      <c r="S274" s="267"/>
      <c r="T274" s="238"/>
      <c r="U274" s="238"/>
      <c r="V274" s="266"/>
      <c r="W274" s="239"/>
      <c r="X274" s="4"/>
      <c r="Y274" s="4"/>
      <c r="Z274" s="4"/>
      <c r="AA274" s="4"/>
      <c r="AB274" s="4"/>
      <c r="AC274" s="4"/>
      <c r="AR274" s="4"/>
    </row>
    <row r="275" spans="1:44" ht="15" customHeight="1">
      <c r="A275" s="290"/>
      <c r="B275" s="297"/>
      <c r="C275" s="298"/>
      <c r="D275" s="301"/>
      <c r="E275" s="237"/>
      <c r="F275" s="238"/>
      <c r="G275" s="238"/>
      <c r="H275" s="238"/>
      <c r="I275" s="239"/>
      <c r="J275" s="237"/>
      <c r="K275" s="238"/>
      <c r="L275" s="238"/>
      <c r="M275" s="238"/>
      <c r="N275" s="239"/>
      <c r="O275" s="237"/>
      <c r="P275" s="239"/>
      <c r="Q275" s="237"/>
      <c r="R275" s="238"/>
      <c r="S275" s="267"/>
      <c r="T275" s="238"/>
      <c r="U275" s="238"/>
      <c r="V275" s="266"/>
      <c r="W275" s="239"/>
      <c r="X275" s="4"/>
      <c r="Y275" s="4"/>
      <c r="Z275" s="4"/>
      <c r="AA275" s="4"/>
      <c r="AB275" s="4"/>
      <c r="AC275" s="4"/>
      <c r="AR275" s="4"/>
    </row>
    <row r="276" spans="1:44" ht="15" customHeight="1">
      <c r="A276" s="290"/>
      <c r="B276" s="297"/>
      <c r="C276" s="298"/>
      <c r="D276" s="301"/>
      <c r="E276" s="237"/>
      <c r="F276" s="238"/>
      <c r="G276" s="238"/>
      <c r="H276" s="238"/>
      <c r="I276" s="239"/>
      <c r="J276" s="237"/>
      <c r="K276" s="238"/>
      <c r="L276" s="238"/>
      <c r="M276" s="238"/>
      <c r="N276" s="239"/>
      <c r="O276" s="237"/>
      <c r="P276" s="239"/>
      <c r="Q276" s="237"/>
      <c r="R276" s="238"/>
      <c r="S276" s="267"/>
      <c r="T276" s="238"/>
      <c r="U276" s="238"/>
      <c r="V276" s="266"/>
      <c r="W276" s="239"/>
      <c r="X276" s="4"/>
      <c r="Y276" s="4"/>
      <c r="Z276" s="4"/>
      <c r="AA276" s="4"/>
      <c r="AB276" s="4"/>
      <c r="AC276" s="4"/>
      <c r="AR276" s="4"/>
    </row>
    <row r="277" spans="1:44" ht="15" customHeight="1">
      <c r="A277" s="290"/>
      <c r="B277" s="297"/>
      <c r="C277" s="298"/>
      <c r="D277" s="301"/>
      <c r="E277" s="237"/>
      <c r="F277" s="238"/>
      <c r="G277" s="238"/>
      <c r="H277" s="238"/>
      <c r="I277" s="239"/>
      <c r="J277" s="237"/>
      <c r="K277" s="238"/>
      <c r="L277" s="238"/>
      <c r="M277" s="238"/>
      <c r="N277" s="239"/>
      <c r="O277" s="237"/>
      <c r="P277" s="239"/>
      <c r="Q277" s="237"/>
      <c r="R277" s="238"/>
      <c r="S277" s="267"/>
      <c r="T277" s="238"/>
      <c r="U277" s="238"/>
      <c r="V277" s="266"/>
      <c r="W277" s="239"/>
      <c r="X277" s="4"/>
      <c r="Y277" s="4"/>
      <c r="Z277" s="4"/>
      <c r="AA277" s="4"/>
      <c r="AB277" s="4"/>
      <c r="AC277" s="4"/>
      <c r="AR277" s="4"/>
    </row>
    <row r="278" spans="1:44" ht="15" customHeight="1">
      <c r="A278" s="290"/>
      <c r="B278" s="302"/>
      <c r="C278" s="303"/>
      <c r="D278" s="301"/>
      <c r="E278" s="237"/>
      <c r="F278" s="238"/>
      <c r="G278" s="238"/>
      <c r="H278" s="238"/>
      <c r="I278" s="239"/>
      <c r="J278" s="237"/>
      <c r="K278" s="238"/>
      <c r="L278" s="238"/>
      <c r="M278" s="238"/>
      <c r="N278" s="239"/>
      <c r="O278" s="237"/>
      <c r="P278" s="239"/>
      <c r="Q278" s="237"/>
      <c r="R278" s="238"/>
      <c r="S278" s="267"/>
      <c r="T278" s="238"/>
      <c r="U278" s="238"/>
      <c r="V278" s="266"/>
      <c r="W278" s="239"/>
      <c r="X278" s="4"/>
      <c r="Y278" s="4"/>
      <c r="Z278" s="4"/>
      <c r="AA278" s="4"/>
      <c r="AB278" s="4"/>
      <c r="AC278" s="4"/>
      <c r="AK278" s="91"/>
      <c r="AR278" s="4"/>
    </row>
    <row r="279" spans="1:44" ht="15" customHeight="1">
      <c r="A279" s="290"/>
      <c r="B279" s="302"/>
      <c r="C279" s="303"/>
      <c r="D279" s="301"/>
      <c r="E279" s="237"/>
      <c r="F279" s="238"/>
      <c r="G279" s="304"/>
      <c r="H279" s="238"/>
      <c r="I279" s="239"/>
      <c r="J279" s="237"/>
      <c r="K279" s="238"/>
      <c r="L279" s="238"/>
      <c r="M279" s="238"/>
      <c r="N279" s="239"/>
      <c r="O279" s="237"/>
      <c r="P279" s="239"/>
      <c r="Q279" s="237"/>
      <c r="R279" s="238"/>
      <c r="S279" s="267"/>
      <c r="T279" s="238"/>
      <c r="U279" s="238"/>
      <c r="V279" s="266"/>
      <c r="W279" s="239"/>
      <c r="X279" s="4"/>
      <c r="Y279" s="4"/>
      <c r="Z279" s="4"/>
      <c r="AA279" s="4"/>
      <c r="AB279" s="4"/>
      <c r="AC279" s="4"/>
      <c r="AR279" s="4"/>
    </row>
    <row r="280" spans="1:44" ht="15" customHeight="1">
      <c r="A280" s="290"/>
      <c r="B280" s="302"/>
      <c r="C280" s="303"/>
      <c r="D280" s="301"/>
      <c r="E280" s="237"/>
      <c r="F280" s="238"/>
      <c r="G280" s="238"/>
      <c r="H280" s="238"/>
      <c r="I280" s="239"/>
      <c r="J280" s="237"/>
      <c r="K280" s="238"/>
      <c r="L280" s="238"/>
      <c r="M280" s="238"/>
      <c r="N280" s="239"/>
      <c r="O280" s="237"/>
      <c r="P280" s="239"/>
      <c r="Q280" s="237"/>
      <c r="R280" s="238"/>
      <c r="S280" s="267"/>
      <c r="T280" s="238"/>
      <c r="U280" s="238"/>
      <c r="V280" s="266"/>
      <c r="W280" s="239"/>
      <c r="X280" s="4"/>
      <c r="Y280" s="4"/>
      <c r="Z280" s="4"/>
      <c r="AA280" s="4"/>
      <c r="AB280" s="4"/>
      <c r="AC280" s="4"/>
      <c r="AR280" s="4"/>
    </row>
    <row r="281" spans="1:44" ht="15" customHeight="1">
      <c r="A281" s="290"/>
      <c r="B281" s="302"/>
      <c r="C281" s="303"/>
      <c r="D281" s="301"/>
      <c r="E281" s="237"/>
      <c r="F281" s="238"/>
      <c r="G281" s="238"/>
      <c r="H281" s="238"/>
      <c r="I281" s="239"/>
      <c r="J281" s="237"/>
      <c r="K281" s="238"/>
      <c r="L281" s="238"/>
      <c r="M281" s="238"/>
      <c r="N281" s="239"/>
      <c r="O281" s="237"/>
      <c r="P281" s="239"/>
      <c r="Q281" s="237"/>
      <c r="R281" s="238"/>
      <c r="S281" s="267"/>
      <c r="T281" s="238"/>
      <c r="U281" s="238"/>
      <c r="V281" s="266"/>
      <c r="W281" s="239"/>
      <c r="X281" s="4"/>
      <c r="Y281" s="4"/>
      <c r="Z281" s="4"/>
      <c r="AA281" s="4"/>
      <c r="AB281" s="4"/>
      <c r="AC281" s="4"/>
      <c r="AR281" s="4"/>
    </row>
    <row r="282" spans="1:44" ht="15" customHeight="1">
      <c r="A282" s="290"/>
      <c r="B282" s="302"/>
      <c r="C282" s="303"/>
      <c r="D282" s="301"/>
      <c r="E282" s="237"/>
      <c r="F282" s="238"/>
      <c r="G282" s="238"/>
      <c r="H282" s="238"/>
      <c r="I282" s="239"/>
      <c r="J282" s="237"/>
      <c r="K282" s="238"/>
      <c r="L282" s="238"/>
      <c r="M282" s="238"/>
      <c r="N282" s="239"/>
      <c r="O282" s="237"/>
      <c r="P282" s="239"/>
      <c r="Q282" s="237"/>
      <c r="R282" s="238"/>
      <c r="S282" s="267"/>
      <c r="T282" s="238"/>
      <c r="U282" s="238"/>
      <c r="V282" s="266"/>
      <c r="W282" s="239"/>
      <c r="X282" s="4"/>
      <c r="Y282" s="4"/>
      <c r="Z282" s="4"/>
      <c r="AA282" s="4"/>
      <c r="AB282" s="4"/>
      <c r="AC282" s="4"/>
      <c r="AR282" s="4"/>
    </row>
    <row r="283" spans="1:44" ht="15" customHeight="1">
      <c r="A283" s="290"/>
      <c r="B283" s="302"/>
      <c r="C283" s="303"/>
      <c r="D283" s="301"/>
      <c r="E283" s="237"/>
      <c r="F283" s="238"/>
      <c r="G283" s="238"/>
      <c r="H283" s="238"/>
      <c r="I283" s="239"/>
      <c r="J283" s="237"/>
      <c r="K283" s="238"/>
      <c r="L283" s="238"/>
      <c r="M283" s="238"/>
      <c r="N283" s="239"/>
      <c r="O283" s="237"/>
      <c r="P283" s="239"/>
      <c r="Q283" s="237"/>
      <c r="R283" s="238"/>
      <c r="S283" s="267"/>
      <c r="T283" s="238"/>
      <c r="U283" s="238"/>
      <c r="V283" s="266"/>
      <c r="W283" s="239"/>
      <c r="X283" s="4"/>
      <c r="Y283" s="4"/>
      <c r="Z283" s="4"/>
      <c r="AA283" s="4"/>
      <c r="AB283" s="4"/>
      <c r="AC283" s="4"/>
      <c r="AR283" s="4"/>
    </row>
    <row r="284" spans="1:44" ht="15" customHeight="1">
      <c r="A284" s="290"/>
      <c r="B284" s="302"/>
      <c r="C284" s="303"/>
      <c r="D284" s="301"/>
      <c r="E284" s="237"/>
      <c r="F284" s="238"/>
      <c r="G284" s="238"/>
      <c r="H284" s="238"/>
      <c r="I284" s="239"/>
      <c r="J284" s="237"/>
      <c r="K284" s="238"/>
      <c r="L284" s="238"/>
      <c r="M284" s="238"/>
      <c r="N284" s="239"/>
      <c r="O284" s="237"/>
      <c r="P284" s="239"/>
      <c r="Q284" s="237"/>
      <c r="R284" s="238"/>
      <c r="S284" s="267"/>
      <c r="T284" s="238"/>
      <c r="U284" s="238"/>
      <c r="V284" s="266"/>
      <c r="W284" s="239"/>
      <c r="X284" s="4"/>
      <c r="Y284" s="4"/>
      <c r="Z284" s="4"/>
      <c r="AA284" s="4"/>
      <c r="AB284" s="4"/>
      <c r="AC284" s="4"/>
      <c r="AR284" s="4"/>
    </row>
    <row r="285" spans="1:44" ht="15" customHeight="1">
      <c r="A285" s="305"/>
      <c r="B285" s="302"/>
      <c r="C285" s="303"/>
      <c r="D285" s="301"/>
      <c r="E285" s="237"/>
      <c r="F285" s="238"/>
      <c r="G285" s="238"/>
      <c r="H285" s="238"/>
      <c r="I285" s="239"/>
      <c r="J285" s="237"/>
      <c r="K285" s="238"/>
      <c r="L285" s="238"/>
      <c r="M285" s="238"/>
      <c r="N285" s="239"/>
      <c r="O285" s="237"/>
      <c r="P285" s="239"/>
      <c r="Q285" s="237"/>
      <c r="R285" s="238"/>
      <c r="S285" s="267"/>
      <c r="T285" s="238"/>
      <c r="U285" s="238"/>
      <c r="V285" s="266"/>
      <c r="W285" s="239"/>
      <c r="X285" s="4"/>
      <c r="Y285" s="4"/>
      <c r="Z285" s="4"/>
      <c r="AA285" s="4"/>
      <c r="AB285" s="4"/>
      <c r="AC285" s="4"/>
      <c r="AR285" s="4"/>
    </row>
    <row r="286" spans="1:44" ht="15" customHeight="1">
      <c r="A286" s="305"/>
      <c r="B286" s="302"/>
      <c r="C286" s="303"/>
      <c r="D286" s="301"/>
      <c r="E286" s="237"/>
      <c r="F286" s="238"/>
      <c r="G286" s="238"/>
      <c r="H286" s="238"/>
      <c r="I286" s="239"/>
      <c r="J286" s="237"/>
      <c r="K286" s="238"/>
      <c r="L286" s="238"/>
      <c r="M286" s="238"/>
      <c r="N286" s="239"/>
      <c r="O286" s="237"/>
      <c r="P286" s="239"/>
      <c r="Q286" s="237"/>
      <c r="R286" s="238"/>
      <c r="S286" s="267"/>
      <c r="T286" s="238"/>
      <c r="U286" s="238"/>
      <c r="V286" s="266"/>
      <c r="W286" s="239"/>
      <c r="X286" s="4"/>
      <c r="Y286" s="4"/>
      <c r="Z286" s="4"/>
      <c r="AA286" s="4"/>
      <c r="AB286" s="4"/>
      <c r="AC286" s="4"/>
      <c r="AR286" s="4"/>
    </row>
    <row r="287" spans="1:44" ht="15" customHeight="1">
      <c r="A287" s="305"/>
      <c r="B287" s="302"/>
      <c r="C287" s="303"/>
      <c r="D287" s="301"/>
      <c r="E287" s="237"/>
      <c r="F287" s="238"/>
      <c r="G287" s="238"/>
      <c r="H287" s="238"/>
      <c r="I287" s="239"/>
      <c r="J287" s="237"/>
      <c r="K287" s="238"/>
      <c r="L287" s="238"/>
      <c r="M287" s="238"/>
      <c r="N287" s="239"/>
      <c r="O287" s="237"/>
      <c r="P287" s="239"/>
      <c r="Q287" s="237"/>
      <c r="R287" s="238"/>
      <c r="S287" s="267"/>
      <c r="T287" s="238"/>
      <c r="U287" s="238"/>
      <c r="V287" s="266"/>
      <c r="W287" s="239"/>
      <c r="X287" s="4"/>
      <c r="Y287" s="4"/>
      <c r="Z287" s="4"/>
      <c r="AA287" s="4"/>
      <c r="AB287" s="4"/>
      <c r="AC287" s="4"/>
      <c r="AR287" s="4"/>
    </row>
    <row r="288" spans="1:44" ht="15" customHeight="1">
      <c r="A288" s="305"/>
      <c r="B288" s="302"/>
      <c r="C288" s="303"/>
      <c r="D288" s="301"/>
      <c r="E288" s="237"/>
      <c r="F288" s="238"/>
      <c r="G288" s="238"/>
      <c r="H288" s="238"/>
      <c r="I288" s="239"/>
      <c r="J288" s="237"/>
      <c r="K288" s="238"/>
      <c r="L288" s="238"/>
      <c r="M288" s="238"/>
      <c r="N288" s="239"/>
      <c r="O288" s="237"/>
      <c r="P288" s="239"/>
      <c r="Q288" s="237"/>
      <c r="R288" s="238"/>
      <c r="S288" s="267"/>
      <c r="T288" s="238"/>
      <c r="U288" s="238"/>
      <c r="V288" s="266"/>
      <c r="W288" s="239"/>
      <c r="X288" s="4"/>
      <c r="Y288" s="4"/>
      <c r="Z288" s="4"/>
      <c r="AA288" s="4"/>
      <c r="AB288" s="4"/>
      <c r="AC288" s="4"/>
      <c r="AR288" s="4"/>
    </row>
    <row r="289" spans="1:44" ht="15" customHeight="1">
      <c r="A289" s="305"/>
      <c r="B289" s="302"/>
      <c r="C289" s="303"/>
      <c r="D289" s="301"/>
      <c r="E289" s="237"/>
      <c r="F289" s="238"/>
      <c r="G289" s="238"/>
      <c r="H289" s="238"/>
      <c r="I289" s="239"/>
      <c r="J289" s="237"/>
      <c r="K289" s="238"/>
      <c r="L289" s="238"/>
      <c r="M289" s="238"/>
      <c r="N289" s="239"/>
      <c r="O289" s="237"/>
      <c r="P289" s="239"/>
      <c r="Q289" s="237"/>
      <c r="R289" s="238"/>
      <c r="S289" s="267"/>
      <c r="T289" s="238"/>
      <c r="U289" s="238"/>
      <c r="V289" s="266"/>
      <c r="W289" s="239"/>
      <c r="X289" s="4"/>
      <c r="Y289" s="4"/>
      <c r="Z289" s="4"/>
      <c r="AA289" s="4"/>
      <c r="AB289" s="4"/>
      <c r="AC289" s="4"/>
      <c r="AR289" s="4"/>
    </row>
    <row r="290" spans="1:44" ht="15" customHeight="1">
      <c r="A290" s="305"/>
      <c r="B290" s="302"/>
      <c r="C290" s="303"/>
      <c r="D290" s="301"/>
      <c r="E290" s="237"/>
      <c r="F290" s="238"/>
      <c r="G290" s="238"/>
      <c r="H290" s="238"/>
      <c r="I290" s="239"/>
      <c r="J290" s="237"/>
      <c r="K290" s="238"/>
      <c r="L290" s="238"/>
      <c r="M290" s="238"/>
      <c r="N290" s="239"/>
      <c r="O290" s="237"/>
      <c r="P290" s="239"/>
      <c r="Q290" s="237"/>
      <c r="R290" s="238"/>
      <c r="S290" s="267"/>
      <c r="T290" s="238"/>
      <c r="U290" s="238"/>
      <c r="V290" s="266"/>
      <c r="W290" s="239"/>
      <c r="X290" s="4"/>
      <c r="Y290" s="4"/>
      <c r="Z290" s="4"/>
      <c r="AA290" s="4"/>
      <c r="AB290" s="4"/>
      <c r="AC290" s="4"/>
      <c r="AR290" s="4"/>
    </row>
    <row r="291" spans="1:44" ht="14.25" customHeight="1" thickBot="1">
      <c r="A291" s="305"/>
      <c r="B291" s="306"/>
      <c r="C291" s="307"/>
      <c r="D291" s="308"/>
      <c r="E291" s="178"/>
      <c r="F291" s="240"/>
      <c r="G291" s="240"/>
      <c r="H291" s="240"/>
      <c r="I291" s="241"/>
      <c r="J291" s="178"/>
      <c r="K291" s="240"/>
      <c r="L291" s="240"/>
      <c r="M291" s="240"/>
      <c r="N291" s="241"/>
      <c r="O291" s="178"/>
      <c r="P291" s="241"/>
      <c r="Q291" s="178"/>
      <c r="R291" s="240"/>
      <c r="S291" s="259"/>
      <c r="T291" s="240"/>
      <c r="U291" s="240"/>
      <c r="V291" s="260"/>
      <c r="W291" s="241"/>
      <c r="X291" s="4"/>
      <c r="Y291" s="4"/>
      <c r="Z291" s="4"/>
      <c r="AA291" s="4"/>
      <c r="AB291" s="4"/>
      <c r="AC291" s="4"/>
      <c r="AR291" s="4"/>
    </row>
    <row r="292" spans="1:44">
      <c r="A292" s="106"/>
      <c r="B292" s="106"/>
      <c r="C292" s="106"/>
      <c r="D292" s="106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44" ht="19.5" customHeight="1">
      <c r="A293" s="106"/>
      <c r="B293" s="106"/>
      <c r="C293" s="106"/>
      <c r="D293" s="23" t="s">
        <v>74</v>
      </c>
      <c r="E293" s="42">
        <f t="shared" ref="E293:W293" si="31">SUM(E143:E291)</f>
        <v>0</v>
      </c>
      <c r="F293" s="42">
        <f t="shared" si="31"/>
        <v>0</v>
      </c>
      <c r="G293" s="42">
        <f t="shared" si="31"/>
        <v>0</v>
      </c>
      <c r="H293" s="42">
        <f t="shared" si="31"/>
        <v>0</v>
      </c>
      <c r="I293" s="42">
        <f t="shared" si="31"/>
        <v>0</v>
      </c>
      <c r="J293" s="42">
        <f t="shared" si="31"/>
        <v>154</v>
      </c>
      <c r="K293" s="42">
        <f t="shared" si="31"/>
        <v>1856</v>
      </c>
      <c r="L293" s="42">
        <f t="shared" si="31"/>
        <v>1593</v>
      </c>
      <c r="M293" s="42">
        <f t="shared" si="31"/>
        <v>0</v>
      </c>
      <c r="N293" s="42">
        <f t="shared" si="31"/>
        <v>263</v>
      </c>
      <c r="O293" s="42">
        <f t="shared" si="31"/>
        <v>566</v>
      </c>
      <c r="P293" s="42">
        <f t="shared" si="31"/>
        <v>1290</v>
      </c>
      <c r="Q293" s="42">
        <f t="shared" si="31"/>
        <v>166</v>
      </c>
      <c r="R293" s="42">
        <f t="shared" si="31"/>
        <v>184</v>
      </c>
      <c r="S293" s="42">
        <f t="shared" si="31"/>
        <v>483</v>
      </c>
      <c r="T293" s="42">
        <f t="shared" si="31"/>
        <v>404</v>
      </c>
      <c r="U293" s="42">
        <f t="shared" si="31"/>
        <v>334</v>
      </c>
      <c r="V293" s="42">
        <f t="shared" si="31"/>
        <v>184</v>
      </c>
      <c r="W293" s="42">
        <f t="shared" si="31"/>
        <v>101</v>
      </c>
      <c r="X293" s="4"/>
      <c r="Y293" s="4"/>
    </row>
    <row r="294" spans="1:44"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44" customFormat="1" ht="28.5">
      <c r="D295" s="763" t="s">
        <v>89</v>
      </c>
      <c r="E295" s="268" t="s">
        <v>92</v>
      </c>
      <c r="F295" s="268" t="s">
        <v>72</v>
      </c>
      <c r="G295" s="268" t="s">
        <v>93</v>
      </c>
      <c r="H295" s="268" t="s">
        <v>70</v>
      </c>
      <c r="I295" s="268" t="s">
        <v>71</v>
      </c>
      <c r="J295" s="269" t="s">
        <v>94</v>
      </c>
      <c r="K295" s="43" t="s">
        <v>95</v>
      </c>
      <c r="L295" s="270" t="s">
        <v>189</v>
      </c>
      <c r="M295" s="270" t="s">
        <v>190</v>
      </c>
      <c r="N295" s="270" t="s">
        <v>191</v>
      </c>
      <c r="O295" s="270" t="s">
        <v>192</v>
      </c>
      <c r="P295" s="270" t="s">
        <v>193</v>
      </c>
      <c r="Q295" s="271" t="s">
        <v>194</v>
      </c>
      <c r="R295" s="271" t="s">
        <v>195</v>
      </c>
    </row>
    <row r="296" spans="1:44" customFormat="1" ht="15" customHeight="1">
      <c r="D296" s="764"/>
      <c r="E296" s="261">
        <f>SUM(E293,J293,E138,J138)</f>
        <v>154</v>
      </c>
      <c r="F296" s="261">
        <f>SUM(F293+K293+F138+K138+O138+S138+AG138)</f>
        <v>1856</v>
      </c>
      <c r="G296" s="261">
        <f>SUM(G293+L293+G138+L138+P138+T138+AH138)</f>
        <v>1593</v>
      </c>
      <c r="H296" s="261">
        <f>SUM(H293+M293+H138+M138+Q138+U138+AI138)</f>
        <v>0</v>
      </c>
      <c r="I296" s="261">
        <f>SUM(I293+N293+I138+N138+R138+V138+AJ138)</f>
        <v>263</v>
      </c>
      <c r="J296" s="261">
        <f t="shared" ref="J296:R296" si="32">SUM(O293+W138+AK138)</f>
        <v>566</v>
      </c>
      <c r="K296" s="261">
        <f t="shared" si="32"/>
        <v>1290</v>
      </c>
      <c r="L296" s="261">
        <f t="shared" si="32"/>
        <v>166</v>
      </c>
      <c r="M296" s="261">
        <f t="shared" si="32"/>
        <v>184</v>
      </c>
      <c r="N296" s="261">
        <f t="shared" si="32"/>
        <v>483</v>
      </c>
      <c r="O296" s="261">
        <f t="shared" si="32"/>
        <v>404</v>
      </c>
      <c r="P296" s="261">
        <f t="shared" si="32"/>
        <v>334</v>
      </c>
      <c r="Q296" s="261">
        <f t="shared" si="32"/>
        <v>184</v>
      </c>
      <c r="R296" s="261">
        <f t="shared" si="32"/>
        <v>101</v>
      </c>
    </row>
    <row r="297" spans="1:44"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44"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44">
      <c r="A299" s="1" t="s">
        <v>97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44"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44">
      <c r="A301" s="1" t="s">
        <v>98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44">
      <c r="D302" s="4"/>
      <c r="E302" s="4"/>
      <c r="F302" s="4"/>
      <c r="G302" s="4"/>
      <c r="H302" s="4"/>
      <c r="I302" s="4"/>
      <c r="J302" s="4"/>
      <c r="K302" s="4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44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44"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31" spans="36:36">
      <c r="AJ331" s="4"/>
    </row>
    <row r="332" spans="36:36">
      <c r="AJ332" s="4"/>
    </row>
    <row r="333" spans="36:36">
      <c r="AJ333" s="4"/>
    </row>
    <row r="334" spans="36:36">
      <c r="AJ334" s="4"/>
    </row>
  </sheetData>
  <sheetProtection algorithmName="SHA-512" hashValue="gv8rBRjATFOvMkCUquwiM/1prS+Zx+poIf9k5HeW1NNN4RXES+lLK0dXuzXvKJ7engeuHw8rMCH2aXzWKv6amw==" saltValue="jbU6LjTb9wf3F/EJEibfWw==" spinCount="100000" sheet="1" formatCells="0" formatRows="0" selectLockedCells="1"/>
  <mergeCells count="266">
    <mergeCell ref="B140:B142"/>
    <mergeCell ref="C140:C142"/>
    <mergeCell ref="AS82:AS91"/>
    <mergeCell ref="A92:D92"/>
    <mergeCell ref="A94:A97"/>
    <mergeCell ref="B94:B97"/>
    <mergeCell ref="C94:C97"/>
    <mergeCell ref="AG94:AG97"/>
    <mergeCell ref="AH94:AH97"/>
    <mergeCell ref="AI94:AI97"/>
    <mergeCell ref="AJ94:AJ97"/>
    <mergeCell ref="AK94:AK97"/>
    <mergeCell ref="AL94:AL97"/>
    <mergeCell ref="AM94:AM97"/>
    <mergeCell ref="AN94:AN97"/>
    <mergeCell ref="AO94:AO97"/>
    <mergeCell ref="AP94:AP97"/>
    <mergeCell ref="AQ94:AQ97"/>
    <mergeCell ref="AR94:AR97"/>
    <mergeCell ref="AS94:AS97"/>
    <mergeCell ref="AJ82:AJ91"/>
    <mergeCell ref="AK82:AK91"/>
    <mergeCell ref="AL82:AL91"/>
    <mergeCell ref="AL130:AL135"/>
    <mergeCell ref="AQ130:AQ135"/>
    <mergeCell ref="AR130:AR135"/>
    <mergeCell ref="AI82:AI91"/>
    <mergeCell ref="AS114:AS127"/>
    <mergeCell ref="AS130:AS135"/>
    <mergeCell ref="AM114:AM127"/>
    <mergeCell ref="AN114:AN127"/>
    <mergeCell ref="AO114:AO127"/>
    <mergeCell ref="AQ114:AQ127"/>
    <mergeCell ref="AR114:AR127"/>
    <mergeCell ref="A128:D128"/>
    <mergeCell ref="A130:A135"/>
    <mergeCell ref="B130:B135"/>
    <mergeCell ref="C130:C135"/>
    <mergeCell ref="AH130:AH135"/>
    <mergeCell ref="AI130:AI135"/>
    <mergeCell ref="AJ130:AJ135"/>
    <mergeCell ref="AK130:AK135"/>
    <mergeCell ref="AP114:AP127"/>
    <mergeCell ref="A114:A127"/>
    <mergeCell ref="B114:B127"/>
    <mergeCell ref="C114:C127"/>
    <mergeCell ref="AG114:AG127"/>
    <mergeCell ref="AH114:AH127"/>
    <mergeCell ref="AI114:AI127"/>
    <mergeCell ref="AJ114:AJ127"/>
    <mergeCell ref="AK114:AK127"/>
    <mergeCell ref="AL114:AL127"/>
    <mergeCell ref="AM130:AM135"/>
    <mergeCell ref="AN130:AN135"/>
    <mergeCell ref="AO130:AO135"/>
    <mergeCell ref="AP130:AP135"/>
    <mergeCell ref="AS70:AS74"/>
    <mergeCell ref="A100:A111"/>
    <mergeCell ref="B100:B111"/>
    <mergeCell ref="C100:C111"/>
    <mergeCell ref="AG100:AG111"/>
    <mergeCell ref="AH100:AH111"/>
    <mergeCell ref="AI100:AI111"/>
    <mergeCell ref="AJ100:AJ111"/>
    <mergeCell ref="AK100:AK111"/>
    <mergeCell ref="AL100:AL111"/>
    <mergeCell ref="AM100:AM111"/>
    <mergeCell ref="AN100:AN111"/>
    <mergeCell ref="AO100:AO111"/>
    <mergeCell ref="AP100:AP111"/>
    <mergeCell ref="AQ100:AQ111"/>
    <mergeCell ref="AR100:AR111"/>
    <mergeCell ref="AS100:AS111"/>
    <mergeCell ref="A82:A91"/>
    <mergeCell ref="AN82:AN91"/>
    <mergeCell ref="AO82:AO91"/>
    <mergeCell ref="AP82:AP91"/>
    <mergeCell ref="AQ82:AQ91"/>
    <mergeCell ref="AR82:AR91"/>
    <mergeCell ref="AM82:AM91"/>
    <mergeCell ref="A77:A79"/>
    <mergeCell ref="B77:B79"/>
    <mergeCell ref="C77:C79"/>
    <mergeCell ref="AG77:AG79"/>
    <mergeCell ref="AH77:AH79"/>
    <mergeCell ref="AI77:AI79"/>
    <mergeCell ref="A80:D80"/>
    <mergeCell ref="C70:C74"/>
    <mergeCell ref="AG70:AG74"/>
    <mergeCell ref="AH70:AH74"/>
    <mergeCell ref="AI70:AI74"/>
    <mergeCell ref="AG82:AG91"/>
    <mergeCell ref="AH82:AH91"/>
    <mergeCell ref="AQ65:AQ67"/>
    <mergeCell ref="AR65:AR67"/>
    <mergeCell ref="AS65:AS67"/>
    <mergeCell ref="AS77:AS79"/>
    <mergeCell ref="AI65:AI67"/>
    <mergeCell ref="AJ65:AJ67"/>
    <mergeCell ref="AK65:AK67"/>
    <mergeCell ref="AL65:AL67"/>
    <mergeCell ref="AM65:AM67"/>
    <mergeCell ref="AN65:AN67"/>
    <mergeCell ref="AO65:AO67"/>
    <mergeCell ref="AP65:AP67"/>
    <mergeCell ref="AO70:AO74"/>
    <mergeCell ref="AP70:AP74"/>
    <mergeCell ref="AJ77:AJ79"/>
    <mergeCell ref="AK77:AK79"/>
    <mergeCell ref="AL77:AL79"/>
    <mergeCell ref="AM77:AM79"/>
    <mergeCell ref="AN77:AN79"/>
    <mergeCell ref="AO77:AO79"/>
    <mergeCell ref="AK70:AK74"/>
    <mergeCell ref="AL70:AL74"/>
    <mergeCell ref="AP77:AP79"/>
    <mergeCell ref="AQ77:AQ79"/>
    <mergeCell ref="AR77:AR79"/>
    <mergeCell ref="AJ70:AJ74"/>
    <mergeCell ref="AG45:AG55"/>
    <mergeCell ref="AH45:AH55"/>
    <mergeCell ref="AI45:AI55"/>
    <mergeCell ref="AJ45:AJ55"/>
    <mergeCell ref="AK45:AK55"/>
    <mergeCell ref="AL45:AL55"/>
    <mergeCell ref="AM70:AM74"/>
    <mergeCell ref="AN70:AN74"/>
    <mergeCell ref="AQ70:AQ74"/>
    <mergeCell ref="AR70:AR74"/>
    <mergeCell ref="AH65:AH67"/>
    <mergeCell ref="AP45:AP55"/>
    <mergeCell ref="AQ45:AQ55"/>
    <mergeCell ref="AR45:AR55"/>
    <mergeCell ref="B45:B55"/>
    <mergeCell ref="C45:C55"/>
    <mergeCell ref="A56:D56"/>
    <mergeCell ref="A58:A62"/>
    <mergeCell ref="B58:B62"/>
    <mergeCell ref="C58:C62"/>
    <mergeCell ref="AI31:AI34"/>
    <mergeCell ref="AJ31:AJ34"/>
    <mergeCell ref="AK31:AK34"/>
    <mergeCell ref="AH58:AH62"/>
    <mergeCell ref="A43:D43"/>
    <mergeCell ref="A45:A55"/>
    <mergeCell ref="AL31:AL34"/>
    <mergeCell ref="AS45:AS55"/>
    <mergeCell ref="AI58:AI62"/>
    <mergeCell ref="AJ58:AJ62"/>
    <mergeCell ref="AK58:AK62"/>
    <mergeCell ref="AL58:AL62"/>
    <mergeCell ref="AM58:AM62"/>
    <mergeCell ref="AN58:AN62"/>
    <mergeCell ref="AO58:AO62"/>
    <mergeCell ref="AP58:AP62"/>
    <mergeCell ref="AQ58:AQ62"/>
    <mergeCell ref="AR58:AR62"/>
    <mergeCell ref="AS58:AS62"/>
    <mergeCell ref="AM45:AM55"/>
    <mergeCell ref="AN45:AN55"/>
    <mergeCell ref="AO45:AO55"/>
    <mergeCell ref="AP31:AP34"/>
    <mergeCell ref="AQ31:AQ34"/>
    <mergeCell ref="AR31:AR34"/>
    <mergeCell ref="AM31:AM34"/>
    <mergeCell ref="AN31:AN34"/>
    <mergeCell ref="AO31:AO34"/>
    <mergeCell ref="AR26:AR28"/>
    <mergeCell ref="AS31:AS34"/>
    <mergeCell ref="A35:D35"/>
    <mergeCell ref="A37:A42"/>
    <mergeCell ref="B37:B42"/>
    <mergeCell ref="C37:C42"/>
    <mergeCell ref="AG37:AG42"/>
    <mergeCell ref="AH37:AH42"/>
    <mergeCell ref="AI37:AI42"/>
    <mergeCell ref="AJ37:AJ42"/>
    <mergeCell ref="AK37:AK42"/>
    <mergeCell ref="AL37:AL42"/>
    <mergeCell ref="AM37:AM42"/>
    <mergeCell ref="AN37:AN42"/>
    <mergeCell ref="AO37:AO42"/>
    <mergeCell ref="AP37:AP42"/>
    <mergeCell ref="AQ37:AQ42"/>
    <mergeCell ref="AR37:AR42"/>
    <mergeCell ref="AS37:AS42"/>
    <mergeCell ref="AG31:AG34"/>
    <mergeCell ref="AH31:AH34"/>
    <mergeCell ref="A31:A34"/>
    <mergeCell ref="B31:B34"/>
    <mergeCell ref="C31:C34"/>
    <mergeCell ref="AS26:AS28"/>
    <mergeCell ref="A11:A23"/>
    <mergeCell ref="B11:B23"/>
    <mergeCell ref="C11:C23"/>
    <mergeCell ref="A29:D29"/>
    <mergeCell ref="AG11:AG23"/>
    <mergeCell ref="AH11:AH23"/>
    <mergeCell ref="AI11:AI23"/>
    <mergeCell ref="AJ11:AJ23"/>
    <mergeCell ref="AK11:AK23"/>
    <mergeCell ref="AL11:AL23"/>
    <mergeCell ref="AP11:AP23"/>
    <mergeCell ref="AQ11:AQ23"/>
    <mergeCell ref="AR11:AR23"/>
    <mergeCell ref="AM11:AM23"/>
    <mergeCell ref="AS11:AS23"/>
    <mergeCell ref="A24:D24"/>
    <mergeCell ref="A26:A28"/>
    <mergeCell ref="B26:B28"/>
    <mergeCell ref="C26:C28"/>
    <mergeCell ref="AG26:AG28"/>
    <mergeCell ref="AH26:AH28"/>
    <mergeCell ref="AI26:AI28"/>
    <mergeCell ref="AJ26:AJ28"/>
    <mergeCell ref="AK26:AK28"/>
    <mergeCell ref="AL26:AL28"/>
    <mergeCell ref="AM26:AM28"/>
    <mergeCell ref="AN26:AN28"/>
    <mergeCell ref="AO26:AO28"/>
    <mergeCell ref="AP26:AP28"/>
    <mergeCell ref="AQ26:AQ28"/>
    <mergeCell ref="AN11:AN23"/>
    <mergeCell ref="AO11:AO23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G8:AJ8"/>
    <mergeCell ref="AK8:AL8"/>
    <mergeCell ref="AM8:AS8"/>
    <mergeCell ref="A140:A142"/>
    <mergeCell ref="D140:D142"/>
    <mergeCell ref="D295:D296"/>
    <mergeCell ref="E141:I141"/>
    <mergeCell ref="J141:N141"/>
    <mergeCell ref="O141:P141"/>
    <mergeCell ref="E140:W140"/>
    <mergeCell ref="Q141:W141"/>
    <mergeCell ref="AG58:AG62"/>
    <mergeCell ref="A68:D68"/>
    <mergeCell ref="A70:A74"/>
    <mergeCell ref="B70:B74"/>
    <mergeCell ref="A98:D98"/>
    <mergeCell ref="A112:D112"/>
    <mergeCell ref="AG130:AG135"/>
    <mergeCell ref="A136:D136"/>
    <mergeCell ref="A75:D75"/>
    <mergeCell ref="A63:D63"/>
    <mergeCell ref="A65:A67"/>
    <mergeCell ref="B65:B67"/>
    <mergeCell ref="C65:C67"/>
    <mergeCell ref="AG65:AG67"/>
    <mergeCell ref="B82:B91"/>
    <mergeCell ref="C82:C9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7" tint="0.39997558519241921"/>
  </sheetPr>
  <dimension ref="A1:AT311"/>
  <sheetViews>
    <sheetView showGridLines="0" topLeftCell="A158" zoomScale="70" zoomScaleNormal="70" workbookViewId="0">
      <selection activeCell="M185" sqref="M18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183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5.75" thickBot="1">
      <c r="A10" s="106"/>
      <c r="C10" s="106"/>
      <c r="D10" s="10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>
      <c r="A11" s="818" t="s">
        <v>55</v>
      </c>
      <c r="B11" s="819" t="s">
        <v>216</v>
      </c>
      <c r="C11" s="820" t="s">
        <v>325</v>
      </c>
      <c r="D11" s="231" t="s">
        <v>217</v>
      </c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5"/>
      <c r="AG11" s="816"/>
      <c r="AH11" s="816"/>
      <c r="AI11" s="816"/>
      <c r="AJ11" s="816"/>
      <c r="AK11" s="816"/>
      <c r="AL11" s="816"/>
      <c r="AM11" s="816"/>
      <c r="AN11" s="816"/>
      <c r="AO11" s="816"/>
      <c r="AP11" s="816"/>
      <c r="AQ11" s="816"/>
      <c r="AR11" s="816"/>
      <c r="AS11" s="816"/>
    </row>
    <row r="12" spans="1:45" customFormat="1">
      <c r="A12" s="789"/>
      <c r="B12" s="785"/>
      <c r="C12" s="792"/>
      <c r="D12" s="232" t="s">
        <v>218</v>
      </c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5" customFormat="1">
      <c r="A13" s="789"/>
      <c r="B13" s="785"/>
      <c r="C13" s="792"/>
      <c r="D13" s="232" t="s">
        <v>219</v>
      </c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5"/>
      <c r="AG13" s="782"/>
      <c r="AH13" s="782"/>
      <c r="AI13" s="782"/>
      <c r="AJ13" s="782"/>
      <c r="AK13" s="782"/>
      <c r="AL13" s="782"/>
      <c r="AM13" s="782"/>
      <c r="AN13" s="782"/>
      <c r="AO13" s="782"/>
      <c r="AP13" s="782"/>
      <c r="AQ13" s="782"/>
      <c r="AR13" s="782"/>
      <c r="AS13" s="782"/>
    </row>
    <row r="14" spans="1:45" customFormat="1">
      <c r="A14" s="789"/>
      <c r="B14" s="785"/>
      <c r="C14" s="792"/>
      <c r="D14" s="232" t="s">
        <v>220</v>
      </c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5"/>
      <c r="AG14" s="782"/>
      <c r="AH14" s="782"/>
      <c r="AI14" s="782"/>
      <c r="AJ14" s="782"/>
      <c r="AK14" s="782"/>
      <c r="AL14" s="782"/>
      <c r="AM14" s="782"/>
      <c r="AN14" s="782"/>
      <c r="AO14" s="782"/>
      <c r="AP14" s="782"/>
      <c r="AQ14" s="782"/>
      <c r="AR14" s="782"/>
      <c r="AS14" s="782"/>
    </row>
    <row r="15" spans="1:45" customFormat="1">
      <c r="A15" s="789"/>
      <c r="B15" s="785"/>
      <c r="C15" s="792"/>
      <c r="D15" s="232" t="s">
        <v>221</v>
      </c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5"/>
      <c r="AG15" s="782"/>
      <c r="AH15" s="782"/>
      <c r="AI15" s="782"/>
      <c r="AJ15" s="782"/>
      <c r="AK15" s="782"/>
      <c r="AL15" s="782"/>
      <c r="AM15" s="782"/>
      <c r="AN15" s="782"/>
      <c r="AO15" s="782"/>
      <c r="AP15" s="782"/>
      <c r="AQ15" s="782"/>
      <c r="AR15" s="782"/>
      <c r="AS15" s="782"/>
    </row>
    <row r="16" spans="1:45" customFormat="1">
      <c r="A16" s="789"/>
      <c r="B16" s="785"/>
      <c r="C16" s="792"/>
      <c r="D16" s="232" t="s">
        <v>222</v>
      </c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5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782"/>
    </row>
    <row r="17" spans="1:45" customFormat="1">
      <c r="A17" s="789"/>
      <c r="B17" s="785"/>
      <c r="C17" s="792"/>
      <c r="D17" s="232" t="s">
        <v>223</v>
      </c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5" customFormat="1">
      <c r="A18" s="789"/>
      <c r="B18" s="785"/>
      <c r="C18" s="792"/>
      <c r="D18" s="232" t="s">
        <v>224</v>
      </c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5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5" customFormat="1">
      <c r="A19" s="789"/>
      <c r="B19" s="785"/>
      <c r="C19" s="792"/>
      <c r="D19" s="232" t="s">
        <v>225</v>
      </c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5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5" customFormat="1">
      <c r="A20" s="789"/>
      <c r="B20" s="785"/>
      <c r="C20" s="792"/>
      <c r="D20" s="232" t="s">
        <v>226</v>
      </c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5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5" customFormat="1" ht="15.75" thickBot="1">
      <c r="A21" s="790"/>
      <c r="B21" s="786"/>
      <c r="C21" s="793"/>
      <c r="D21" s="233" t="s">
        <v>227</v>
      </c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5"/>
      <c r="AG21" s="783"/>
      <c r="AH21" s="783"/>
      <c r="AI21" s="783"/>
      <c r="AJ21" s="783"/>
      <c r="AK21" s="783"/>
      <c r="AL21" s="783"/>
      <c r="AM21" s="783"/>
      <c r="AN21" s="783"/>
      <c r="AO21" s="783"/>
      <c r="AP21" s="783"/>
      <c r="AQ21" s="783"/>
      <c r="AR21" s="783"/>
      <c r="AS21" s="783"/>
    </row>
    <row r="22" spans="1:45">
      <c r="A22" s="817"/>
      <c r="B22" s="817"/>
      <c r="C22" s="817"/>
      <c r="D22" s="817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92">
        <f>AG11</f>
        <v>0</v>
      </c>
      <c r="AH22" s="92">
        <f t="shared" ref="AH22:AS22" si="1">AH11</f>
        <v>0</v>
      </c>
      <c r="AI22" s="92">
        <f t="shared" si="1"/>
        <v>0</v>
      </c>
      <c r="AJ22" s="92">
        <f t="shared" si="1"/>
        <v>0</v>
      </c>
      <c r="AK22" s="92">
        <f t="shared" si="1"/>
        <v>0</v>
      </c>
      <c r="AL22" s="92">
        <f t="shared" si="1"/>
        <v>0</v>
      </c>
      <c r="AM22" s="92">
        <f t="shared" si="1"/>
        <v>0</v>
      </c>
      <c r="AN22" s="92">
        <f t="shared" si="1"/>
        <v>0</v>
      </c>
      <c r="AO22" s="92">
        <f t="shared" si="1"/>
        <v>0</v>
      </c>
      <c r="AP22" s="92">
        <f t="shared" si="1"/>
        <v>0</v>
      </c>
      <c r="AQ22" s="92">
        <f t="shared" si="1"/>
        <v>0</v>
      </c>
      <c r="AR22" s="92">
        <f t="shared" si="1"/>
        <v>0</v>
      </c>
      <c r="AS22" s="92">
        <f t="shared" si="1"/>
        <v>0</v>
      </c>
    </row>
    <row r="23" spans="1:45" ht="15.75" thickBot="1">
      <c r="A23" s="106"/>
      <c r="B23" s="106"/>
      <c r="C23" s="106"/>
      <c r="D23" s="10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818" t="s">
        <v>228</v>
      </c>
      <c r="B24" s="819" t="s">
        <v>326</v>
      </c>
      <c r="C24" s="820" t="s">
        <v>327</v>
      </c>
      <c r="D24" s="231" t="s">
        <v>328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5"/>
      <c r="AG24" s="816"/>
      <c r="AH24" s="816"/>
      <c r="AI24" s="816"/>
      <c r="AJ24" s="816"/>
      <c r="AK24" s="816"/>
      <c r="AL24" s="816"/>
      <c r="AM24" s="816"/>
      <c r="AN24" s="816"/>
      <c r="AO24" s="816"/>
      <c r="AP24" s="816"/>
      <c r="AQ24" s="816"/>
      <c r="AR24" s="816"/>
      <c r="AS24" s="816"/>
    </row>
    <row r="25" spans="1:45" customFormat="1">
      <c r="A25" s="789"/>
      <c r="B25" s="785"/>
      <c r="C25" s="792"/>
      <c r="D25" s="232" t="s">
        <v>329</v>
      </c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5"/>
      <c r="AG25" s="782"/>
      <c r="AH25" s="782"/>
      <c r="AI25" s="782"/>
      <c r="AJ25" s="782"/>
      <c r="AK25" s="782"/>
      <c r="AL25" s="782"/>
      <c r="AM25" s="782"/>
      <c r="AN25" s="782"/>
      <c r="AO25" s="782"/>
      <c r="AP25" s="782"/>
      <c r="AQ25" s="782"/>
      <c r="AR25" s="782"/>
      <c r="AS25" s="782"/>
    </row>
    <row r="26" spans="1:45" customFormat="1">
      <c r="A26" s="789"/>
      <c r="B26" s="785"/>
      <c r="C26" s="792"/>
      <c r="D26" s="232" t="s">
        <v>330</v>
      </c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5"/>
      <c r="AG26" s="782"/>
      <c r="AH26" s="782"/>
      <c r="AI26" s="782"/>
      <c r="AJ26" s="782"/>
      <c r="AK26" s="782"/>
      <c r="AL26" s="782"/>
      <c r="AM26" s="782"/>
      <c r="AN26" s="782"/>
      <c r="AO26" s="782"/>
      <c r="AP26" s="782"/>
      <c r="AQ26" s="782"/>
      <c r="AR26" s="782"/>
      <c r="AS26" s="782"/>
    </row>
    <row r="27" spans="1:45" customFormat="1">
      <c r="A27" s="789"/>
      <c r="B27" s="785"/>
      <c r="C27" s="792"/>
      <c r="D27" s="232" t="s">
        <v>331</v>
      </c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5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15.75" thickBot="1">
      <c r="A28" s="790"/>
      <c r="B28" s="786"/>
      <c r="C28" s="793"/>
      <c r="D28" s="233" t="s">
        <v>332</v>
      </c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5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>
      <c r="A29" s="817"/>
      <c r="B29" s="817"/>
      <c r="C29" s="817"/>
      <c r="D29" s="817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>AG24</f>
        <v>0</v>
      </c>
      <c r="AH29" s="92">
        <f t="shared" ref="AH29:AS29" si="3">AH24</f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ht="19.5" thickBot="1">
      <c r="A30" s="179"/>
      <c r="B30" s="179"/>
      <c r="C30" s="179"/>
      <c r="D30" s="17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818" t="s">
        <v>51</v>
      </c>
      <c r="B31" s="819" t="s">
        <v>212</v>
      </c>
      <c r="C31" s="820" t="s">
        <v>333</v>
      </c>
      <c r="D31" s="231" t="s">
        <v>213</v>
      </c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5"/>
      <c r="AG31" s="816"/>
      <c r="AH31" s="816"/>
      <c r="AI31" s="816"/>
      <c r="AJ31" s="816"/>
      <c r="AK31" s="816"/>
      <c r="AL31" s="816"/>
      <c r="AM31" s="816"/>
      <c r="AN31" s="816"/>
      <c r="AO31" s="816"/>
      <c r="AP31" s="816"/>
      <c r="AQ31" s="816"/>
      <c r="AR31" s="816"/>
      <c r="AS31" s="816"/>
    </row>
    <row r="32" spans="1:45" customFormat="1">
      <c r="A32" s="789"/>
      <c r="B32" s="785"/>
      <c r="C32" s="792"/>
      <c r="D32" s="232" t="s">
        <v>214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5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6" customFormat="1">
      <c r="A33" s="789"/>
      <c r="B33" s="785"/>
      <c r="C33" s="792"/>
      <c r="D33" s="232" t="s">
        <v>215</v>
      </c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6" customFormat="1">
      <c r="A34" s="789"/>
      <c r="B34" s="785"/>
      <c r="C34" s="792"/>
      <c r="D34" s="232" t="s">
        <v>229</v>
      </c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5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6" customFormat="1" ht="15.75" thickBot="1">
      <c r="A35" s="790"/>
      <c r="B35" s="786"/>
      <c r="C35" s="793"/>
      <c r="D35" s="233" t="s">
        <v>230</v>
      </c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5"/>
      <c r="AG35" s="783"/>
      <c r="AH35" s="783"/>
      <c r="AI35" s="783"/>
      <c r="AJ35" s="783"/>
      <c r="AK35" s="783"/>
      <c r="AL35" s="783"/>
      <c r="AM35" s="783"/>
      <c r="AN35" s="783"/>
      <c r="AO35" s="783"/>
      <c r="AP35" s="783"/>
      <c r="AQ35" s="783"/>
      <c r="AR35" s="783"/>
      <c r="AS35" s="783"/>
    </row>
    <row r="36" spans="1:46">
      <c r="A36" s="817"/>
      <c r="B36" s="817"/>
      <c r="C36" s="817"/>
      <c r="D36" s="81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92">
        <f>AG31</f>
        <v>0</v>
      </c>
      <c r="AH36" s="92">
        <f t="shared" ref="AH36:AS36" si="5">AH31</f>
        <v>0</v>
      </c>
      <c r="AI36" s="92">
        <f t="shared" si="5"/>
        <v>0</v>
      </c>
      <c r="AJ36" s="92">
        <f t="shared" si="5"/>
        <v>0</v>
      </c>
      <c r="AK36" s="92">
        <f t="shared" si="5"/>
        <v>0</v>
      </c>
      <c r="AL36" s="92">
        <f t="shared" si="5"/>
        <v>0</v>
      </c>
      <c r="AM36" s="92">
        <f t="shared" si="5"/>
        <v>0</v>
      </c>
      <c r="AN36" s="92">
        <f t="shared" si="5"/>
        <v>0</v>
      </c>
      <c r="AO36" s="92">
        <f t="shared" si="5"/>
        <v>0</v>
      </c>
      <c r="AP36" s="92">
        <f t="shared" si="5"/>
        <v>0</v>
      </c>
      <c r="AQ36" s="92">
        <f t="shared" si="5"/>
        <v>0</v>
      </c>
      <c r="AR36" s="92">
        <f t="shared" si="5"/>
        <v>0</v>
      </c>
      <c r="AS36" s="9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92">
        <f t="shared" si="6"/>
        <v>0</v>
      </c>
      <c r="AH38" s="92">
        <f t="shared" si="6"/>
        <v>0</v>
      </c>
      <c r="AI38" s="92">
        <f t="shared" si="6"/>
        <v>0</v>
      </c>
      <c r="AJ38" s="92">
        <f t="shared" si="6"/>
        <v>0</v>
      </c>
      <c r="AK38" s="92">
        <f t="shared" si="6"/>
        <v>0</v>
      </c>
      <c r="AL38" s="92">
        <f t="shared" si="6"/>
        <v>0</v>
      </c>
      <c r="AM38" s="92">
        <f t="shared" si="6"/>
        <v>0</v>
      </c>
      <c r="AN38" s="92">
        <f t="shared" si="6"/>
        <v>0</v>
      </c>
      <c r="AO38" s="92">
        <f t="shared" si="6"/>
        <v>0</v>
      </c>
      <c r="AP38" s="92">
        <f t="shared" si="6"/>
        <v>0</v>
      </c>
      <c r="AQ38" s="92">
        <f t="shared" si="6"/>
        <v>0</v>
      </c>
      <c r="AR38" s="92">
        <f t="shared" si="6"/>
        <v>0</v>
      </c>
      <c r="AS38" s="92">
        <f t="shared" si="6"/>
        <v>0</v>
      </c>
    </row>
    <row r="39" spans="1:46" ht="15.75" thickBot="1"/>
    <row r="40" spans="1:46" ht="21.75" customHeight="1" thickBot="1">
      <c r="A40" s="765"/>
      <c r="B40" s="777" t="s">
        <v>45</v>
      </c>
      <c r="C40" s="766" t="s">
        <v>66</v>
      </c>
      <c r="D40" s="766" t="s">
        <v>67</v>
      </c>
      <c r="E40" s="769" t="s">
        <v>88</v>
      </c>
      <c r="F40" s="770"/>
      <c r="G40" s="770"/>
      <c r="H40" s="770"/>
      <c r="I40" s="770"/>
      <c r="J40" s="770"/>
      <c r="K40" s="770"/>
      <c r="L40" s="770"/>
      <c r="M40" s="770"/>
      <c r="N40" s="770"/>
      <c r="O40" s="770"/>
      <c r="P40" s="770"/>
      <c r="Q40" s="756"/>
      <c r="R40" s="756"/>
      <c r="S40" s="756"/>
      <c r="T40" s="756"/>
      <c r="U40" s="771"/>
      <c r="V40" s="771"/>
      <c r="W40" s="772"/>
      <c r="AJ40" s="4"/>
    </row>
    <row r="41" spans="1:46" ht="21.75" customHeight="1" thickBot="1">
      <c r="A41" s="765"/>
      <c r="B41" s="778"/>
      <c r="C41" s="779"/>
      <c r="D41" s="767"/>
      <c r="E41" s="773" t="s">
        <v>0</v>
      </c>
      <c r="F41" s="773"/>
      <c r="G41" s="773"/>
      <c r="H41" s="773"/>
      <c r="I41" s="773"/>
      <c r="J41" s="773" t="s">
        <v>1</v>
      </c>
      <c r="K41" s="773"/>
      <c r="L41" s="773"/>
      <c r="M41" s="773"/>
      <c r="N41" s="773"/>
      <c r="O41" s="774" t="s">
        <v>43</v>
      </c>
      <c r="P41" s="775"/>
      <c r="Q41" s="776" t="s">
        <v>186</v>
      </c>
      <c r="R41" s="756"/>
      <c r="S41" s="756"/>
      <c r="T41" s="756"/>
      <c r="U41" s="771"/>
      <c r="V41" s="771"/>
      <c r="W41" s="772"/>
      <c r="AJ41" s="4"/>
    </row>
    <row r="42" spans="1:46" ht="30" customHeight="1" thickBot="1">
      <c r="A42" s="765"/>
      <c r="B42" s="778"/>
      <c r="C42" s="780"/>
      <c r="D42" s="768"/>
      <c r="E42" s="247" t="s">
        <v>92</v>
      </c>
      <c r="F42" s="247" t="s">
        <v>72</v>
      </c>
      <c r="G42" s="248" t="s">
        <v>93</v>
      </c>
      <c r="H42" s="248" t="s">
        <v>70</v>
      </c>
      <c r="I42" s="248" t="s">
        <v>71</v>
      </c>
      <c r="J42" s="248" t="s">
        <v>92</v>
      </c>
      <c r="K42" s="247" t="s">
        <v>72</v>
      </c>
      <c r="L42" s="248" t="s">
        <v>93</v>
      </c>
      <c r="M42" s="248" t="s">
        <v>70</v>
      </c>
      <c r="N42" s="248" t="s">
        <v>71</v>
      </c>
      <c r="O42" s="248" t="s">
        <v>94</v>
      </c>
      <c r="P42" s="248" t="s">
        <v>95</v>
      </c>
      <c r="Q42" s="249" t="s">
        <v>189</v>
      </c>
      <c r="R42" s="249" t="s">
        <v>190</v>
      </c>
      <c r="S42" s="249" t="s">
        <v>191</v>
      </c>
      <c r="T42" s="249" t="s">
        <v>192</v>
      </c>
      <c r="U42" s="249" t="s">
        <v>193</v>
      </c>
      <c r="V42" s="250" t="s">
        <v>194</v>
      </c>
      <c r="W42" s="249" t="s">
        <v>195</v>
      </c>
      <c r="X42" s="4"/>
      <c r="Y42" s="4"/>
      <c r="AN42" s="4"/>
    </row>
    <row r="43" spans="1:46" ht="15" customHeight="1">
      <c r="A43" s="290"/>
      <c r="B43" s="466" t="s">
        <v>756</v>
      </c>
      <c r="C43" s="298" t="s">
        <v>682</v>
      </c>
      <c r="D43" s="455">
        <v>162</v>
      </c>
      <c r="E43" s="456"/>
      <c r="F43" s="457"/>
      <c r="G43" s="457"/>
      <c r="H43" s="457"/>
      <c r="I43" s="458"/>
      <c r="J43" s="456">
        <v>7</v>
      </c>
      <c r="K43" s="457">
        <v>70</v>
      </c>
      <c r="L43" s="457">
        <v>70</v>
      </c>
      <c r="M43" s="457">
        <v>0</v>
      </c>
      <c r="N43" s="458">
        <v>0</v>
      </c>
      <c r="O43" s="456">
        <v>0</v>
      </c>
      <c r="P43" s="458">
        <v>70</v>
      </c>
      <c r="Q43" s="434">
        <v>0</v>
      </c>
      <c r="R43" s="267">
        <v>3</v>
      </c>
      <c r="S43" s="238">
        <v>3</v>
      </c>
      <c r="T43" s="238">
        <v>21</v>
      </c>
      <c r="U43" s="267">
        <v>29</v>
      </c>
      <c r="V43" s="238">
        <v>10</v>
      </c>
      <c r="W43" s="438">
        <v>4</v>
      </c>
      <c r="X43" s="4"/>
      <c r="Y43" s="4"/>
      <c r="Z43" s="4"/>
      <c r="AA43" s="4"/>
      <c r="AT43" s="4"/>
    </row>
    <row r="44" spans="1:46" ht="15" customHeight="1">
      <c r="A44" s="290"/>
      <c r="B44" s="297" t="s">
        <v>756</v>
      </c>
      <c r="C44" s="298" t="s">
        <v>782</v>
      </c>
      <c r="D44" s="460">
        <v>109</v>
      </c>
      <c r="E44" s="461"/>
      <c r="F44" s="263"/>
      <c r="G44" s="263"/>
      <c r="H44" s="263"/>
      <c r="I44" s="462"/>
      <c r="J44" s="461">
        <v>5</v>
      </c>
      <c r="K44" s="263">
        <v>55</v>
      </c>
      <c r="L44" s="263">
        <v>55</v>
      </c>
      <c r="M44" s="263">
        <v>0</v>
      </c>
      <c r="N44" s="462">
        <v>0</v>
      </c>
      <c r="O44" s="461">
        <v>0</v>
      </c>
      <c r="P44" s="462">
        <v>55</v>
      </c>
      <c r="Q44" s="445">
        <v>1</v>
      </c>
      <c r="R44" s="267">
        <v>0</v>
      </c>
      <c r="S44" s="238">
        <v>3</v>
      </c>
      <c r="T44" s="238">
        <v>7</v>
      </c>
      <c r="U44" s="267">
        <v>12</v>
      </c>
      <c r="V44" s="238">
        <v>20</v>
      </c>
      <c r="W44" s="446">
        <v>12</v>
      </c>
      <c r="X44" s="4"/>
      <c r="Y44" s="4"/>
      <c r="Z44" s="4"/>
      <c r="AA44" s="4"/>
      <c r="AT44" s="4"/>
    </row>
    <row r="45" spans="1:46" ht="15" customHeight="1">
      <c r="A45" s="290"/>
      <c r="B45" s="297" t="s">
        <v>756</v>
      </c>
      <c r="C45" s="298" t="s">
        <v>783</v>
      </c>
      <c r="D45" s="460">
        <v>46</v>
      </c>
      <c r="E45" s="461"/>
      <c r="F45" s="263"/>
      <c r="G45" s="263"/>
      <c r="H45" s="263"/>
      <c r="I45" s="462"/>
      <c r="J45" s="461">
        <v>2</v>
      </c>
      <c r="K45" s="263">
        <v>25</v>
      </c>
      <c r="L45" s="263">
        <v>25</v>
      </c>
      <c r="M45" s="263">
        <v>0</v>
      </c>
      <c r="N45" s="462">
        <v>0</v>
      </c>
      <c r="O45" s="461">
        <v>0</v>
      </c>
      <c r="P45" s="462">
        <v>25</v>
      </c>
      <c r="Q45" s="445">
        <v>0</v>
      </c>
      <c r="R45" s="267">
        <v>0</v>
      </c>
      <c r="S45" s="238">
        <v>0</v>
      </c>
      <c r="T45" s="238">
        <v>2</v>
      </c>
      <c r="U45" s="267">
        <v>5</v>
      </c>
      <c r="V45" s="238">
        <v>9</v>
      </c>
      <c r="W45" s="446">
        <v>9</v>
      </c>
      <c r="X45" s="4"/>
      <c r="Y45" s="4"/>
      <c r="Z45" s="4"/>
      <c r="AA45" s="4"/>
      <c r="AT45" s="4"/>
    </row>
    <row r="46" spans="1:46" ht="15" customHeight="1">
      <c r="A46" s="290"/>
      <c r="B46" s="297" t="s">
        <v>756</v>
      </c>
      <c r="C46" s="298" t="s">
        <v>760</v>
      </c>
      <c r="D46" s="460">
        <v>213</v>
      </c>
      <c r="E46" s="461"/>
      <c r="F46" s="263"/>
      <c r="G46" s="263"/>
      <c r="H46" s="263"/>
      <c r="I46" s="462"/>
      <c r="J46" s="461">
        <v>9</v>
      </c>
      <c r="K46" s="263">
        <v>95</v>
      </c>
      <c r="L46" s="263">
        <v>95</v>
      </c>
      <c r="M46" s="263">
        <v>0</v>
      </c>
      <c r="N46" s="462">
        <v>0</v>
      </c>
      <c r="O46" s="461">
        <v>4</v>
      </c>
      <c r="P46" s="462">
        <v>91</v>
      </c>
      <c r="Q46" s="445">
        <v>0</v>
      </c>
      <c r="R46" s="267">
        <v>3</v>
      </c>
      <c r="S46" s="238">
        <v>3</v>
      </c>
      <c r="T46" s="238">
        <v>14</v>
      </c>
      <c r="U46" s="267">
        <v>23</v>
      </c>
      <c r="V46" s="238">
        <v>36</v>
      </c>
      <c r="W46" s="446">
        <v>16</v>
      </c>
      <c r="X46" s="4"/>
      <c r="Y46" s="4"/>
      <c r="Z46" s="4"/>
      <c r="AA46" s="4"/>
      <c r="AT46" s="4"/>
    </row>
    <row r="47" spans="1:46" ht="15" customHeight="1">
      <c r="A47" s="290"/>
      <c r="B47" s="297" t="s">
        <v>756</v>
      </c>
      <c r="C47" s="298" t="s">
        <v>787</v>
      </c>
      <c r="D47" s="460">
        <v>72</v>
      </c>
      <c r="E47" s="461"/>
      <c r="F47" s="263"/>
      <c r="G47" s="263"/>
      <c r="H47" s="263"/>
      <c r="I47" s="462"/>
      <c r="J47" s="461">
        <v>3</v>
      </c>
      <c r="K47" s="263">
        <v>30</v>
      </c>
      <c r="L47" s="263">
        <v>30</v>
      </c>
      <c r="M47" s="263">
        <v>0</v>
      </c>
      <c r="N47" s="462">
        <v>0</v>
      </c>
      <c r="O47" s="461">
        <v>0</v>
      </c>
      <c r="P47" s="462">
        <v>30</v>
      </c>
      <c r="Q47" s="445">
        <v>0</v>
      </c>
      <c r="R47" s="267">
        <v>4</v>
      </c>
      <c r="S47" s="238">
        <v>0</v>
      </c>
      <c r="T47" s="238">
        <v>6</v>
      </c>
      <c r="U47" s="267">
        <v>12</v>
      </c>
      <c r="V47" s="238">
        <v>5</v>
      </c>
      <c r="W47" s="446">
        <v>3</v>
      </c>
      <c r="X47" s="4"/>
      <c r="Y47" s="4"/>
      <c r="Z47" s="4"/>
      <c r="AA47" s="4"/>
      <c r="AT47" s="4"/>
    </row>
    <row r="48" spans="1:46" ht="15" customHeight="1">
      <c r="A48" s="290"/>
      <c r="B48" s="297" t="s">
        <v>756</v>
      </c>
      <c r="C48" s="298" t="s">
        <v>683</v>
      </c>
      <c r="D48" s="460">
        <v>171</v>
      </c>
      <c r="E48" s="461"/>
      <c r="F48" s="263"/>
      <c r="G48" s="263"/>
      <c r="H48" s="263"/>
      <c r="I48" s="462"/>
      <c r="J48" s="461">
        <v>8</v>
      </c>
      <c r="K48" s="263">
        <v>85</v>
      </c>
      <c r="L48" s="263">
        <v>85</v>
      </c>
      <c r="M48" s="263">
        <v>0</v>
      </c>
      <c r="N48" s="462">
        <v>0</v>
      </c>
      <c r="O48" s="461">
        <v>0</v>
      </c>
      <c r="P48" s="462">
        <v>85</v>
      </c>
      <c r="Q48" s="445">
        <v>1</v>
      </c>
      <c r="R48" s="267">
        <v>7</v>
      </c>
      <c r="S48" s="238">
        <v>8</v>
      </c>
      <c r="T48" s="238">
        <v>16</v>
      </c>
      <c r="U48" s="267">
        <v>26</v>
      </c>
      <c r="V48" s="238">
        <v>15</v>
      </c>
      <c r="W48" s="446">
        <v>12</v>
      </c>
      <c r="X48" s="4"/>
      <c r="Y48" s="4"/>
      <c r="Z48" s="4"/>
      <c r="AA48" s="4"/>
      <c r="AT48" s="4"/>
    </row>
    <row r="49" spans="1:46" ht="15" customHeight="1">
      <c r="A49" s="290"/>
      <c r="B49" s="297" t="s">
        <v>756</v>
      </c>
      <c r="C49" s="298" t="s">
        <v>785</v>
      </c>
      <c r="D49" s="460">
        <v>225</v>
      </c>
      <c r="E49" s="461"/>
      <c r="F49" s="263"/>
      <c r="G49" s="263"/>
      <c r="H49" s="263"/>
      <c r="I49" s="462"/>
      <c r="J49" s="461">
        <v>9</v>
      </c>
      <c r="K49" s="263">
        <v>90</v>
      </c>
      <c r="L49" s="263">
        <v>90</v>
      </c>
      <c r="M49" s="263">
        <v>0</v>
      </c>
      <c r="N49" s="462">
        <v>0</v>
      </c>
      <c r="O49" s="461">
        <v>0</v>
      </c>
      <c r="P49" s="462">
        <v>90</v>
      </c>
      <c r="Q49" s="445">
        <v>2</v>
      </c>
      <c r="R49" s="267">
        <v>6</v>
      </c>
      <c r="S49" s="238">
        <v>14</v>
      </c>
      <c r="T49" s="238">
        <v>19</v>
      </c>
      <c r="U49" s="267">
        <v>25</v>
      </c>
      <c r="V49" s="238">
        <v>19</v>
      </c>
      <c r="W49" s="446">
        <v>5</v>
      </c>
      <c r="X49" s="4"/>
      <c r="Y49" s="4"/>
      <c r="Z49" s="4"/>
      <c r="AA49" s="4"/>
      <c r="AT49" s="4"/>
    </row>
    <row r="50" spans="1:46" ht="15" customHeight="1">
      <c r="A50" s="290"/>
      <c r="B50" s="297" t="s">
        <v>756</v>
      </c>
      <c r="C50" s="298" t="s">
        <v>780</v>
      </c>
      <c r="D50" s="452">
        <v>51</v>
      </c>
      <c r="E50" s="445"/>
      <c r="F50" s="238"/>
      <c r="G50" s="238"/>
      <c r="H50" s="238"/>
      <c r="I50" s="446"/>
      <c r="J50" s="445">
        <v>2</v>
      </c>
      <c r="K50" s="238">
        <v>20</v>
      </c>
      <c r="L50" s="238">
        <v>16</v>
      </c>
      <c r="M50" s="238">
        <v>0</v>
      </c>
      <c r="N50" s="446">
        <v>4</v>
      </c>
      <c r="O50" s="445">
        <v>0</v>
      </c>
      <c r="P50" s="446">
        <v>20</v>
      </c>
      <c r="Q50" s="445">
        <v>1</v>
      </c>
      <c r="R50" s="267">
        <v>3</v>
      </c>
      <c r="S50" s="238">
        <v>8</v>
      </c>
      <c r="T50" s="238">
        <v>3</v>
      </c>
      <c r="U50" s="267">
        <v>4</v>
      </c>
      <c r="V50" s="238">
        <v>0</v>
      </c>
      <c r="W50" s="446">
        <v>1</v>
      </c>
      <c r="X50" s="4"/>
      <c r="Y50" s="4"/>
      <c r="Z50" s="4"/>
      <c r="AA50" s="4"/>
      <c r="AT50" s="4"/>
    </row>
    <row r="51" spans="1:46" ht="15" customHeight="1">
      <c r="A51" s="290"/>
      <c r="B51" s="297" t="s">
        <v>756</v>
      </c>
      <c r="C51" s="298" t="s">
        <v>904</v>
      </c>
      <c r="D51" s="452">
        <v>72</v>
      </c>
      <c r="E51" s="445"/>
      <c r="F51" s="238"/>
      <c r="G51" s="238"/>
      <c r="H51" s="238"/>
      <c r="I51" s="446"/>
      <c r="J51" s="445">
        <v>3</v>
      </c>
      <c r="K51" s="238">
        <v>30</v>
      </c>
      <c r="L51" s="238">
        <v>30</v>
      </c>
      <c r="M51" s="238">
        <v>0</v>
      </c>
      <c r="N51" s="446">
        <v>0</v>
      </c>
      <c r="O51" s="445">
        <v>0</v>
      </c>
      <c r="P51" s="446">
        <v>30</v>
      </c>
      <c r="Q51" s="445">
        <v>1</v>
      </c>
      <c r="R51" s="267">
        <v>0</v>
      </c>
      <c r="S51" s="238">
        <v>3</v>
      </c>
      <c r="T51" s="238">
        <v>5</v>
      </c>
      <c r="U51" s="267">
        <v>7</v>
      </c>
      <c r="V51" s="238">
        <v>11</v>
      </c>
      <c r="W51" s="446">
        <v>3</v>
      </c>
      <c r="X51" s="4"/>
      <c r="Y51" s="4"/>
      <c r="Z51" s="4"/>
      <c r="AA51" s="4"/>
      <c r="AT51" s="4"/>
    </row>
    <row r="52" spans="1:46" ht="15" customHeight="1">
      <c r="A52" s="290"/>
      <c r="B52" s="297" t="s">
        <v>796</v>
      </c>
      <c r="C52" s="298" t="s">
        <v>905</v>
      </c>
      <c r="D52" s="452">
        <v>32</v>
      </c>
      <c r="E52" s="445"/>
      <c r="F52" s="238"/>
      <c r="G52" s="238"/>
      <c r="H52" s="238"/>
      <c r="I52" s="446"/>
      <c r="J52" s="445">
        <v>1</v>
      </c>
      <c r="K52" s="238">
        <v>10</v>
      </c>
      <c r="L52" s="238">
        <v>10</v>
      </c>
      <c r="M52" s="238">
        <v>0</v>
      </c>
      <c r="N52" s="446">
        <v>0</v>
      </c>
      <c r="O52" s="445">
        <v>8</v>
      </c>
      <c r="P52" s="446">
        <v>2</v>
      </c>
      <c r="Q52" s="445">
        <v>2</v>
      </c>
      <c r="R52" s="267">
        <v>3</v>
      </c>
      <c r="S52" s="238">
        <v>1</v>
      </c>
      <c r="T52" s="238">
        <v>3</v>
      </c>
      <c r="U52" s="267">
        <v>0</v>
      </c>
      <c r="V52" s="238">
        <v>1</v>
      </c>
      <c r="W52" s="446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90"/>
      <c r="B53" s="297" t="s">
        <v>796</v>
      </c>
      <c r="C53" s="298" t="s">
        <v>906</v>
      </c>
      <c r="D53" s="452">
        <v>88</v>
      </c>
      <c r="E53" s="445"/>
      <c r="F53" s="238"/>
      <c r="G53" s="238"/>
      <c r="H53" s="238"/>
      <c r="I53" s="446"/>
      <c r="J53" s="445">
        <v>3</v>
      </c>
      <c r="K53" s="238">
        <v>40</v>
      </c>
      <c r="L53" s="238">
        <v>40</v>
      </c>
      <c r="M53" s="238">
        <v>0</v>
      </c>
      <c r="N53" s="446">
        <v>0</v>
      </c>
      <c r="O53" s="445">
        <v>28</v>
      </c>
      <c r="P53" s="446">
        <v>12</v>
      </c>
      <c r="Q53" s="445">
        <v>31</v>
      </c>
      <c r="R53" s="267">
        <v>4</v>
      </c>
      <c r="S53" s="238">
        <v>1</v>
      </c>
      <c r="T53" s="238">
        <v>3</v>
      </c>
      <c r="U53" s="267">
        <v>0</v>
      </c>
      <c r="V53" s="238">
        <v>1</v>
      </c>
      <c r="W53" s="446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90"/>
      <c r="B54" s="297" t="s">
        <v>796</v>
      </c>
      <c r="C54" s="298" t="s">
        <v>845</v>
      </c>
      <c r="D54" s="452">
        <v>38</v>
      </c>
      <c r="E54" s="445"/>
      <c r="F54" s="238"/>
      <c r="G54" s="238"/>
      <c r="H54" s="238"/>
      <c r="I54" s="446"/>
      <c r="J54" s="445">
        <v>1</v>
      </c>
      <c r="K54" s="238">
        <v>10</v>
      </c>
      <c r="L54" s="238">
        <v>10</v>
      </c>
      <c r="M54" s="238">
        <v>0</v>
      </c>
      <c r="N54" s="446">
        <v>0</v>
      </c>
      <c r="O54" s="445">
        <v>8</v>
      </c>
      <c r="P54" s="446">
        <v>2</v>
      </c>
      <c r="Q54" s="445">
        <v>3</v>
      </c>
      <c r="R54" s="267">
        <v>3</v>
      </c>
      <c r="S54" s="238">
        <v>1</v>
      </c>
      <c r="T54" s="238">
        <v>2</v>
      </c>
      <c r="U54" s="267">
        <v>0</v>
      </c>
      <c r="V54" s="238">
        <v>1</v>
      </c>
      <c r="W54" s="446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90"/>
      <c r="B55" s="297" t="s">
        <v>796</v>
      </c>
      <c r="C55" s="298" t="s">
        <v>907</v>
      </c>
      <c r="D55" s="452">
        <v>24</v>
      </c>
      <c r="E55" s="445"/>
      <c r="F55" s="238"/>
      <c r="G55" s="238"/>
      <c r="H55" s="238"/>
      <c r="I55" s="446"/>
      <c r="J55" s="445">
        <v>1</v>
      </c>
      <c r="K55" s="238">
        <v>13</v>
      </c>
      <c r="L55" s="238">
        <v>13</v>
      </c>
      <c r="M55" s="238">
        <v>0</v>
      </c>
      <c r="N55" s="446">
        <v>0</v>
      </c>
      <c r="O55" s="445">
        <v>9</v>
      </c>
      <c r="P55" s="446">
        <v>4</v>
      </c>
      <c r="Q55" s="445">
        <v>13</v>
      </c>
      <c r="R55" s="267">
        <v>0</v>
      </c>
      <c r="S55" s="238">
        <v>0</v>
      </c>
      <c r="T55" s="238">
        <v>0</v>
      </c>
      <c r="U55" s="267">
        <v>0</v>
      </c>
      <c r="V55" s="238">
        <v>0</v>
      </c>
      <c r="W55" s="446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90"/>
      <c r="B56" s="297" t="s">
        <v>761</v>
      </c>
      <c r="C56" s="298" t="s">
        <v>801</v>
      </c>
      <c r="D56" s="452">
        <v>40</v>
      </c>
      <c r="E56" s="445"/>
      <c r="F56" s="238"/>
      <c r="G56" s="238"/>
      <c r="H56" s="238"/>
      <c r="I56" s="446"/>
      <c r="J56" s="445">
        <v>2</v>
      </c>
      <c r="K56" s="238">
        <v>19</v>
      </c>
      <c r="L56" s="238">
        <v>11</v>
      </c>
      <c r="M56" s="238">
        <v>8</v>
      </c>
      <c r="N56" s="446">
        <v>0</v>
      </c>
      <c r="O56" s="445">
        <v>2</v>
      </c>
      <c r="P56" s="446">
        <v>17</v>
      </c>
      <c r="Q56" s="445">
        <v>0</v>
      </c>
      <c r="R56" s="267">
        <v>5</v>
      </c>
      <c r="S56" s="238">
        <v>5</v>
      </c>
      <c r="T56" s="238">
        <v>8</v>
      </c>
      <c r="U56" s="267">
        <v>1</v>
      </c>
      <c r="V56" s="238">
        <v>0</v>
      </c>
      <c r="W56" s="446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90"/>
      <c r="B57" s="297" t="s">
        <v>761</v>
      </c>
      <c r="C57" s="298" t="s">
        <v>706</v>
      </c>
      <c r="D57" s="452">
        <v>56</v>
      </c>
      <c r="E57" s="445"/>
      <c r="F57" s="238"/>
      <c r="G57" s="238"/>
      <c r="H57" s="238"/>
      <c r="I57" s="446"/>
      <c r="J57" s="445">
        <v>6</v>
      </c>
      <c r="K57" s="238">
        <v>56</v>
      </c>
      <c r="L57" s="238">
        <v>55</v>
      </c>
      <c r="M57" s="238">
        <v>1</v>
      </c>
      <c r="N57" s="446">
        <v>0</v>
      </c>
      <c r="O57" s="445">
        <v>1</v>
      </c>
      <c r="P57" s="446">
        <v>55</v>
      </c>
      <c r="Q57" s="445">
        <v>4</v>
      </c>
      <c r="R57" s="267">
        <v>9</v>
      </c>
      <c r="S57" s="238">
        <v>24</v>
      </c>
      <c r="T57" s="238">
        <v>17</v>
      </c>
      <c r="U57" s="267">
        <v>2</v>
      </c>
      <c r="V57" s="238">
        <v>0</v>
      </c>
      <c r="W57" s="446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90"/>
      <c r="B58" s="297" t="s">
        <v>761</v>
      </c>
      <c r="C58" s="298" t="s">
        <v>883</v>
      </c>
      <c r="D58" s="452">
        <v>16</v>
      </c>
      <c r="E58" s="445"/>
      <c r="F58" s="238"/>
      <c r="G58" s="238"/>
      <c r="H58" s="238"/>
      <c r="I58" s="446"/>
      <c r="J58" s="445">
        <v>2</v>
      </c>
      <c r="K58" s="238">
        <v>16</v>
      </c>
      <c r="L58" s="238">
        <v>16</v>
      </c>
      <c r="M58" s="238">
        <v>0</v>
      </c>
      <c r="N58" s="446">
        <v>0</v>
      </c>
      <c r="O58" s="445">
        <v>0</v>
      </c>
      <c r="P58" s="446">
        <v>16</v>
      </c>
      <c r="Q58" s="445">
        <v>0</v>
      </c>
      <c r="R58" s="267">
        <v>1</v>
      </c>
      <c r="S58" s="238">
        <v>4</v>
      </c>
      <c r="T58" s="238">
        <v>8</v>
      </c>
      <c r="U58" s="267">
        <v>3</v>
      </c>
      <c r="V58" s="238">
        <v>0</v>
      </c>
      <c r="W58" s="446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90"/>
      <c r="B59" s="297" t="s">
        <v>761</v>
      </c>
      <c r="C59" s="298" t="s">
        <v>849</v>
      </c>
      <c r="D59" s="452">
        <v>16</v>
      </c>
      <c r="E59" s="445"/>
      <c r="F59" s="238"/>
      <c r="G59" s="238"/>
      <c r="H59" s="238"/>
      <c r="I59" s="446"/>
      <c r="J59" s="445">
        <v>2</v>
      </c>
      <c r="K59" s="238">
        <v>16</v>
      </c>
      <c r="L59" s="238">
        <v>16</v>
      </c>
      <c r="M59" s="238">
        <v>0</v>
      </c>
      <c r="N59" s="446">
        <v>0</v>
      </c>
      <c r="O59" s="445">
        <v>0</v>
      </c>
      <c r="P59" s="446">
        <v>16</v>
      </c>
      <c r="Q59" s="445">
        <v>0</v>
      </c>
      <c r="R59" s="267">
        <v>0</v>
      </c>
      <c r="S59" s="238">
        <v>0</v>
      </c>
      <c r="T59" s="238">
        <v>3</v>
      </c>
      <c r="U59" s="267">
        <v>9</v>
      </c>
      <c r="V59" s="238">
        <v>4</v>
      </c>
      <c r="W59" s="446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90"/>
      <c r="B60" s="297" t="s">
        <v>761</v>
      </c>
      <c r="C60" s="298" t="s">
        <v>695</v>
      </c>
      <c r="D60" s="452">
        <v>23</v>
      </c>
      <c r="E60" s="445"/>
      <c r="F60" s="238"/>
      <c r="G60" s="238"/>
      <c r="H60" s="238"/>
      <c r="I60" s="446"/>
      <c r="J60" s="445">
        <v>3</v>
      </c>
      <c r="K60" s="238">
        <v>23</v>
      </c>
      <c r="L60" s="238">
        <v>23</v>
      </c>
      <c r="M60" s="238">
        <v>0</v>
      </c>
      <c r="N60" s="446">
        <v>0</v>
      </c>
      <c r="O60" s="445">
        <v>0</v>
      </c>
      <c r="P60" s="446">
        <v>23</v>
      </c>
      <c r="Q60" s="445">
        <v>2</v>
      </c>
      <c r="R60" s="267">
        <v>5</v>
      </c>
      <c r="S60" s="238">
        <v>7</v>
      </c>
      <c r="T60" s="238">
        <v>9</v>
      </c>
      <c r="U60" s="267">
        <v>0</v>
      </c>
      <c r="V60" s="238">
        <v>0</v>
      </c>
      <c r="W60" s="446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90"/>
      <c r="B61" s="297" t="s">
        <v>804</v>
      </c>
      <c r="C61" s="298" t="s">
        <v>850</v>
      </c>
      <c r="D61" s="452">
        <v>74</v>
      </c>
      <c r="E61" s="445"/>
      <c r="F61" s="238"/>
      <c r="G61" s="238"/>
      <c r="H61" s="238"/>
      <c r="I61" s="446"/>
      <c r="J61" s="445">
        <v>3</v>
      </c>
      <c r="K61" s="238">
        <v>42</v>
      </c>
      <c r="L61" s="238">
        <v>42</v>
      </c>
      <c r="M61" s="238">
        <v>0</v>
      </c>
      <c r="N61" s="446">
        <v>0</v>
      </c>
      <c r="O61" s="445">
        <v>31</v>
      </c>
      <c r="P61" s="446">
        <v>11</v>
      </c>
      <c r="Q61" s="445">
        <v>32</v>
      </c>
      <c r="R61" s="267">
        <v>6</v>
      </c>
      <c r="S61" s="238">
        <v>1</v>
      </c>
      <c r="T61" s="238">
        <v>2</v>
      </c>
      <c r="U61" s="267">
        <v>0</v>
      </c>
      <c r="V61" s="238">
        <v>1</v>
      </c>
      <c r="W61" s="446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90"/>
      <c r="B62" s="297" t="s">
        <v>804</v>
      </c>
      <c r="C62" s="298" t="s">
        <v>852</v>
      </c>
      <c r="D62" s="452">
        <v>36</v>
      </c>
      <c r="E62" s="445"/>
      <c r="F62" s="238"/>
      <c r="G62" s="238"/>
      <c r="H62" s="238"/>
      <c r="I62" s="446"/>
      <c r="J62" s="445">
        <v>1</v>
      </c>
      <c r="K62" s="238">
        <v>10</v>
      </c>
      <c r="L62" s="238">
        <v>10</v>
      </c>
      <c r="M62" s="238">
        <v>0</v>
      </c>
      <c r="N62" s="446">
        <v>0</v>
      </c>
      <c r="O62" s="445">
        <v>9</v>
      </c>
      <c r="P62" s="446">
        <v>1</v>
      </c>
      <c r="Q62" s="445">
        <v>4</v>
      </c>
      <c r="R62" s="267">
        <v>1</v>
      </c>
      <c r="S62" s="238">
        <v>1</v>
      </c>
      <c r="T62" s="238">
        <v>3</v>
      </c>
      <c r="U62" s="267">
        <v>0</v>
      </c>
      <c r="V62" s="238">
        <v>1</v>
      </c>
      <c r="W62" s="446">
        <v>0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90"/>
      <c r="B63" s="297" t="s">
        <v>853</v>
      </c>
      <c r="C63" s="298" t="s">
        <v>854</v>
      </c>
      <c r="D63" s="452">
        <v>60</v>
      </c>
      <c r="E63" s="445"/>
      <c r="F63" s="238"/>
      <c r="G63" s="238"/>
      <c r="H63" s="238"/>
      <c r="I63" s="446"/>
      <c r="J63" s="445">
        <v>2</v>
      </c>
      <c r="K63" s="238">
        <v>23</v>
      </c>
      <c r="L63" s="238">
        <v>23</v>
      </c>
      <c r="M63" s="238">
        <v>0</v>
      </c>
      <c r="N63" s="446">
        <v>0</v>
      </c>
      <c r="O63" s="445">
        <v>18</v>
      </c>
      <c r="P63" s="446">
        <v>5</v>
      </c>
      <c r="Q63" s="445">
        <v>14</v>
      </c>
      <c r="R63" s="238">
        <v>3</v>
      </c>
      <c r="S63" s="267">
        <v>1</v>
      </c>
      <c r="T63" s="238">
        <v>3</v>
      </c>
      <c r="U63" s="238">
        <v>1</v>
      </c>
      <c r="V63" s="266">
        <v>1</v>
      </c>
      <c r="W63" s="446">
        <v>0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90"/>
      <c r="B64" s="297" t="s">
        <v>856</v>
      </c>
      <c r="C64" s="298" t="s">
        <v>908</v>
      </c>
      <c r="D64" s="452">
        <v>30</v>
      </c>
      <c r="E64" s="445"/>
      <c r="F64" s="238"/>
      <c r="G64" s="238"/>
      <c r="H64" s="238"/>
      <c r="I64" s="446"/>
      <c r="J64" s="445">
        <v>1</v>
      </c>
      <c r="K64" s="238">
        <v>10</v>
      </c>
      <c r="L64" s="238">
        <v>10</v>
      </c>
      <c r="M64" s="238">
        <v>0</v>
      </c>
      <c r="N64" s="446">
        <v>0</v>
      </c>
      <c r="O64" s="445">
        <v>10</v>
      </c>
      <c r="P64" s="446">
        <v>0</v>
      </c>
      <c r="Q64" s="445">
        <v>1</v>
      </c>
      <c r="R64" s="238">
        <v>0</v>
      </c>
      <c r="S64" s="267">
        <v>5</v>
      </c>
      <c r="T64" s="238">
        <v>2</v>
      </c>
      <c r="U64" s="238">
        <v>2</v>
      </c>
      <c r="V64" s="266">
        <v>0</v>
      </c>
      <c r="W64" s="446">
        <v>0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90"/>
      <c r="B65" s="297" t="s">
        <v>856</v>
      </c>
      <c r="C65" s="298" t="s">
        <v>909</v>
      </c>
      <c r="D65" s="452">
        <v>36</v>
      </c>
      <c r="E65" s="445"/>
      <c r="F65" s="238"/>
      <c r="G65" s="238"/>
      <c r="H65" s="238"/>
      <c r="I65" s="446"/>
      <c r="J65" s="445">
        <v>1</v>
      </c>
      <c r="K65" s="238">
        <v>10</v>
      </c>
      <c r="L65" s="238">
        <v>10</v>
      </c>
      <c r="M65" s="238">
        <v>0</v>
      </c>
      <c r="N65" s="446">
        <v>0</v>
      </c>
      <c r="O65" s="445">
        <v>10</v>
      </c>
      <c r="P65" s="446">
        <v>0</v>
      </c>
      <c r="Q65" s="445">
        <v>1</v>
      </c>
      <c r="R65" s="238">
        <v>0</v>
      </c>
      <c r="S65" s="267">
        <v>5</v>
      </c>
      <c r="T65" s="238">
        <v>2</v>
      </c>
      <c r="U65" s="238">
        <v>2</v>
      </c>
      <c r="V65" s="266">
        <v>0</v>
      </c>
      <c r="W65" s="446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90"/>
      <c r="B66" s="297" t="s">
        <v>856</v>
      </c>
      <c r="C66" s="298" t="s">
        <v>910</v>
      </c>
      <c r="D66" s="452">
        <v>36</v>
      </c>
      <c r="E66" s="445"/>
      <c r="F66" s="238"/>
      <c r="G66" s="238"/>
      <c r="H66" s="238"/>
      <c r="I66" s="446"/>
      <c r="J66" s="445">
        <v>1</v>
      </c>
      <c r="K66" s="238">
        <v>10</v>
      </c>
      <c r="L66" s="238">
        <v>10</v>
      </c>
      <c r="M66" s="238">
        <v>0</v>
      </c>
      <c r="N66" s="446">
        <v>0</v>
      </c>
      <c r="O66" s="445">
        <v>10</v>
      </c>
      <c r="P66" s="446">
        <v>0</v>
      </c>
      <c r="Q66" s="445">
        <v>1</v>
      </c>
      <c r="R66" s="238">
        <v>0</v>
      </c>
      <c r="S66" s="267">
        <v>5</v>
      </c>
      <c r="T66" s="238">
        <v>2</v>
      </c>
      <c r="U66" s="238">
        <v>2</v>
      </c>
      <c r="V66" s="266">
        <v>0</v>
      </c>
      <c r="W66" s="446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90"/>
      <c r="B67" s="297" t="s">
        <v>911</v>
      </c>
      <c r="C67" s="298" t="s">
        <v>912</v>
      </c>
      <c r="D67" s="452">
        <v>102</v>
      </c>
      <c r="E67" s="445"/>
      <c r="F67" s="238"/>
      <c r="G67" s="238"/>
      <c r="H67" s="238"/>
      <c r="I67" s="446"/>
      <c r="J67" s="445">
        <v>3</v>
      </c>
      <c r="K67" s="238">
        <v>30</v>
      </c>
      <c r="L67" s="238">
        <v>30</v>
      </c>
      <c r="M67" s="238">
        <v>0</v>
      </c>
      <c r="N67" s="446">
        <v>0</v>
      </c>
      <c r="O67" s="445">
        <v>28</v>
      </c>
      <c r="P67" s="446">
        <v>2</v>
      </c>
      <c r="Q67" s="445">
        <v>0</v>
      </c>
      <c r="R67" s="238">
        <v>0</v>
      </c>
      <c r="S67" s="267">
        <v>13</v>
      </c>
      <c r="T67" s="238">
        <v>11</v>
      </c>
      <c r="U67" s="238">
        <v>3</v>
      </c>
      <c r="V67" s="266">
        <v>0</v>
      </c>
      <c r="W67" s="446">
        <v>3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90"/>
      <c r="B68" s="297" t="s">
        <v>765</v>
      </c>
      <c r="C68" s="467" t="s">
        <v>724</v>
      </c>
      <c r="D68" s="452">
        <v>126</v>
      </c>
      <c r="E68" s="445"/>
      <c r="F68" s="238"/>
      <c r="G68" s="238"/>
      <c r="H68" s="238"/>
      <c r="I68" s="446"/>
      <c r="J68" s="445">
        <v>2</v>
      </c>
      <c r="K68" s="238">
        <v>20</v>
      </c>
      <c r="L68" s="238">
        <v>20</v>
      </c>
      <c r="M68" s="238">
        <v>0</v>
      </c>
      <c r="N68" s="446">
        <v>0</v>
      </c>
      <c r="O68" s="445">
        <v>5</v>
      </c>
      <c r="P68" s="446">
        <v>15</v>
      </c>
      <c r="Q68" s="445">
        <v>4</v>
      </c>
      <c r="R68" s="238">
        <v>2</v>
      </c>
      <c r="S68" s="267">
        <v>6</v>
      </c>
      <c r="T68" s="238">
        <v>1</v>
      </c>
      <c r="U68" s="238">
        <v>4</v>
      </c>
      <c r="V68" s="266">
        <v>2</v>
      </c>
      <c r="W68" s="446">
        <v>1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90"/>
      <c r="B69" s="297" t="s">
        <v>765</v>
      </c>
      <c r="C69" s="298" t="s">
        <v>728</v>
      </c>
      <c r="D69" s="452">
        <v>33</v>
      </c>
      <c r="E69" s="445"/>
      <c r="F69" s="238"/>
      <c r="G69" s="238"/>
      <c r="H69" s="238"/>
      <c r="I69" s="446"/>
      <c r="J69" s="445">
        <v>1</v>
      </c>
      <c r="K69" s="238">
        <v>10</v>
      </c>
      <c r="L69" s="238">
        <v>10</v>
      </c>
      <c r="M69" s="238">
        <v>0</v>
      </c>
      <c r="N69" s="446">
        <v>0</v>
      </c>
      <c r="O69" s="445">
        <v>5</v>
      </c>
      <c r="P69" s="446">
        <v>5</v>
      </c>
      <c r="Q69" s="445">
        <v>4</v>
      </c>
      <c r="R69" s="238">
        <v>1</v>
      </c>
      <c r="S69" s="267">
        <v>0</v>
      </c>
      <c r="T69" s="238">
        <v>2</v>
      </c>
      <c r="U69" s="238">
        <v>2</v>
      </c>
      <c r="V69" s="266">
        <v>1</v>
      </c>
      <c r="W69" s="446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90"/>
      <c r="B70" s="297" t="s">
        <v>765</v>
      </c>
      <c r="C70" s="298" t="s">
        <v>913</v>
      </c>
      <c r="D70" s="452">
        <v>60</v>
      </c>
      <c r="E70" s="445"/>
      <c r="F70" s="238"/>
      <c r="G70" s="238"/>
      <c r="H70" s="238"/>
      <c r="I70" s="446"/>
      <c r="J70" s="445">
        <v>1</v>
      </c>
      <c r="K70" s="238">
        <v>10</v>
      </c>
      <c r="L70" s="238">
        <v>10</v>
      </c>
      <c r="M70" s="238">
        <v>0</v>
      </c>
      <c r="N70" s="446">
        <v>0</v>
      </c>
      <c r="O70" s="445">
        <v>4</v>
      </c>
      <c r="P70" s="446">
        <v>6</v>
      </c>
      <c r="Q70" s="445">
        <v>4</v>
      </c>
      <c r="R70" s="238">
        <v>2</v>
      </c>
      <c r="S70" s="267">
        <v>2</v>
      </c>
      <c r="T70" s="238">
        <v>2</v>
      </c>
      <c r="U70" s="238">
        <v>0</v>
      </c>
      <c r="V70" s="266">
        <v>0</v>
      </c>
      <c r="W70" s="446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90"/>
      <c r="B71" s="297" t="s">
        <v>765</v>
      </c>
      <c r="C71" s="298" t="s">
        <v>914</v>
      </c>
      <c r="D71" s="452">
        <v>105</v>
      </c>
      <c r="E71" s="445"/>
      <c r="F71" s="238"/>
      <c r="G71" s="238"/>
      <c r="H71" s="238"/>
      <c r="I71" s="446"/>
      <c r="J71" s="445">
        <v>3</v>
      </c>
      <c r="K71" s="238">
        <v>83</v>
      </c>
      <c r="L71" s="238">
        <v>83</v>
      </c>
      <c r="M71" s="238">
        <v>0</v>
      </c>
      <c r="N71" s="446">
        <v>0</v>
      </c>
      <c r="O71" s="445">
        <v>55</v>
      </c>
      <c r="P71" s="446">
        <v>28</v>
      </c>
      <c r="Q71" s="445">
        <v>83</v>
      </c>
      <c r="R71" s="238">
        <v>0</v>
      </c>
      <c r="S71" s="267">
        <v>0</v>
      </c>
      <c r="T71" s="238">
        <v>0</v>
      </c>
      <c r="U71" s="238">
        <v>0</v>
      </c>
      <c r="V71" s="266">
        <v>0</v>
      </c>
      <c r="W71" s="446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90"/>
      <c r="B72" s="297" t="s">
        <v>765</v>
      </c>
      <c r="C72" s="298" t="s">
        <v>766</v>
      </c>
      <c r="D72" s="452">
        <v>120</v>
      </c>
      <c r="E72" s="445"/>
      <c r="F72" s="238"/>
      <c r="G72" s="238"/>
      <c r="H72" s="238"/>
      <c r="I72" s="446"/>
      <c r="J72" s="445">
        <v>2</v>
      </c>
      <c r="K72" s="238">
        <v>20</v>
      </c>
      <c r="L72" s="238">
        <v>20</v>
      </c>
      <c r="M72" s="238">
        <v>0</v>
      </c>
      <c r="N72" s="446">
        <v>0</v>
      </c>
      <c r="O72" s="445">
        <v>5</v>
      </c>
      <c r="P72" s="446">
        <v>15</v>
      </c>
      <c r="Q72" s="445">
        <v>5</v>
      </c>
      <c r="R72" s="238">
        <v>2</v>
      </c>
      <c r="S72" s="267">
        <v>5</v>
      </c>
      <c r="T72" s="238">
        <v>2</v>
      </c>
      <c r="U72" s="238">
        <v>4</v>
      </c>
      <c r="V72" s="266">
        <v>1</v>
      </c>
      <c r="W72" s="446">
        <v>1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90"/>
      <c r="B73" s="297" t="s">
        <v>765</v>
      </c>
      <c r="C73" s="298" t="s">
        <v>860</v>
      </c>
      <c r="D73" s="452">
        <v>36</v>
      </c>
      <c r="E73" s="445"/>
      <c r="F73" s="238"/>
      <c r="G73" s="238"/>
      <c r="H73" s="238"/>
      <c r="I73" s="446"/>
      <c r="J73" s="445">
        <v>1</v>
      </c>
      <c r="K73" s="238">
        <v>10</v>
      </c>
      <c r="L73" s="238">
        <v>10</v>
      </c>
      <c r="M73" s="238">
        <v>0</v>
      </c>
      <c r="N73" s="446">
        <v>0</v>
      </c>
      <c r="O73" s="445">
        <v>2</v>
      </c>
      <c r="P73" s="446">
        <v>8</v>
      </c>
      <c r="Q73" s="445">
        <v>2</v>
      </c>
      <c r="R73" s="238">
        <v>0</v>
      </c>
      <c r="S73" s="267">
        <v>2</v>
      </c>
      <c r="T73" s="238">
        <v>3</v>
      </c>
      <c r="U73" s="238">
        <v>2</v>
      </c>
      <c r="V73" s="266">
        <v>1</v>
      </c>
      <c r="W73" s="446">
        <v>0</v>
      </c>
      <c r="X73" s="4"/>
      <c r="Y73" s="4"/>
      <c r="Z73" s="4"/>
      <c r="AA73" s="4"/>
      <c r="AB73" s="4"/>
      <c r="AC73" s="4"/>
      <c r="AR73" s="4"/>
    </row>
    <row r="74" spans="1:44" ht="15" customHeight="1">
      <c r="A74" s="290"/>
      <c r="B74" s="297" t="s">
        <v>765</v>
      </c>
      <c r="C74" s="298" t="s">
        <v>915</v>
      </c>
      <c r="D74" s="452">
        <v>63</v>
      </c>
      <c r="E74" s="445"/>
      <c r="F74" s="238"/>
      <c r="G74" s="238"/>
      <c r="H74" s="238"/>
      <c r="I74" s="446"/>
      <c r="J74" s="445">
        <v>1</v>
      </c>
      <c r="K74" s="238">
        <v>10</v>
      </c>
      <c r="L74" s="238">
        <v>10</v>
      </c>
      <c r="M74" s="238">
        <v>0</v>
      </c>
      <c r="N74" s="446">
        <v>0</v>
      </c>
      <c r="O74" s="445">
        <v>4</v>
      </c>
      <c r="P74" s="446">
        <v>6</v>
      </c>
      <c r="Q74" s="445">
        <v>3</v>
      </c>
      <c r="R74" s="238">
        <v>2</v>
      </c>
      <c r="S74" s="267">
        <v>3</v>
      </c>
      <c r="T74" s="238">
        <v>2</v>
      </c>
      <c r="U74" s="238">
        <v>0</v>
      </c>
      <c r="V74" s="266">
        <v>0</v>
      </c>
      <c r="W74" s="446">
        <v>0</v>
      </c>
      <c r="X74" s="4"/>
      <c r="Y74" s="4"/>
      <c r="Z74" s="4"/>
      <c r="AA74" s="4"/>
      <c r="AB74" s="4"/>
      <c r="AC74" s="4"/>
      <c r="AR74" s="4"/>
    </row>
    <row r="75" spans="1:44" ht="15" customHeight="1">
      <c r="A75" s="290"/>
      <c r="B75" s="297" t="s">
        <v>765</v>
      </c>
      <c r="C75" s="298" t="s">
        <v>859</v>
      </c>
      <c r="D75" s="452">
        <v>36</v>
      </c>
      <c r="E75" s="445"/>
      <c r="F75" s="238"/>
      <c r="G75" s="238"/>
      <c r="H75" s="238"/>
      <c r="I75" s="446"/>
      <c r="J75" s="445">
        <v>1</v>
      </c>
      <c r="K75" s="238">
        <v>11</v>
      </c>
      <c r="L75" s="238">
        <v>11</v>
      </c>
      <c r="M75" s="238">
        <v>0</v>
      </c>
      <c r="N75" s="446">
        <v>0</v>
      </c>
      <c r="O75" s="445">
        <v>3</v>
      </c>
      <c r="P75" s="446">
        <v>8</v>
      </c>
      <c r="Q75" s="445">
        <v>2</v>
      </c>
      <c r="R75" s="238">
        <v>0</v>
      </c>
      <c r="S75" s="267">
        <v>3</v>
      </c>
      <c r="T75" s="238">
        <v>3</v>
      </c>
      <c r="U75" s="238">
        <v>2</v>
      </c>
      <c r="V75" s="266">
        <v>1</v>
      </c>
      <c r="W75" s="446">
        <v>0</v>
      </c>
      <c r="X75" s="4"/>
      <c r="Y75" s="4"/>
      <c r="Z75" s="4"/>
      <c r="AA75" s="4"/>
      <c r="AB75" s="4"/>
      <c r="AC75" s="4"/>
      <c r="AR75" s="4"/>
    </row>
    <row r="76" spans="1:44" ht="15" customHeight="1">
      <c r="A76" s="290"/>
      <c r="B76" s="297" t="s">
        <v>767</v>
      </c>
      <c r="C76" s="298" t="s">
        <v>768</v>
      </c>
      <c r="D76" s="452">
        <v>22</v>
      </c>
      <c r="E76" s="445"/>
      <c r="F76" s="238"/>
      <c r="G76" s="238"/>
      <c r="H76" s="238"/>
      <c r="I76" s="446"/>
      <c r="J76" s="445">
        <v>1</v>
      </c>
      <c r="K76" s="238">
        <v>10</v>
      </c>
      <c r="L76" s="238">
        <v>10</v>
      </c>
      <c r="M76" s="238">
        <v>0</v>
      </c>
      <c r="N76" s="446">
        <v>0</v>
      </c>
      <c r="O76" s="445">
        <v>1</v>
      </c>
      <c r="P76" s="446">
        <v>9</v>
      </c>
      <c r="Q76" s="445">
        <v>1</v>
      </c>
      <c r="R76" s="238">
        <v>1</v>
      </c>
      <c r="S76" s="267">
        <v>2</v>
      </c>
      <c r="T76" s="238">
        <v>3</v>
      </c>
      <c r="U76" s="238">
        <v>1</v>
      </c>
      <c r="V76" s="266">
        <v>1</v>
      </c>
      <c r="W76" s="446">
        <v>1</v>
      </c>
      <c r="X76" s="4"/>
      <c r="Y76" s="4"/>
      <c r="Z76" s="4"/>
      <c r="AA76" s="4"/>
      <c r="AB76" s="4"/>
      <c r="AC76" s="4"/>
      <c r="AR76" s="4"/>
    </row>
    <row r="77" spans="1:44" ht="15" customHeight="1">
      <c r="A77" s="290"/>
      <c r="B77" s="297" t="s">
        <v>767</v>
      </c>
      <c r="C77" s="298" t="s">
        <v>815</v>
      </c>
      <c r="D77" s="452">
        <v>51</v>
      </c>
      <c r="E77" s="445"/>
      <c r="F77" s="238"/>
      <c r="G77" s="238"/>
      <c r="H77" s="238"/>
      <c r="I77" s="446"/>
      <c r="J77" s="445">
        <v>2</v>
      </c>
      <c r="K77" s="238">
        <v>18</v>
      </c>
      <c r="L77" s="238">
        <v>15</v>
      </c>
      <c r="M77" s="238">
        <v>1</v>
      </c>
      <c r="N77" s="446">
        <v>2</v>
      </c>
      <c r="O77" s="445">
        <v>1</v>
      </c>
      <c r="P77" s="446">
        <v>17</v>
      </c>
      <c r="Q77" s="445">
        <v>1</v>
      </c>
      <c r="R77" s="238">
        <v>1</v>
      </c>
      <c r="S77" s="267">
        <v>4</v>
      </c>
      <c r="T77" s="238">
        <v>5</v>
      </c>
      <c r="U77" s="238">
        <v>1</v>
      </c>
      <c r="V77" s="266">
        <v>4</v>
      </c>
      <c r="W77" s="446">
        <v>2</v>
      </c>
      <c r="X77" s="4"/>
      <c r="Y77" s="4"/>
      <c r="Z77" s="4"/>
      <c r="AA77" s="4"/>
      <c r="AB77" s="4"/>
      <c r="AC77" s="4"/>
      <c r="AR77" s="4"/>
    </row>
    <row r="78" spans="1:44" ht="15" customHeight="1">
      <c r="A78" s="290"/>
      <c r="B78" s="297" t="s">
        <v>767</v>
      </c>
      <c r="C78" s="298" t="s">
        <v>832</v>
      </c>
      <c r="D78" s="452">
        <v>42</v>
      </c>
      <c r="E78" s="445"/>
      <c r="F78" s="238"/>
      <c r="G78" s="238"/>
      <c r="H78" s="238"/>
      <c r="I78" s="446"/>
      <c r="J78" s="445">
        <v>1</v>
      </c>
      <c r="K78" s="238">
        <v>11</v>
      </c>
      <c r="L78" s="238">
        <v>11</v>
      </c>
      <c r="M78" s="238">
        <v>0</v>
      </c>
      <c r="N78" s="446">
        <v>0</v>
      </c>
      <c r="O78" s="445">
        <v>0</v>
      </c>
      <c r="P78" s="446">
        <v>11</v>
      </c>
      <c r="Q78" s="445">
        <v>0</v>
      </c>
      <c r="R78" s="238">
        <v>0</v>
      </c>
      <c r="S78" s="267">
        <v>3</v>
      </c>
      <c r="T78" s="238">
        <v>2</v>
      </c>
      <c r="U78" s="238">
        <v>3</v>
      </c>
      <c r="V78" s="266">
        <v>2</v>
      </c>
      <c r="W78" s="446">
        <v>1</v>
      </c>
      <c r="X78" s="4"/>
      <c r="Y78" s="4"/>
      <c r="Z78" s="4"/>
      <c r="AA78" s="4"/>
      <c r="AB78" s="4"/>
      <c r="AC78" s="4"/>
      <c r="AR78" s="4"/>
    </row>
    <row r="79" spans="1:44" ht="15" customHeight="1">
      <c r="A79" s="290"/>
      <c r="B79" s="297" t="s">
        <v>767</v>
      </c>
      <c r="C79" s="298" t="s">
        <v>891</v>
      </c>
      <c r="D79" s="452">
        <v>60</v>
      </c>
      <c r="E79" s="445"/>
      <c r="F79" s="238"/>
      <c r="G79" s="238"/>
      <c r="H79" s="238"/>
      <c r="I79" s="446"/>
      <c r="J79" s="445">
        <v>1</v>
      </c>
      <c r="K79" s="238">
        <v>11</v>
      </c>
      <c r="L79" s="238">
        <v>11</v>
      </c>
      <c r="M79" s="238">
        <v>0</v>
      </c>
      <c r="N79" s="446">
        <v>0</v>
      </c>
      <c r="O79" s="445">
        <v>0</v>
      </c>
      <c r="P79" s="446">
        <v>11</v>
      </c>
      <c r="Q79" s="445">
        <v>0</v>
      </c>
      <c r="R79" s="238">
        <v>0</v>
      </c>
      <c r="S79" s="267">
        <v>3</v>
      </c>
      <c r="T79" s="238">
        <v>1</v>
      </c>
      <c r="U79" s="238">
        <v>4</v>
      </c>
      <c r="V79" s="266">
        <v>2</v>
      </c>
      <c r="W79" s="446">
        <v>1</v>
      </c>
      <c r="X79" s="4"/>
      <c r="Y79" s="4"/>
      <c r="Z79" s="4"/>
      <c r="AA79" s="4"/>
      <c r="AB79" s="4"/>
      <c r="AC79" s="4"/>
      <c r="AR79" s="4"/>
    </row>
    <row r="80" spans="1:44" ht="15" customHeight="1">
      <c r="A80" s="290"/>
      <c r="B80" s="297" t="s">
        <v>767</v>
      </c>
      <c r="C80" s="298" t="s">
        <v>916</v>
      </c>
      <c r="D80" s="452">
        <v>24</v>
      </c>
      <c r="E80" s="445"/>
      <c r="F80" s="238"/>
      <c r="G80" s="238"/>
      <c r="H80" s="238"/>
      <c r="I80" s="446"/>
      <c r="J80" s="445">
        <v>1</v>
      </c>
      <c r="K80" s="238">
        <v>6</v>
      </c>
      <c r="L80" s="238">
        <v>6</v>
      </c>
      <c r="M80" s="238">
        <v>0</v>
      </c>
      <c r="N80" s="446">
        <v>0</v>
      </c>
      <c r="O80" s="445">
        <v>1</v>
      </c>
      <c r="P80" s="446">
        <v>5</v>
      </c>
      <c r="Q80" s="445">
        <v>2</v>
      </c>
      <c r="R80" s="238">
        <v>1</v>
      </c>
      <c r="S80" s="267">
        <v>0</v>
      </c>
      <c r="T80" s="238">
        <v>1</v>
      </c>
      <c r="U80" s="238">
        <v>0</v>
      </c>
      <c r="V80" s="266">
        <v>1</v>
      </c>
      <c r="W80" s="446">
        <v>1</v>
      </c>
      <c r="X80" s="4"/>
      <c r="Y80" s="4"/>
      <c r="Z80" s="4"/>
      <c r="AA80" s="4"/>
      <c r="AB80" s="4"/>
      <c r="AC80" s="4"/>
      <c r="AR80" s="4"/>
    </row>
    <row r="81" spans="1:44" ht="15" customHeight="1">
      <c r="A81" s="290"/>
      <c r="B81" s="297" t="s">
        <v>767</v>
      </c>
      <c r="C81" s="298" t="s">
        <v>818</v>
      </c>
      <c r="D81" s="452">
        <v>36</v>
      </c>
      <c r="E81" s="445"/>
      <c r="F81" s="238"/>
      <c r="G81" s="238"/>
      <c r="H81" s="238"/>
      <c r="I81" s="446"/>
      <c r="J81" s="445">
        <v>1</v>
      </c>
      <c r="K81" s="238">
        <v>12</v>
      </c>
      <c r="L81" s="238">
        <v>11</v>
      </c>
      <c r="M81" s="238">
        <v>1</v>
      </c>
      <c r="N81" s="446">
        <v>0</v>
      </c>
      <c r="O81" s="445">
        <v>0</v>
      </c>
      <c r="P81" s="446">
        <v>12</v>
      </c>
      <c r="Q81" s="445">
        <v>0</v>
      </c>
      <c r="R81" s="238">
        <v>1</v>
      </c>
      <c r="S81" s="267">
        <v>3</v>
      </c>
      <c r="T81" s="238">
        <v>2</v>
      </c>
      <c r="U81" s="238">
        <v>2</v>
      </c>
      <c r="V81" s="266">
        <v>3</v>
      </c>
      <c r="W81" s="446">
        <v>1</v>
      </c>
      <c r="X81" s="4"/>
      <c r="Y81" s="4"/>
      <c r="Z81" s="4"/>
      <c r="AA81" s="4"/>
      <c r="AB81" s="4"/>
      <c r="AC81" s="4"/>
      <c r="AR81" s="4"/>
    </row>
    <row r="82" spans="1:44" ht="15" customHeight="1">
      <c r="A82" s="290"/>
      <c r="B82" s="297" t="s">
        <v>770</v>
      </c>
      <c r="C82" s="298" t="s">
        <v>747</v>
      </c>
      <c r="D82" s="452">
        <v>70</v>
      </c>
      <c r="E82" s="445"/>
      <c r="F82" s="238"/>
      <c r="G82" s="238"/>
      <c r="H82" s="238"/>
      <c r="I82" s="446"/>
      <c r="J82" s="445">
        <v>3</v>
      </c>
      <c r="K82" s="238">
        <v>30</v>
      </c>
      <c r="L82" s="238">
        <v>28</v>
      </c>
      <c r="M82" s="238">
        <v>2</v>
      </c>
      <c r="N82" s="446">
        <v>0</v>
      </c>
      <c r="O82" s="445">
        <v>0</v>
      </c>
      <c r="P82" s="446">
        <v>30</v>
      </c>
      <c r="Q82" s="445">
        <v>0</v>
      </c>
      <c r="R82" s="238">
        <v>0</v>
      </c>
      <c r="S82" s="267">
        <v>5</v>
      </c>
      <c r="T82" s="238">
        <v>3</v>
      </c>
      <c r="U82" s="238">
        <v>16</v>
      </c>
      <c r="V82" s="266">
        <v>4</v>
      </c>
      <c r="W82" s="446">
        <v>2</v>
      </c>
      <c r="X82" s="4"/>
      <c r="Y82" s="4"/>
      <c r="Z82" s="4"/>
      <c r="AA82" s="4"/>
      <c r="AB82" s="4"/>
      <c r="AC82" s="4"/>
      <c r="AR82" s="4"/>
    </row>
    <row r="83" spans="1:44" ht="15" customHeight="1">
      <c r="A83" s="290"/>
      <c r="B83" s="297" t="s">
        <v>770</v>
      </c>
      <c r="C83" s="298" t="s">
        <v>917</v>
      </c>
      <c r="D83" s="452">
        <v>20</v>
      </c>
      <c r="E83" s="445"/>
      <c r="F83" s="238"/>
      <c r="G83" s="238"/>
      <c r="H83" s="238"/>
      <c r="I83" s="446"/>
      <c r="J83" s="445">
        <v>1</v>
      </c>
      <c r="K83" s="238">
        <v>10</v>
      </c>
      <c r="L83" s="238">
        <v>8</v>
      </c>
      <c r="M83" s="238">
        <v>2</v>
      </c>
      <c r="N83" s="446">
        <v>0</v>
      </c>
      <c r="O83" s="445">
        <v>0</v>
      </c>
      <c r="P83" s="446">
        <v>10</v>
      </c>
      <c r="Q83" s="445">
        <v>0</v>
      </c>
      <c r="R83" s="238">
        <v>0</v>
      </c>
      <c r="S83" s="267">
        <v>1</v>
      </c>
      <c r="T83" s="238">
        <v>1</v>
      </c>
      <c r="U83" s="238">
        <v>6</v>
      </c>
      <c r="V83" s="266">
        <v>1</v>
      </c>
      <c r="W83" s="446">
        <v>1</v>
      </c>
      <c r="X83" s="4"/>
      <c r="Y83" s="4"/>
      <c r="Z83" s="4"/>
      <c r="AA83" s="4"/>
      <c r="AB83" s="4"/>
      <c r="AC83" s="4"/>
      <c r="AR83" s="4"/>
    </row>
    <row r="84" spans="1:44" ht="15" customHeight="1">
      <c r="A84" s="290"/>
      <c r="B84" s="297" t="s">
        <v>770</v>
      </c>
      <c r="C84" s="298" t="s">
        <v>739</v>
      </c>
      <c r="D84" s="452">
        <v>50</v>
      </c>
      <c r="E84" s="445"/>
      <c r="F84" s="238"/>
      <c r="G84" s="238"/>
      <c r="H84" s="238"/>
      <c r="I84" s="446"/>
      <c r="J84" s="445">
        <v>2</v>
      </c>
      <c r="K84" s="238">
        <v>20</v>
      </c>
      <c r="L84" s="238">
        <v>20</v>
      </c>
      <c r="M84" s="238">
        <v>0</v>
      </c>
      <c r="N84" s="446">
        <v>0</v>
      </c>
      <c r="O84" s="445">
        <v>0</v>
      </c>
      <c r="P84" s="446">
        <v>20</v>
      </c>
      <c r="Q84" s="445">
        <v>0</v>
      </c>
      <c r="R84" s="238">
        <v>2</v>
      </c>
      <c r="S84" s="267">
        <v>4</v>
      </c>
      <c r="T84" s="238">
        <v>10</v>
      </c>
      <c r="U84" s="238">
        <v>0</v>
      </c>
      <c r="V84" s="266">
        <v>2</v>
      </c>
      <c r="W84" s="446">
        <v>2</v>
      </c>
      <c r="X84" s="4"/>
      <c r="Y84" s="4"/>
      <c r="Z84" s="4"/>
      <c r="AA84" s="4"/>
      <c r="AB84" s="4"/>
      <c r="AC84" s="4"/>
      <c r="AR84" s="4"/>
    </row>
    <row r="85" spans="1:44" ht="15" customHeight="1">
      <c r="A85" s="290"/>
      <c r="B85" s="297" t="s">
        <v>770</v>
      </c>
      <c r="C85" s="298" t="s">
        <v>872</v>
      </c>
      <c r="D85" s="452">
        <v>48</v>
      </c>
      <c r="E85" s="445"/>
      <c r="F85" s="238"/>
      <c r="G85" s="238"/>
      <c r="H85" s="238"/>
      <c r="I85" s="446"/>
      <c r="J85" s="445">
        <v>2</v>
      </c>
      <c r="K85" s="238">
        <v>20</v>
      </c>
      <c r="L85" s="238">
        <v>20</v>
      </c>
      <c r="M85" s="238">
        <v>0</v>
      </c>
      <c r="N85" s="446">
        <v>0</v>
      </c>
      <c r="O85" s="445">
        <v>0</v>
      </c>
      <c r="P85" s="446">
        <v>20</v>
      </c>
      <c r="Q85" s="445">
        <v>0</v>
      </c>
      <c r="R85" s="238">
        <v>2</v>
      </c>
      <c r="S85" s="267">
        <v>3</v>
      </c>
      <c r="T85" s="238">
        <v>2</v>
      </c>
      <c r="U85" s="238">
        <v>9</v>
      </c>
      <c r="V85" s="266">
        <v>2</v>
      </c>
      <c r="W85" s="446">
        <v>2</v>
      </c>
      <c r="X85" s="4"/>
      <c r="Y85" s="4"/>
      <c r="Z85" s="4"/>
      <c r="AA85" s="4"/>
      <c r="AB85" s="4"/>
      <c r="AC85" s="4"/>
      <c r="AR85" s="4"/>
    </row>
    <row r="86" spans="1:44" ht="15" customHeight="1">
      <c r="A86" s="290"/>
      <c r="B86" s="297" t="s">
        <v>765</v>
      </c>
      <c r="C86" s="298" t="s">
        <v>748</v>
      </c>
      <c r="D86" s="452">
        <v>120</v>
      </c>
      <c r="E86" s="445"/>
      <c r="F86" s="238"/>
      <c r="G86" s="238"/>
      <c r="H86" s="238"/>
      <c r="I86" s="446"/>
      <c r="J86" s="445">
        <v>2</v>
      </c>
      <c r="K86" s="238">
        <v>20</v>
      </c>
      <c r="L86" s="238"/>
      <c r="M86" s="238"/>
      <c r="N86" s="446"/>
      <c r="O86" s="445">
        <v>6</v>
      </c>
      <c r="P86" s="446">
        <v>14</v>
      </c>
      <c r="Q86" s="445">
        <v>6</v>
      </c>
      <c r="R86" s="238">
        <v>2</v>
      </c>
      <c r="S86" s="267">
        <v>4</v>
      </c>
      <c r="T86" s="238">
        <v>5</v>
      </c>
      <c r="U86" s="238">
        <v>3</v>
      </c>
      <c r="V86" s="266">
        <v>0</v>
      </c>
      <c r="W86" s="446">
        <v>0</v>
      </c>
      <c r="X86" s="4"/>
      <c r="Y86" s="4"/>
      <c r="Z86" s="4"/>
      <c r="AA86" s="4"/>
      <c r="AB86" s="4"/>
      <c r="AC86" s="4"/>
      <c r="AR86" s="4"/>
    </row>
    <row r="87" spans="1:44" ht="15" customHeight="1">
      <c r="A87" s="290"/>
      <c r="B87" s="297" t="s">
        <v>765</v>
      </c>
      <c r="C87" s="298" t="s">
        <v>825</v>
      </c>
      <c r="D87" s="452">
        <v>60</v>
      </c>
      <c r="E87" s="445"/>
      <c r="F87" s="238"/>
      <c r="G87" s="238"/>
      <c r="H87" s="238"/>
      <c r="I87" s="446"/>
      <c r="J87" s="445">
        <v>1</v>
      </c>
      <c r="K87" s="238">
        <v>10</v>
      </c>
      <c r="L87" s="238"/>
      <c r="M87" s="238"/>
      <c r="N87" s="446"/>
      <c r="O87" s="445">
        <v>4</v>
      </c>
      <c r="P87" s="446">
        <v>6</v>
      </c>
      <c r="Q87" s="445">
        <v>3</v>
      </c>
      <c r="R87" s="238">
        <v>1</v>
      </c>
      <c r="S87" s="267">
        <v>2</v>
      </c>
      <c r="T87" s="238">
        <v>0</v>
      </c>
      <c r="U87" s="238">
        <v>3</v>
      </c>
      <c r="V87" s="266">
        <v>1</v>
      </c>
      <c r="W87" s="446">
        <v>0</v>
      </c>
      <c r="X87" s="4"/>
      <c r="Y87" s="4"/>
      <c r="Z87" s="4"/>
      <c r="AA87" s="4"/>
      <c r="AB87" s="4"/>
      <c r="AC87" s="4"/>
      <c r="AR87" s="4"/>
    </row>
    <row r="88" spans="1:44" ht="15" customHeight="1">
      <c r="A88" s="290"/>
      <c r="B88" s="297" t="s">
        <v>767</v>
      </c>
      <c r="C88" s="298" t="s">
        <v>918</v>
      </c>
      <c r="D88" s="452">
        <v>45</v>
      </c>
      <c r="E88" s="445"/>
      <c r="F88" s="238"/>
      <c r="G88" s="238"/>
      <c r="H88" s="238"/>
      <c r="I88" s="446"/>
      <c r="J88" s="445">
        <v>1</v>
      </c>
      <c r="K88" s="238">
        <v>15</v>
      </c>
      <c r="L88" s="238"/>
      <c r="M88" s="238"/>
      <c r="N88" s="446"/>
      <c r="O88" s="445">
        <v>0</v>
      </c>
      <c r="P88" s="446">
        <v>15</v>
      </c>
      <c r="Q88" s="445">
        <v>0</v>
      </c>
      <c r="R88" s="238">
        <v>0</v>
      </c>
      <c r="S88" s="267">
        <v>3</v>
      </c>
      <c r="T88" s="238">
        <v>1</v>
      </c>
      <c r="U88" s="238">
        <v>7</v>
      </c>
      <c r="V88" s="266">
        <v>3</v>
      </c>
      <c r="W88" s="446">
        <v>1</v>
      </c>
      <c r="X88" s="4"/>
      <c r="Y88" s="4"/>
      <c r="Z88" s="4"/>
      <c r="AA88" s="4"/>
      <c r="AB88" s="4"/>
      <c r="AC88" s="4"/>
      <c r="AR88" s="4"/>
    </row>
    <row r="89" spans="1:44" ht="15" customHeight="1">
      <c r="A89" s="290"/>
      <c r="B89" s="468" t="s">
        <v>765</v>
      </c>
      <c r="C89" s="298" t="s">
        <v>723</v>
      </c>
      <c r="D89" s="298"/>
      <c r="E89" s="445"/>
      <c r="F89" s="238"/>
      <c r="G89" s="238"/>
      <c r="H89" s="238"/>
      <c r="I89" s="446"/>
      <c r="J89" s="445"/>
      <c r="K89" s="238"/>
      <c r="L89" s="238">
        <v>20</v>
      </c>
      <c r="M89" s="238">
        <v>0</v>
      </c>
      <c r="N89" s="446">
        <v>0</v>
      </c>
      <c r="O89" s="445"/>
      <c r="P89" s="446"/>
      <c r="Q89" s="445"/>
      <c r="R89" s="238"/>
      <c r="S89" s="267"/>
      <c r="T89" s="238"/>
      <c r="U89" s="238"/>
      <c r="V89" s="266"/>
      <c r="W89" s="239"/>
      <c r="X89" s="4"/>
      <c r="Y89" s="4"/>
      <c r="Z89" s="4"/>
      <c r="AA89" s="4"/>
      <c r="AB89" s="4"/>
      <c r="AC89" s="4"/>
      <c r="AK89" s="91"/>
      <c r="AR89" s="4"/>
    </row>
    <row r="90" spans="1:44" ht="15" customHeight="1">
      <c r="A90" s="290"/>
      <c r="B90" s="468" t="s">
        <v>765</v>
      </c>
      <c r="C90" s="298" t="s">
        <v>919</v>
      </c>
      <c r="D90" s="298"/>
      <c r="E90" s="445"/>
      <c r="F90" s="238"/>
      <c r="G90" s="304"/>
      <c r="H90" s="238"/>
      <c r="I90" s="446"/>
      <c r="J90" s="445"/>
      <c r="K90" s="238"/>
      <c r="L90" s="238">
        <v>10</v>
      </c>
      <c r="M90" s="238">
        <v>0</v>
      </c>
      <c r="N90" s="446">
        <v>0</v>
      </c>
      <c r="O90" s="445"/>
      <c r="P90" s="446"/>
      <c r="Q90" s="445"/>
      <c r="R90" s="238"/>
      <c r="S90" s="267"/>
      <c r="T90" s="238"/>
      <c r="U90" s="238"/>
      <c r="V90" s="266"/>
      <c r="W90" s="239"/>
      <c r="X90" s="4"/>
      <c r="Y90" s="4"/>
      <c r="Z90" s="4"/>
      <c r="AA90" s="4"/>
      <c r="AB90" s="4"/>
      <c r="AC90" s="4"/>
      <c r="AR90" s="4"/>
    </row>
    <row r="91" spans="1:44" ht="15" customHeight="1">
      <c r="A91" s="290"/>
      <c r="B91" s="468" t="s">
        <v>767</v>
      </c>
      <c r="C91" s="298" t="s">
        <v>888</v>
      </c>
      <c r="D91" s="298"/>
      <c r="E91" s="445"/>
      <c r="F91" s="238"/>
      <c r="G91" s="238"/>
      <c r="H91" s="238"/>
      <c r="I91" s="446"/>
      <c r="J91" s="445"/>
      <c r="K91" s="238"/>
      <c r="L91" s="238">
        <v>14</v>
      </c>
      <c r="M91" s="238">
        <v>0</v>
      </c>
      <c r="N91" s="446">
        <v>1</v>
      </c>
      <c r="O91" s="445"/>
      <c r="P91" s="446"/>
      <c r="Q91" s="445"/>
      <c r="R91" s="238"/>
      <c r="S91" s="267"/>
      <c r="T91" s="238"/>
      <c r="U91" s="238"/>
      <c r="V91" s="266"/>
      <c r="W91" s="239"/>
      <c r="X91" s="4"/>
      <c r="Y91" s="4"/>
      <c r="Z91" s="4"/>
      <c r="AA91" s="4"/>
      <c r="AB91" s="4"/>
      <c r="AC91" s="4"/>
      <c r="AR91" s="4"/>
    </row>
    <row r="92" spans="1:44" ht="15" customHeight="1">
      <c r="A92" s="290"/>
      <c r="B92" s="302"/>
      <c r="C92" s="303"/>
      <c r="D92" s="452"/>
      <c r="E92" s="445"/>
      <c r="F92" s="238"/>
      <c r="G92" s="238"/>
      <c r="H92" s="238"/>
      <c r="I92" s="446"/>
      <c r="J92" s="445"/>
      <c r="K92" s="238"/>
      <c r="L92" s="238"/>
      <c r="M92" s="238"/>
      <c r="N92" s="446"/>
      <c r="O92" s="445"/>
      <c r="P92" s="446"/>
      <c r="Q92" s="445"/>
      <c r="R92" s="238"/>
      <c r="S92" s="267"/>
      <c r="T92" s="238"/>
      <c r="U92" s="238"/>
      <c r="V92" s="266"/>
      <c r="W92" s="239"/>
      <c r="X92" s="4"/>
      <c r="Y92" s="4"/>
      <c r="Z92" s="4"/>
      <c r="AA92" s="4"/>
      <c r="AB92" s="4"/>
      <c r="AC92" s="4"/>
      <c r="AR92" s="4"/>
    </row>
    <row r="93" spans="1:44" ht="15" customHeight="1">
      <c r="A93" s="290"/>
      <c r="B93" s="302"/>
      <c r="C93" s="303"/>
      <c r="D93" s="452"/>
      <c r="E93" s="445"/>
      <c r="F93" s="238"/>
      <c r="G93" s="238"/>
      <c r="H93" s="238"/>
      <c r="I93" s="446"/>
      <c r="J93" s="445"/>
      <c r="K93" s="238"/>
      <c r="L93" s="238"/>
      <c r="M93" s="238"/>
      <c r="N93" s="446"/>
      <c r="O93" s="445"/>
      <c r="P93" s="446"/>
      <c r="Q93" s="445"/>
      <c r="R93" s="238"/>
      <c r="S93" s="267"/>
      <c r="T93" s="238"/>
      <c r="U93" s="238"/>
      <c r="V93" s="266"/>
      <c r="W93" s="239"/>
      <c r="X93" s="4"/>
      <c r="Y93" s="4"/>
      <c r="Z93" s="4"/>
      <c r="AA93" s="4"/>
      <c r="AB93" s="4"/>
      <c r="AC93" s="4"/>
      <c r="AR93" s="4"/>
    </row>
    <row r="94" spans="1:44" ht="15" customHeight="1">
      <c r="A94" s="290"/>
      <c r="B94" s="302"/>
      <c r="C94" s="303"/>
      <c r="D94" s="301"/>
      <c r="E94" s="237"/>
      <c r="F94" s="238"/>
      <c r="G94" s="238"/>
      <c r="H94" s="238"/>
      <c r="I94" s="239"/>
      <c r="J94" s="237"/>
      <c r="K94" s="238"/>
      <c r="L94" s="238"/>
      <c r="M94" s="238"/>
      <c r="N94" s="239"/>
      <c r="O94" s="237"/>
      <c r="P94" s="239"/>
      <c r="Q94" s="237"/>
      <c r="R94" s="238"/>
      <c r="S94" s="267"/>
      <c r="T94" s="238"/>
      <c r="U94" s="238"/>
      <c r="V94" s="266"/>
      <c r="W94" s="239"/>
      <c r="X94" s="4"/>
      <c r="Y94" s="4"/>
      <c r="Z94" s="4"/>
      <c r="AA94" s="4"/>
      <c r="AB94" s="4"/>
      <c r="AC94" s="4"/>
      <c r="AR94" s="4"/>
    </row>
    <row r="95" spans="1:44" ht="15" customHeight="1">
      <c r="A95" s="290"/>
      <c r="B95" s="302"/>
      <c r="C95" s="303"/>
      <c r="D95" s="301"/>
      <c r="E95" s="237"/>
      <c r="F95" s="238"/>
      <c r="G95" s="238"/>
      <c r="H95" s="238"/>
      <c r="I95" s="239"/>
      <c r="J95" s="237"/>
      <c r="K95" s="238"/>
      <c r="L95" s="238"/>
      <c r="M95" s="238"/>
      <c r="N95" s="239"/>
      <c r="O95" s="237"/>
      <c r="P95" s="239"/>
      <c r="Q95" s="237"/>
      <c r="R95" s="238"/>
      <c r="S95" s="267"/>
      <c r="T95" s="238"/>
      <c r="U95" s="238"/>
      <c r="V95" s="266"/>
      <c r="W95" s="239"/>
      <c r="X95" s="4"/>
      <c r="Y95" s="4"/>
      <c r="Z95" s="4"/>
      <c r="AA95" s="4"/>
      <c r="AB95" s="4"/>
      <c r="AC95" s="4"/>
      <c r="AR95" s="4"/>
    </row>
    <row r="96" spans="1:44" ht="15" customHeight="1">
      <c r="A96" s="305"/>
      <c r="B96" s="302"/>
      <c r="C96" s="303"/>
      <c r="D96" s="301"/>
      <c r="E96" s="237"/>
      <c r="F96" s="238"/>
      <c r="G96" s="238"/>
      <c r="H96" s="238"/>
      <c r="I96" s="239"/>
      <c r="J96" s="237"/>
      <c r="K96" s="238"/>
      <c r="L96" s="238"/>
      <c r="M96" s="238"/>
      <c r="N96" s="239"/>
      <c r="O96" s="237"/>
      <c r="P96" s="239"/>
      <c r="Q96" s="237"/>
      <c r="R96" s="238"/>
      <c r="S96" s="267"/>
      <c r="T96" s="238"/>
      <c r="U96" s="238"/>
      <c r="V96" s="266"/>
      <c r="W96" s="239"/>
      <c r="X96" s="4"/>
      <c r="Y96" s="4"/>
      <c r="Z96" s="4"/>
      <c r="AA96" s="4"/>
      <c r="AB96" s="4"/>
      <c r="AC96" s="4"/>
      <c r="AR96" s="4"/>
    </row>
    <row r="97" spans="1:46" ht="15" customHeight="1">
      <c r="A97" s="305"/>
      <c r="B97" s="302"/>
      <c r="C97" s="303"/>
      <c r="D97" s="301"/>
      <c r="E97" s="237"/>
      <c r="F97" s="238"/>
      <c r="G97" s="238"/>
      <c r="H97" s="238"/>
      <c r="I97" s="239"/>
      <c r="J97" s="237"/>
      <c r="K97" s="238"/>
      <c r="L97" s="238"/>
      <c r="M97" s="238"/>
      <c r="N97" s="239"/>
      <c r="O97" s="237"/>
      <c r="P97" s="239"/>
      <c r="Q97" s="237"/>
      <c r="R97" s="238"/>
      <c r="S97" s="267"/>
      <c r="T97" s="238"/>
      <c r="U97" s="238"/>
      <c r="V97" s="266"/>
      <c r="W97" s="239"/>
      <c r="X97" s="4"/>
      <c r="Y97" s="4"/>
      <c r="Z97" s="4"/>
      <c r="AA97" s="4"/>
      <c r="AB97" s="4"/>
      <c r="AC97" s="4"/>
      <c r="AR97" s="4"/>
    </row>
    <row r="98" spans="1:46" ht="15" customHeight="1">
      <c r="A98" s="305"/>
      <c r="B98" s="302"/>
      <c r="C98" s="303"/>
      <c r="D98" s="301"/>
      <c r="E98" s="237"/>
      <c r="F98" s="238"/>
      <c r="G98" s="238"/>
      <c r="H98" s="238"/>
      <c r="I98" s="239"/>
      <c r="J98" s="237"/>
      <c r="K98" s="238"/>
      <c r="L98" s="238"/>
      <c r="M98" s="238"/>
      <c r="N98" s="239"/>
      <c r="O98" s="237"/>
      <c r="P98" s="239"/>
      <c r="Q98" s="237"/>
      <c r="R98" s="238"/>
      <c r="S98" s="267"/>
      <c r="T98" s="238"/>
      <c r="U98" s="238"/>
      <c r="V98" s="266"/>
      <c r="W98" s="239"/>
      <c r="X98" s="4"/>
      <c r="Y98" s="4"/>
      <c r="Z98" s="4"/>
      <c r="AA98" s="4"/>
      <c r="AB98" s="4"/>
      <c r="AC98" s="4"/>
      <c r="AR98" s="4"/>
    </row>
    <row r="99" spans="1:46" ht="15" customHeight="1">
      <c r="A99" s="305"/>
      <c r="B99" s="302"/>
      <c r="C99" s="303"/>
      <c r="D99" s="301"/>
      <c r="E99" s="237"/>
      <c r="F99" s="238"/>
      <c r="G99" s="238"/>
      <c r="H99" s="238"/>
      <c r="I99" s="239"/>
      <c r="J99" s="237"/>
      <c r="K99" s="238"/>
      <c r="L99" s="238"/>
      <c r="M99" s="238"/>
      <c r="N99" s="239"/>
      <c r="O99" s="237"/>
      <c r="P99" s="239"/>
      <c r="Q99" s="237"/>
      <c r="R99" s="238"/>
      <c r="S99" s="267"/>
      <c r="T99" s="238"/>
      <c r="U99" s="238"/>
      <c r="V99" s="266"/>
      <c r="W99" s="239"/>
      <c r="X99" s="4"/>
      <c r="Y99" s="4"/>
      <c r="Z99" s="4"/>
      <c r="AA99" s="4"/>
      <c r="AB99" s="4"/>
      <c r="AC99" s="4"/>
      <c r="AR99" s="4"/>
    </row>
    <row r="100" spans="1:46" ht="15" customHeight="1">
      <c r="A100" s="305"/>
      <c r="B100" s="302"/>
      <c r="C100" s="303"/>
      <c r="D100" s="301"/>
      <c r="E100" s="237"/>
      <c r="F100" s="238"/>
      <c r="G100" s="238"/>
      <c r="H100" s="238"/>
      <c r="I100" s="239"/>
      <c r="J100" s="237"/>
      <c r="K100" s="238"/>
      <c r="L100" s="238"/>
      <c r="M100" s="238"/>
      <c r="N100" s="239"/>
      <c r="O100" s="237"/>
      <c r="P100" s="239"/>
      <c r="Q100" s="237"/>
      <c r="R100" s="238"/>
      <c r="S100" s="267"/>
      <c r="T100" s="238"/>
      <c r="U100" s="238"/>
      <c r="V100" s="266"/>
      <c r="W100" s="239"/>
      <c r="X100" s="4"/>
      <c r="Y100" s="4"/>
      <c r="Z100" s="4"/>
      <c r="AA100" s="4"/>
      <c r="AB100" s="4"/>
      <c r="AC100" s="4"/>
      <c r="AR100" s="4"/>
    </row>
    <row r="101" spans="1:46" ht="15" customHeight="1">
      <c r="A101" s="305"/>
      <c r="B101" s="302"/>
      <c r="C101" s="303"/>
      <c r="D101" s="301"/>
      <c r="E101" s="237"/>
      <c r="F101" s="238"/>
      <c r="G101" s="238"/>
      <c r="H101" s="238"/>
      <c r="I101" s="239"/>
      <c r="J101" s="237"/>
      <c r="K101" s="238"/>
      <c r="L101" s="238"/>
      <c r="M101" s="238"/>
      <c r="N101" s="239"/>
      <c r="O101" s="237"/>
      <c r="P101" s="239"/>
      <c r="Q101" s="237"/>
      <c r="R101" s="238"/>
      <c r="S101" s="267"/>
      <c r="T101" s="238"/>
      <c r="U101" s="238"/>
      <c r="V101" s="266"/>
      <c r="W101" s="239"/>
      <c r="X101" s="4"/>
      <c r="Y101" s="4"/>
      <c r="Z101" s="4"/>
      <c r="AA101" s="4"/>
      <c r="AB101" s="4"/>
      <c r="AC101" s="4"/>
      <c r="AR101" s="4"/>
    </row>
    <row r="102" spans="1:46" ht="15" customHeight="1">
      <c r="A102" s="290"/>
      <c r="B102" s="297"/>
      <c r="C102" s="298"/>
      <c r="D102" s="299"/>
      <c r="E102" s="265"/>
      <c r="F102" s="263"/>
      <c r="G102" s="263"/>
      <c r="H102" s="263"/>
      <c r="I102" s="300"/>
      <c r="J102" s="265"/>
      <c r="K102" s="263"/>
      <c r="L102" s="263"/>
      <c r="M102" s="263"/>
      <c r="N102" s="300"/>
      <c r="O102" s="265"/>
      <c r="P102" s="300"/>
      <c r="Q102" s="237"/>
      <c r="R102" s="238"/>
      <c r="S102" s="267"/>
      <c r="T102" s="238"/>
      <c r="U102" s="238"/>
      <c r="V102" s="266"/>
      <c r="W102" s="239"/>
      <c r="X102" s="4"/>
      <c r="Y102" s="4"/>
      <c r="Z102" s="4"/>
      <c r="AA102" s="4"/>
      <c r="AT102" s="4"/>
    </row>
    <row r="103" spans="1:46" ht="15" customHeight="1">
      <c r="A103" s="290"/>
      <c r="B103" s="297"/>
      <c r="C103" s="298"/>
      <c r="D103" s="299"/>
      <c r="E103" s="265"/>
      <c r="F103" s="263"/>
      <c r="G103" s="263"/>
      <c r="H103" s="263"/>
      <c r="I103" s="300"/>
      <c r="J103" s="265"/>
      <c r="K103" s="263"/>
      <c r="L103" s="263"/>
      <c r="M103" s="263"/>
      <c r="N103" s="300"/>
      <c r="O103" s="265"/>
      <c r="P103" s="300"/>
      <c r="Q103" s="237"/>
      <c r="R103" s="238"/>
      <c r="S103" s="267"/>
      <c r="T103" s="238"/>
      <c r="U103" s="238"/>
      <c r="V103" s="266"/>
      <c r="W103" s="239"/>
      <c r="X103" s="4"/>
      <c r="Y103" s="4"/>
      <c r="Z103" s="4"/>
      <c r="AA103" s="4"/>
      <c r="AT103" s="4"/>
    </row>
    <row r="104" spans="1:46" ht="15" customHeight="1">
      <c r="A104" s="290"/>
      <c r="B104" s="297"/>
      <c r="C104" s="298"/>
      <c r="D104" s="299"/>
      <c r="E104" s="265"/>
      <c r="F104" s="263"/>
      <c r="G104" s="263"/>
      <c r="H104" s="263"/>
      <c r="I104" s="300"/>
      <c r="J104" s="265"/>
      <c r="K104" s="263"/>
      <c r="L104" s="263"/>
      <c r="M104" s="263"/>
      <c r="N104" s="300"/>
      <c r="O104" s="265"/>
      <c r="P104" s="300"/>
      <c r="Q104" s="237"/>
      <c r="R104" s="238"/>
      <c r="S104" s="267"/>
      <c r="T104" s="238"/>
      <c r="U104" s="238"/>
      <c r="V104" s="266"/>
      <c r="W104" s="239"/>
      <c r="X104" s="4"/>
      <c r="Y104" s="4"/>
      <c r="Z104" s="4"/>
      <c r="AA104" s="4"/>
      <c r="AT104" s="4"/>
    </row>
    <row r="105" spans="1:46" ht="15" customHeight="1">
      <c r="A105" s="290"/>
      <c r="B105" s="297"/>
      <c r="C105" s="298"/>
      <c r="D105" s="299"/>
      <c r="E105" s="265"/>
      <c r="F105" s="263"/>
      <c r="G105" s="263"/>
      <c r="H105" s="263"/>
      <c r="I105" s="300"/>
      <c r="J105" s="265"/>
      <c r="K105" s="263"/>
      <c r="L105" s="263"/>
      <c r="M105" s="263"/>
      <c r="N105" s="300"/>
      <c r="O105" s="265"/>
      <c r="P105" s="300"/>
      <c r="Q105" s="237"/>
      <c r="R105" s="238"/>
      <c r="S105" s="267"/>
      <c r="T105" s="238"/>
      <c r="U105" s="238"/>
      <c r="V105" s="266"/>
      <c r="W105" s="239"/>
      <c r="X105" s="4"/>
      <c r="Y105" s="4"/>
      <c r="Z105" s="4"/>
      <c r="AA105" s="4"/>
      <c r="AT105" s="4"/>
    </row>
    <row r="106" spans="1:46" ht="15" customHeight="1">
      <c r="A106" s="290"/>
      <c r="B106" s="297"/>
      <c r="C106" s="298"/>
      <c r="D106" s="299"/>
      <c r="E106" s="265"/>
      <c r="F106" s="263"/>
      <c r="G106" s="263"/>
      <c r="H106" s="263"/>
      <c r="I106" s="300"/>
      <c r="J106" s="265"/>
      <c r="K106" s="263"/>
      <c r="L106" s="263"/>
      <c r="M106" s="263"/>
      <c r="N106" s="300"/>
      <c r="O106" s="265"/>
      <c r="P106" s="300"/>
      <c r="Q106" s="237"/>
      <c r="R106" s="238"/>
      <c r="S106" s="267"/>
      <c r="T106" s="238"/>
      <c r="U106" s="238"/>
      <c r="V106" s="266"/>
      <c r="W106" s="239"/>
      <c r="X106" s="4"/>
      <c r="Y106" s="4"/>
      <c r="Z106" s="4"/>
      <c r="AA106" s="4"/>
      <c r="AT106" s="4"/>
    </row>
    <row r="107" spans="1:46" ht="15" customHeight="1">
      <c r="A107" s="290"/>
      <c r="B107" s="297"/>
      <c r="C107" s="298"/>
      <c r="D107" s="299"/>
      <c r="E107" s="265"/>
      <c r="F107" s="263"/>
      <c r="G107" s="263"/>
      <c r="H107" s="263"/>
      <c r="I107" s="300"/>
      <c r="J107" s="265"/>
      <c r="K107" s="263"/>
      <c r="L107" s="263"/>
      <c r="M107" s="263"/>
      <c r="N107" s="300"/>
      <c r="O107" s="265"/>
      <c r="P107" s="300"/>
      <c r="Q107" s="237"/>
      <c r="R107" s="238"/>
      <c r="S107" s="267"/>
      <c r="T107" s="238"/>
      <c r="U107" s="238"/>
      <c r="V107" s="266"/>
      <c r="W107" s="239"/>
      <c r="X107" s="4"/>
      <c r="Y107" s="4"/>
      <c r="Z107" s="4"/>
      <c r="AA107" s="4"/>
      <c r="AT107" s="4"/>
    </row>
    <row r="108" spans="1:46" ht="15" customHeight="1">
      <c r="A108" s="290"/>
      <c r="B108" s="297"/>
      <c r="C108" s="298"/>
      <c r="D108" s="301"/>
      <c r="E108" s="237"/>
      <c r="F108" s="238"/>
      <c r="G108" s="238"/>
      <c r="H108" s="238"/>
      <c r="I108" s="239"/>
      <c r="J108" s="237"/>
      <c r="K108" s="238"/>
      <c r="L108" s="238"/>
      <c r="M108" s="238"/>
      <c r="N108" s="239"/>
      <c r="O108" s="237"/>
      <c r="P108" s="239"/>
      <c r="Q108" s="237"/>
      <c r="R108" s="238"/>
      <c r="S108" s="267"/>
      <c r="T108" s="238"/>
      <c r="U108" s="238"/>
      <c r="V108" s="266"/>
      <c r="W108" s="239"/>
      <c r="X108" s="4"/>
      <c r="Y108" s="4"/>
      <c r="Z108" s="4"/>
      <c r="AA108" s="4"/>
      <c r="AT108" s="4"/>
    </row>
    <row r="109" spans="1:46" ht="15" customHeight="1">
      <c r="A109" s="290"/>
      <c r="B109" s="297"/>
      <c r="C109" s="298"/>
      <c r="D109" s="301"/>
      <c r="E109" s="237"/>
      <c r="F109" s="238"/>
      <c r="G109" s="238"/>
      <c r="H109" s="238"/>
      <c r="I109" s="239"/>
      <c r="J109" s="237"/>
      <c r="K109" s="238"/>
      <c r="L109" s="238"/>
      <c r="M109" s="238"/>
      <c r="N109" s="239"/>
      <c r="O109" s="237"/>
      <c r="P109" s="239"/>
      <c r="Q109" s="237"/>
      <c r="R109" s="238"/>
      <c r="S109" s="267"/>
      <c r="T109" s="238"/>
      <c r="U109" s="238"/>
      <c r="V109" s="266"/>
      <c r="W109" s="239"/>
      <c r="X109" s="4"/>
      <c r="Y109" s="4"/>
      <c r="Z109" s="4"/>
      <c r="AA109" s="4"/>
      <c r="AT109" s="4"/>
    </row>
    <row r="110" spans="1:46" ht="15" customHeight="1">
      <c r="A110" s="290"/>
      <c r="B110" s="297"/>
      <c r="C110" s="298"/>
      <c r="D110" s="301"/>
      <c r="E110" s="237"/>
      <c r="F110" s="238"/>
      <c r="G110" s="238"/>
      <c r="H110" s="238"/>
      <c r="I110" s="239"/>
      <c r="J110" s="237"/>
      <c r="K110" s="238"/>
      <c r="L110" s="238"/>
      <c r="M110" s="238"/>
      <c r="N110" s="239"/>
      <c r="O110" s="237"/>
      <c r="P110" s="239"/>
      <c r="Q110" s="237"/>
      <c r="R110" s="238"/>
      <c r="S110" s="267"/>
      <c r="T110" s="238"/>
      <c r="U110" s="238"/>
      <c r="V110" s="266"/>
      <c r="W110" s="239"/>
      <c r="X110" s="4"/>
      <c r="Y110" s="4"/>
      <c r="Z110" s="4"/>
      <c r="AA110" s="4"/>
      <c r="AB110" s="4"/>
      <c r="AC110" s="4"/>
      <c r="AR110" s="4"/>
    </row>
    <row r="111" spans="1:46" ht="15" customHeight="1">
      <c r="A111" s="290"/>
      <c r="B111" s="297"/>
      <c r="C111" s="298"/>
      <c r="D111" s="301"/>
      <c r="E111" s="237"/>
      <c r="F111" s="238"/>
      <c r="G111" s="238"/>
      <c r="H111" s="238"/>
      <c r="I111" s="239"/>
      <c r="J111" s="237"/>
      <c r="K111" s="238"/>
      <c r="L111" s="238"/>
      <c r="M111" s="238"/>
      <c r="N111" s="239"/>
      <c r="O111" s="237"/>
      <c r="P111" s="239"/>
      <c r="Q111" s="237"/>
      <c r="R111" s="238"/>
      <c r="S111" s="267"/>
      <c r="T111" s="238"/>
      <c r="U111" s="238"/>
      <c r="V111" s="266"/>
      <c r="W111" s="239"/>
      <c r="X111" s="4"/>
      <c r="Y111" s="4"/>
      <c r="Z111" s="4"/>
      <c r="AA111" s="4"/>
      <c r="AB111" s="4"/>
      <c r="AC111" s="4"/>
      <c r="AR111" s="4"/>
    </row>
    <row r="112" spans="1:46" ht="15" customHeight="1">
      <c r="A112" s="290"/>
      <c r="B112" s="297"/>
      <c r="C112" s="298"/>
      <c r="D112" s="301"/>
      <c r="E112" s="237"/>
      <c r="F112" s="238"/>
      <c r="G112" s="238"/>
      <c r="H112" s="238"/>
      <c r="I112" s="239"/>
      <c r="J112" s="237"/>
      <c r="K112" s="238"/>
      <c r="L112" s="238"/>
      <c r="M112" s="238"/>
      <c r="N112" s="239"/>
      <c r="O112" s="237"/>
      <c r="P112" s="239"/>
      <c r="Q112" s="237"/>
      <c r="R112" s="238"/>
      <c r="S112" s="267"/>
      <c r="T112" s="238"/>
      <c r="U112" s="238"/>
      <c r="V112" s="266"/>
      <c r="W112" s="239"/>
      <c r="X112" s="4"/>
      <c r="Y112" s="4"/>
      <c r="Z112" s="4"/>
      <c r="AA112" s="4"/>
      <c r="AB112" s="4"/>
      <c r="AC112" s="4"/>
      <c r="AR112" s="4"/>
    </row>
    <row r="113" spans="1:44" ht="15" customHeight="1">
      <c r="A113" s="290"/>
      <c r="B113" s="297"/>
      <c r="C113" s="298"/>
      <c r="D113" s="301"/>
      <c r="E113" s="237"/>
      <c r="F113" s="238"/>
      <c r="G113" s="238"/>
      <c r="H113" s="238"/>
      <c r="I113" s="239"/>
      <c r="J113" s="237"/>
      <c r="K113" s="238"/>
      <c r="L113" s="238"/>
      <c r="M113" s="238"/>
      <c r="N113" s="239"/>
      <c r="O113" s="237"/>
      <c r="P113" s="239"/>
      <c r="Q113" s="237"/>
      <c r="R113" s="238"/>
      <c r="S113" s="267"/>
      <c r="T113" s="238"/>
      <c r="U113" s="238"/>
      <c r="V113" s="266"/>
      <c r="W113" s="239"/>
      <c r="X113" s="4"/>
      <c r="Y113" s="4"/>
      <c r="Z113" s="4"/>
      <c r="AA113" s="4"/>
      <c r="AB113" s="4"/>
      <c r="AC113" s="4"/>
      <c r="AR113" s="4"/>
    </row>
    <row r="114" spans="1:44" ht="15" customHeight="1">
      <c r="A114" s="290"/>
      <c r="B114" s="297"/>
      <c r="C114" s="298"/>
      <c r="D114" s="301"/>
      <c r="E114" s="237"/>
      <c r="F114" s="238"/>
      <c r="G114" s="238"/>
      <c r="H114" s="238"/>
      <c r="I114" s="239"/>
      <c r="J114" s="237"/>
      <c r="K114" s="238"/>
      <c r="L114" s="238"/>
      <c r="M114" s="238"/>
      <c r="N114" s="239"/>
      <c r="O114" s="237"/>
      <c r="P114" s="239"/>
      <c r="Q114" s="237"/>
      <c r="R114" s="238"/>
      <c r="S114" s="267"/>
      <c r="T114" s="238"/>
      <c r="U114" s="238"/>
      <c r="V114" s="266"/>
      <c r="W114" s="239"/>
      <c r="X114" s="4"/>
      <c r="Y114" s="4"/>
      <c r="Z114" s="4"/>
      <c r="AA114" s="4"/>
      <c r="AB114" s="4"/>
      <c r="AC114" s="4"/>
      <c r="AR114" s="4"/>
    </row>
    <row r="115" spans="1:44" ht="15" customHeight="1">
      <c r="A115" s="290"/>
      <c r="B115" s="297"/>
      <c r="C115" s="298"/>
      <c r="D115" s="301"/>
      <c r="E115" s="237"/>
      <c r="F115" s="238"/>
      <c r="G115" s="238"/>
      <c r="H115" s="238"/>
      <c r="I115" s="239"/>
      <c r="J115" s="237"/>
      <c r="K115" s="238"/>
      <c r="L115" s="238"/>
      <c r="M115" s="238"/>
      <c r="N115" s="239"/>
      <c r="O115" s="237"/>
      <c r="P115" s="239"/>
      <c r="Q115" s="237"/>
      <c r="R115" s="238"/>
      <c r="S115" s="267"/>
      <c r="T115" s="238"/>
      <c r="U115" s="238"/>
      <c r="V115" s="266"/>
      <c r="W115" s="239"/>
      <c r="X115" s="4"/>
      <c r="Y115" s="4"/>
      <c r="Z115" s="4"/>
      <c r="AA115" s="4"/>
      <c r="AB115" s="4"/>
      <c r="AC115" s="4"/>
      <c r="AR115" s="4"/>
    </row>
    <row r="116" spans="1:44" ht="15" customHeight="1">
      <c r="A116" s="290"/>
      <c r="B116" s="297"/>
      <c r="C116" s="298"/>
      <c r="D116" s="301"/>
      <c r="E116" s="237"/>
      <c r="F116" s="238"/>
      <c r="G116" s="238"/>
      <c r="H116" s="238"/>
      <c r="I116" s="239"/>
      <c r="J116" s="237"/>
      <c r="K116" s="238"/>
      <c r="L116" s="238"/>
      <c r="M116" s="238"/>
      <c r="N116" s="239"/>
      <c r="O116" s="237"/>
      <c r="P116" s="239"/>
      <c r="Q116" s="237"/>
      <c r="R116" s="238"/>
      <c r="S116" s="267"/>
      <c r="T116" s="238"/>
      <c r="U116" s="238"/>
      <c r="V116" s="266"/>
      <c r="W116" s="239"/>
      <c r="X116" s="4"/>
      <c r="Y116" s="4"/>
      <c r="Z116" s="4"/>
      <c r="AA116" s="4"/>
      <c r="AB116" s="4"/>
      <c r="AC116" s="4"/>
      <c r="AR116" s="4"/>
    </row>
    <row r="117" spans="1:44" ht="15" customHeight="1">
      <c r="A117" s="290"/>
      <c r="B117" s="297"/>
      <c r="C117" s="298"/>
      <c r="D117" s="301"/>
      <c r="E117" s="237"/>
      <c r="F117" s="238"/>
      <c r="G117" s="238"/>
      <c r="H117" s="238"/>
      <c r="I117" s="239"/>
      <c r="J117" s="237"/>
      <c r="K117" s="238"/>
      <c r="L117" s="238"/>
      <c r="M117" s="238"/>
      <c r="N117" s="239"/>
      <c r="O117" s="237"/>
      <c r="P117" s="239"/>
      <c r="Q117" s="237"/>
      <c r="R117" s="238"/>
      <c r="S117" s="267"/>
      <c r="T117" s="238"/>
      <c r="U117" s="238"/>
      <c r="V117" s="266"/>
      <c r="W117" s="239"/>
      <c r="X117" s="4"/>
      <c r="Y117" s="4"/>
      <c r="Z117" s="4"/>
      <c r="AA117" s="4"/>
      <c r="AB117" s="4"/>
      <c r="AC117" s="4"/>
      <c r="AR117" s="4"/>
    </row>
    <row r="118" spans="1:44" ht="15" customHeight="1">
      <c r="A118" s="290"/>
      <c r="B118" s="297"/>
      <c r="C118" s="298"/>
      <c r="D118" s="301"/>
      <c r="E118" s="237"/>
      <c r="F118" s="238"/>
      <c r="G118" s="238"/>
      <c r="H118" s="238"/>
      <c r="I118" s="239"/>
      <c r="J118" s="237"/>
      <c r="K118" s="238"/>
      <c r="L118" s="238"/>
      <c r="M118" s="238"/>
      <c r="N118" s="239"/>
      <c r="O118" s="237"/>
      <c r="P118" s="239"/>
      <c r="Q118" s="237"/>
      <c r="R118" s="238"/>
      <c r="S118" s="267"/>
      <c r="T118" s="238"/>
      <c r="U118" s="238"/>
      <c r="V118" s="266"/>
      <c r="W118" s="239"/>
      <c r="X118" s="4"/>
      <c r="Y118" s="4"/>
      <c r="Z118" s="4"/>
      <c r="AA118" s="4"/>
      <c r="AB118" s="4"/>
      <c r="AC118" s="4"/>
      <c r="AR118" s="4"/>
    </row>
    <row r="119" spans="1:44" ht="15" customHeight="1">
      <c r="A119" s="290"/>
      <c r="B119" s="297"/>
      <c r="C119" s="298"/>
      <c r="D119" s="301"/>
      <c r="E119" s="237"/>
      <c r="F119" s="238"/>
      <c r="G119" s="238"/>
      <c r="H119" s="238"/>
      <c r="I119" s="239"/>
      <c r="J119" s="237"/>
      <c r="K119" s="238"/>
      <c r="L119" s="238"/>
      <c r="M119" s="238"/>
      <c r="N119" s="239"/>
      <c r="O119" s="237"/>
      <c r="P119" s="239"/>
      <c r="Q119" s="237"/>
      <c r="R119" s="238"/>
      <c r="S119" s="267"/>
      <c r="T119" s="238"/>
      <c r="U119" s="238"/>
      <c r="V119" s="266"/>
      <c r="W119" s="239"/>
      <c r="X119" s="4"/>
      <c r="Y119" s="4"/>
      <c r="Z119" s="4"/>
      <c r="AA119" s="4"/>
      <c r="AB119" s="4"/>
      <c r="AC119" s="4"/>
      <c r="AR119" s="4"/>
    </row>
    <row r="120" spans="1:44" ht="15" customHeight="1">
      <c r="A120" s="290"/>
      <c r="B120" s="297"/>
      <c r="C120" s="298"/>
      <c r="D120" s="301"/>
      <c r="E120" s="237"/>
      <c r="F120" s="238"/>
      <c r="G120" s="238"/>
      <c r="H120" s="238"/>
      <c r="I120" s="239"/>
      <c r="J120" s="237"/>
      <c r="K120" s="238"/>
      <c r="L120" s="238"/>
      <c r="M120" s="238"/>
      <c r="N120" s="239"/>
      <c r="O120" s="237"/>
      <c r="P120" s="239"/>
      <c r="Q120" s="237"/>
      <c r="R120" s="238"/>
      <c r="S120" s="267"/>
      <c r="T120" s="238"/>
      <c r="U120" s="238"/>
      <c r="V120" s="266"/>
      <c r="W120" s="239"/>
      <c r="X120" s="4"/>
      <c r="Y120" s="4"/>
      <c r="Z120" s="4"/>
      <c r="AA120" s="4"/>
      <c r="AB120" s="4"/>
      <c r="AC120" s="4"/>
      <c r="AR120" s="4"/>
    </row>
    <row r="121" spans="1:44" ht="15" customHeight="1">
      <c r="A121" s="290"/>
      <c r="B121" s="297"/>
      <c r="C121" s="298"/>
      <c r="D121" s="301"/>
      <c r="E121" s="237"/>
      <c r="F121" s="238"/>
      <c r="G121" s="238"/>
      <c r="H121" s="238"/>
      <c r="I121" s="239"/>
      <c r="J121" s="237"/>
      <c r="K121" s="238"/>
      <c r="L121" s="238"/>
      <c r="M121" s="238"/>
      <c r="N121" s="239"/>
      <c r="O121" s="237"/>
      <c r="P121" s="239"/>
      <c r="Q121" s="237"/>
      <c r="R121" s="238"/>
      <c r="S121" s="267"/>
      <c r="T121" s="238"/>
      <c r="U121" s="238"/>
      <c r="V121" s="266"/>
      <c r="W121" s="239"/>
      <c r="X121" s="4"/>
      <c r="Y121" s="4"/>
      <c r="Z121" s="4"/>
      <c r="AA121" s="4"/>
      <c r="AB121" s="4"/>
      <c r="AC121" s="4"/>
      <c r="AR121" s="4"/>
    </row>
    <row r="122" spans="1:44" ht="15" customHeight="1">
      <c r="A122" s="290"/>
      <c r="B122" s="297"/>
      <c r="C122" s="298"/>
      <c r="D122" s="301"/>
      <c r="E122" s="237"/>
      <c r="F122" s="238"/>
      <c r="G122" s="238"/>
      <c r="H122" s="238"/>
      <c r="I122" s="239"/>
      <c r="J122" s="237"/>
      <c r="K122" s="238"/>
      <c r="L122" s="238"/>
      <c r="M122" s="238"/>
      <c r="N122" s="239"/>
      <c r="O122" s="237"/>
      <c r="P122" s="239"/>
      <c r="Q122" s="237"/>
      <c r="R122" s="238"/>
      <c r="S122" s="267"/>
      <c r="T122" s="238"/>
      <c r="U122" s="238"/>
      <c r="V122" s="266"/>
      <c r="W122" s="239"/>
      <c r="X122" s="4"/>
      <c r="Y122" s="4"/>
      <c r="Z122" s="4"/>
      <c r="AA122" s="4"/>
      <c r="AB122" s="4"/>
      <c r="AC122" s="4"/>
      <c r="AR122" s="4"/>
    </row>
    <row r="123" spans="1:44" ht="15" customHeight="1">
      <c r="A123" s="290"/>
      <c r="B123" s="297"/>
      <c r="C123" s="298"/>
      <c r="D123" s="301"/>
      <c r="E123" s="237"/>
      <c r="F123" s="238"/>
      <c r="G123" s="238"/>
      <c r="H123" s="238"/>
      <c r="I123" s="239"/>
      <c r="J123" s="237"/>
      <c r="K123" s="238"/>
      <c r="L123" s="238"/>
      <c r="M123" s="238"/>
      <c r="N123" s="239"/>
      <c r="O123" s="237"/>
      <c r="P123" s="239"/>
      <c r="Q123" s="237"/>
      <c r="R123" s="238"/>
      <c r="S123" s="267"/>
      <c r="T123" s="238"/>
      <c r="U123" s="238"/>
      <c r="V123" s="266"/>
      <c r="W123" s="239"/>
      <c r="X123" s="4"/>
      <c r="Y123" s="4"/>
      <c r="Z123" s="4"/>
      <c r="AA123" s="4"/>
      <c r="AB123" s="4"/>
      <c r="AC123" s="4"/>
      <c r="AR123" s="4"/>
    </row>
    <row r="124" spans="1:44" ht="15" customHeight="1">
      <c r="A124" s="290"/>
      <c r="B124" s="297"/>
      <c r="C124" s="298"/>
      <c r="D124" s="301"/>
      <c r="E124" s="237"/>
      <c r="F124" s="238"/>
      <c r="G124" s="238"/>
      <c r="H124" s="238"/>
      <c r="I124" s="239"/>
      <c r="J124" s="237"/>
      <c r="K124" s="238"/>
      <c r="L124" s="238"/>
      <c r="M124" s="238"/>
      <c r="N124" s="239"/>
      <c r="O124" s="237"/>
      <c r="P124" s="239"/>
      <c r="Q124" s="237"/>
      <c r="R124" s="238"/>
      <c r="S124" s="267"/>
      <c r="T124" s="238"/>
      <c r="U124" s="238"/>
      <c r="V124" s="266"/>
      <c r="W124" s="239"/>
      <c r="X124" s="4"/>
      <c r="Y124" s="4"/>
      <c r="Z124" s="4"/>
      <c r="AA124" s="4"/>
      <c r="AB124" s="4"/>
      <c r="AC124" s="4"/>
      <c r="AR124" s="4"/>
    </row>
    <row r="125" spans="1:44" ht="15" customHeight="1">
      <c r="A125" s="290"/>
      <c r="B125" s="297"/>
      <c r="C125" s="298"/>
      <c r="D125" s="301"/>
      <c r="E125" s="237"/>
      <c r="F125" s="238"/>
      <c r="G125" s="238"/>
      <c r="H125" s="238"/>
      <c r="I125" s="239"/>
      <c r="J125" s="237"/>
      <c r="K125" s="238"/>
      <c r="L125" s="238"/>
      <c r="M125" s="238"/>
      <c r="N125" s="239"/>
      <c r="O125" s="237"/>
      <c r="P125" s="239"/>
      <c r="Q125" s="237"/>
      <c r="R125" s="238"/>
      <c r="S125" s="267"/>
      <c r="T125" s="238"/>
      <c r="U125" s="238"/>
      <c r="V125" s="266"/>
      <c r="W125" s="239"/>
      <c r="X125" s="4"/>
      <c r="Y125" s="4"/>
      <c r="Z125" s="4"/>
      <c r="AA125" s="4"/>
      <c r="AB125" s="4"/>
      <c r="AC125" s="4"/>
      <c r="AR125" s="4"/>
    </row>
    <row r="126" spans="1:44" ht="15" customHeight="1">
      <c r="A126" s="290"/>
      <c r="B126" s="297"/>
      <c r="C126" s="298"/>
      <c r="D126" s="301"/>
      <c r="E126" s="237"/>
      <c r="F126" s="238"/>
      <c r="G126" s="238"/>
      <c r="H126" s="238"/>
      <c r="I126" s="239"/>
      <c r="J126" s="237"/>
      <c r="K126" s="238"/>
      <c r="L126" s="238"/>
      <c r="M126" s="238"/>
      <c r="N126" s="239"/>
      <c r="O126" s="237"/>
      <c r="P126" s="239"/>
      <c r="Q126" s="237"/>
      <c r="R126" s="238"/>
      <c r="S126" s="267"/>
      <c r="T126" s="238"/>
      <c r="U126" s="238"/>
      <c r="V126" s="266"/>
      <c r="W126" s="239"/>
      <c r="X126" s="4"/>
      <c r="Y126" s="4"/>
      <c r="Z126" s="4"/>
      <c r="AA126" s="4"/>
      <c r="AB126" s="4"/>
      <c r="AC126" s="4"/>
      <c r="AR126" s="4"/>
    </row>
    <row r="127" spans="1:44" ht="15" customHeight="1">
      <c r="A127" s="290"/>
      <c r="B127" s="297"/>
      <c r="C127" s="298"/>
      <c r="D127" s="301"/>
      <c r="E127" s="237"/>
      <c r="F127" s="238"/>
      <c r="G127" s="238"/>
      <c r="H127" s="238"/>
      <c r="I127" s="239"/>
      <c r="J127" s="237"/>
      <c r="K127" s="238"/>
      <c r="L127" s="238"/>
      <c r="M127" s="238"/>
      <c r="N127" s="239"/>
      <c r="O127" s="237"/>
      <c r="P127" s="239"/>
      <c r="Q127" s="237"/>
      <c r="R127" s="238"/>
      <c r="S127" s="267"/>
      <c r="T127" s="238"/>
      <c r="U127" s="238"/>
      <c r="V127" s="266"/>
      <c r="W127" s="239"/>
      <c r="X127" s="4"/>
      <c r="Y127" s="4"/>
      <c r="Z127" s="4"/>
      <c r="AA127" s="4"/>
      <c r="AB127" s="4"/>
      <c r="AC127" s="4"/>
      <c r="AR127" s="4"/>
    </row>
    <row r="128" spans="1:44" ht="15" customHeight="1">
      <c r="A128" s="290"/>
      <c r="B128" s="297"/>
      <c r="C128" s="298"/>
      <c r="D128" s="301"/>
      <c r="E128" s="237"/>
      <c r="F128" s="238"/>
      <c r="G128" s="238"/>
      <c r="H128" s="238"/>
      <c r="I128" s="239"/>
      <c r="J128" s="237"/>
      <c r="K128" s="238"/>
      <c r="L128" s="238"/>
      <c r="M128" s="238"/>
      <c r="N128" s="239"/>
      <c r="O128" s="237"/>
      <c r="P128" s="239"/>
      <c r="Q128" s="237"/>
      <c r="R128" s="238"/>
      <c r="S128" s="267"/>
      <c r="T128" s="238"/>
      <c r="U128" s="238"/>
      <c r="V128" s="266"/>
      <c r="W128" s="239"/>
      <c r="X128" s="4"/>
      <c r="Y128" s="4"/>
      <c r="Z128" s="4"/>
      <c r="AA128" s="4"/>
      <c r="AB128" s="4"/>
      <c r="AC128" s="4"/>
      <c r="AR128" s="4"/>
    </row>
    <row r="129" spans="1:46" ht="15" customHeight="1">
      <c r="A129" s="290"/>
      <c r="B129" s="297"/>
      <c r="C129" s="298"/>
      <c r="D129" s="301"/>
      <c r="E129" s="237"/>
      <c r="F129" s="238"/>
      <c r="G129" s="238"/>
      <c r="H129" s="238"/>
      <c r="I129" s="239"/>
      <c r="J129" s="237"/>
      <c r="K129" s="238"/>
      <c r="L129" s="238"/>
      <c r="M129" s="238"/>
      <c r="N129" s="239"/>
      <c r="O129" s="237"/>
      <c r="P129" s="239"/>
      <c r="Q129" s="237"/>
      <c r="R129" s="238"/>
      <c r="S129" s="267"/>
      <c r="T129" s="238"/>
      <c r="U129" s="238"/>
      <c r="V129" s="266"/>
      <c r="W129" s="239"/>
      <c r="X129" s="4"/>
      <c r="Y129" s="4"/>
      <c r="Z129" s="4"/>
      <c r="AA129" s="4"/>
      <c r="AB129" s="4"/>
      <c r="AC129" s="4"/>
      <c r="AR129" s="4"/>
    </row>
    <row r="130" spans="1:46" ht="15" customHeight="1">
      <c r="A130" s="290"/>
      <c r="B130" s="297"/>
      <c r="C130" s="298"/>
      <c r="D130" s="301"/>
      <c r="E130" s="237"/>
      <c r="F130" s="238"/>
      <c r="G130" s="238"/>
      <c r="H130" s="238"/>
      <c r="I130" s="239"/>
      <c r="J130" s="237"/>
      <c r="K130" s="238"/>
      <c r="L130" s="238"/>
      <c r="M130" s="238"/>
      <c r="N130" s="239"/>
      <c r="O130" s="237"/>
      <c r="P130" s="239"/>
      <c r="Q130" s="237"/>
      <c r="R130" s="238"/>
      <c r="S130" s="267"/>
      <c r="T130" s="238"/>
      <c r="U130" s="238"/>
      <c r="V130" s="266"/>
      <c r="W130" s="239"/>
      <c r="X130" s="4"/>
      <c r="Y130" s="4"/>
      <c r="Z130" s="4"/>
      <c r="AA130" s="4"/>
      <c r="AB130" s="4"/>
      <c r="AC130" s="4"/>
      <c r="AR130" s="4"/>
    </row>
    <row r="131" spans="1:46" ht="15" customHeight="1">
      <c r="A131" s="290"/>
      <c r="B131" s="297"/>
      <c r="C131" s="298"/>
      <c r="D131" s="301"/>
      <c r="E131" s="237"/>
      <c r="F131" s="238"/>
      <c r="G131" s="238"/>
      <c r="H131" s="238"/>
      <c r="I131" s="239"/>
      <c r="J131" s="237"/>
      <c r="K131" s="238"/>
      <c r="L131" s="238"/>
      <c r="M131" s="238"/>
      <c r="N131" s="239"/>
      <c r="O131" s="237"/>
      <c r="P131" s="239"/>
      <c r="Q131" s="237"/>
      <c r="R131" s="238"/>
      <c r="S131" s="267"/>
      <c r="T131" s="238"/>
      <c r="U131" s="238"/>
      <c r="V131" s="266"/>
      <c r="W131" s="239"/>
      <c r="X131" s="4"/>
      <c r="Y131" s="4"/>
      <c r="Z131" s="4"/>
      <c r="AA131" s="4"/>
      <c r="AB131" s="4"/>
      <c r="AC131" s="4"/>
      <c r="AR131" s="4"/>
    </row>
    <row r="132" spans="1:46" ht="15" customHeight="1">
      <c r="A132" s="290"/>
      <c r="B132" s="297"/>
      <c r="C132" s="298"/>
      <c r="D132" s="301"/>
      <c r="E132" s="237"/>
      <c r="F132" s="238"/>
      <c r="G132" s="238"/>
      <c r="H132" s="238"/>
      <c r="I132" s="239"/>
      <c r="J132" s="237"/>
      <c r="K132" s="238"/>
      <c r="L132" s="238"/>
      <c r="M132" s="238"/>
      <c r="N132" s="239"/>
      <c r="O132" s="237"/>
      <c r="P132" s="239"/>
      <c r="Q132" s="237"/>
      <c r="R132" s="238"/>
      <c r="S132" s="267"/>
      <c r="T132" s="238"/>
      <c r="U132" s="238"/>
      <c r="V132" s="266"/>
      <c r="W132" s="239"/>
      <c r="X132" s="4"/>
      <c r="Y132" s="4"/>
      <c r="Z132" s="4"/>
      <c r="AA132" s="4"/>
      <c r="AB132" s="4"/>
      <c r="AC132" s="4"/>
      <c r="AR132" s="4"/>
    </row>
    <row r="133" spans="1:46" ht="15" customHeight="1">
      <c r="A133" s="290"/>
      <c r="B133" s="297"/>
      <c r="C133" s="298"/>
      <c r="D133" s="299"/>
      <c r="E133" s="265"/>
      <c r="F133" s="263"/>
      <c r="G133" s="263"/>
      <c r="H133" s="263"/>
      <c r="I133" s="300"/>
      <c r="J133" s="265"/>
      <c r="K133" s="263"/>
      <c r="L133" s="263"/>
      <c r="M133" s="263"/>
      <c r="N133" s="300"/>
      <c r="O133" s="265"/>
      <c r="P133" s="300"/>
      <c r="Q133" s="237"/>
      <c r="R133" s="238"/>
      <c r="S133" s="267"/>
      <c r="T133" s="238"/>
      <c r="U133" s="238"/>
      <c r="V133" s="266"/>
      <c r="W133" s="239"/>
      <c r="X133" s="4"/>
      <c r="Y133" s="4"/>
      <c r="Z133" s="4"/>
      <c r="AA133" s="4"/>
      <c r="AT133" s="4"/>
    </row>
    <row r="134" spans="1:46" ht="15" customHeight="1">
      <c r="A134" s="290"/>
      <c r="B134" s="297"/>
      <c r="C134" s="298"/>
      <c r="D134" s="299"/>
      <c r="E134" s="265"/>
      <c r="F134" s="263"/>
      <c r="G134" s="263"/>
      <c r="H134" s="263"/>
      <c r="I134" s="300"/>
      <c r="J134" s="265"/>
      <c r="K134" s="263"/>
      <c r="L134" s="263"/>
      <c r="M134" s="263"/>
      <c r="N134" s="300"/>
      <c r="O134" s="265"/>
      <c r="P134" s="300"/>
      <c r="Q134" s="237"/>
      <c r="R134" s="238"/>
      <c r="S134" s="267"/>
      <c r="T134" s="238"/>
      <c r="U134" s="238"/>
      <c r="V134" s="266"/>
      <c r="W134" s="239"/>
      <c r="X134" s="4"/>
      <c r="Y134" s="4"/>
      <c r="Z134" s="4"/>
      <c r="AA134" s="4"/>
      <c r="AT134" s="4"/>
    </row>
    <row r="135" spans="1:46" ht="15" customHeight="1">
      <c r="A135" s="290"/>
      <c r="B135" s="297"/>
      <c r="C135" s="298"/>
      <c r="D135" s="299"/>
      <c r="E135" s="265"/>
      <c r="F135" s="263"/>
      <c r="G135" s="263"/>
      <c r="H135" s="263"/>
      <c r="I135" s="300"/>
      <c r="J135" s="265"/>
      <c r="K135" s="263"/>
      <c r="L135" s="263"/>
      <c r="M135" s="263"/>
      <c r="N135" s="300"/>
      <c r="O135" s="265"/>
      <c r="P135" s="300"/>
      <c r="Q135" s="237"/>
      <c r="R135" s="238"/>
      <c r="S135" s="267"/>
      <c r="T135" s="238"/>
      <c r="U135" s="238"/>
      <c r="V135" s="266"/>
      <c r="W135" s="239"/>
      <c r="X135" s="4"/>
      <c r="Y135" s="4"/>
      <c r="Z135" s="4"/>
      <c r="AA135" s="4"/>
      <c r="AT135" s="4"/>
    </row>
    <row r="136" spans="1:46" ht="15" customHeight="1">
      <c r="A136" s="290"/>
      <c r="B136" s="297"/>
      <c r="C136" s="298"/>
      <c r="D136" s="299"/>
      <c r="E136" s="265"/>
      <c r="F136" s="263"/>
      <c r="G136" s="263"/>
      <c r="H136" s="263"/>
      <c r="I136" s="300"/>
      <c r="J136" s="265"/>
      <c r="K136" s="263"/>
      <c r="L136" s="263"/>
      <c r="M136" s="263"/>
      <c r="N136" s="300"/>
      <c r="O136" s="265"/>
      <c r="P136" s="300"/>
      <c r="Q136" s="237"/>
      <c r="R136" s="238"/>
      <c r="S136" s="267"/>
      <c r="T136" s="238"/>
      <c r="U136" s="238"/>
      <c r="V136" s="266"/>
      <c r="W136" s="239"/>
      <c r="X136" s="4"/>
      <c r="Y136" s="4"/>
      <c r="Z136" s="4"/>
      <c r="AA136" s="4"/>
      <c r="AT136" s="4"/>
    </row>
    <row r="137" spans="1:46" ht="15" customHeight="1">
      <c r="A137" s="290"/>
      <c r="B137" s="297"/>
      <c r="C137" s="298"/>
      <c r="D137" s="299"/>
      <c r="E137" s="265"/>
      <c r="F137" s="263"/>
      <c r="G137" s="263"/>
      <c r="H137" s="263"/>
      <c r="I137" s="300"/>
      <c r="J137" s="265"/>
      <c r="K137" s="263"/>
      <c r="L137" s="263"/>
      <c r="M137" s="263"/>
      <c r="N137" s="300"/>
      <c r="O137" s="265"/>
      <c r="P137" s="300"/>
      <c r="Q137" s="237"/>
      <c r="R137" s="238"/>
      <c r="S137" s="267"/>
      <c r="T137" s="238"/>
      <c r="U137" s="238"/>
      <c r="V137" s="266"/>
      <c r="W137" s="239"/>
      <c r="X137" s="4"/>
      <c r="Y137" s="4"/>
      <c r="Z137" s="4"/>
      <c r="AA137" s="4"/>
      <c r="AT137" s="4"/>
    </row>
    <row r="138" spans="1:46" ht="15" customHeight="1">
      <c r="A138" s="290"/>
      <c r="B138" s="297"/>
      <c r="C138" s="298"/>
      <c r="D138" s="299"/>
      <c r="E138" s="265"/>
      <c r="F138" s="263"/>
      <c r="G138" s="263"/>
      <c r="H138" s="263"/>
      <c r="I138" s="300"/>
      <c r="J138" s="265"/>
      <c r="K138" s="263"/>
      <c r="L138" s="263"/>
      <c r="M138" s="263"/>
      <c r="N138" s="300"/>
      <c r="O138" s="265"/>
      <c r="P138" s="300"/>
      <c r="Q138" s="237"/>
      <c r="R138" s="238"/>
      <c r="S138" s="267"/>
      <c r="T138" s="238"/>
      <c r="U138" s="238"/>
      <c r="V138" s="266"/>
      <c r="W138" s="239"/>
      <c r="X138" s="4"/>
      <c r="Y138" s="4"/>
      <c r="Z138" s="4"/>
      <c r="AA138" s="4"/>
      <c r="AT138" s="4"/>
    </row>
    <row r="139" spans="1:46" ht="15" customHeight="1">
      <c r="A139" s="290"/>
      <c r="B139" s="297"/>
      <c r="C139" s="298"/>
      <c r="D139" s="301"/>
      <c r="E139" s="237"/>
      <c r="F139" s="238"/>
      <c r="G139" s="238"/>
      <c r="H139" s="238"/>
      <c r="I139" s="239"/>
      <c r="J139" s="237"/>
      <c r="K139" s="238"/>
      <c r="L139" s="238"/>
      <c r="M139" s="238"/>
      <c r="N139" s="239"/>
      <c r="O139" s="237"/>
      <c r="P139" s="239"/>
      <c r="Q139" s="237"/>
      <c r="R139" s="238"/>
      <c r="S139" s="267"/>
      <c r="T139" s="238"/>
      <c r="U139" s="238"/>
      <c r="V139" s="266"/>
      <c r="W139" s="239"/>
      <c r="X139" s="4"/>
      <c r="Y139" s="4"/>
      <c r="Z139" s="4"/>
      <c r="AA139" s="4"/>
      <c r="AT139" s="4"/>
    </row>
    <row r="140" spans="1:46" ht="15" customHeight="1">
      <c r="A140" s="290"/>
      <c r="B140" s="297"/>
      <c r="C140" s="298"/>
      <c r="D140" s="301"/>
      <c r="E140" s="237"/>
      <c r="F140" s="238"/>
      <c r="G140" s="238"/>
      <c r="H140" s="238"/>
      <c r="I140" s="239"/>
      <c r="J140" s="237"/>
      <c r="K140" s="238"/>
      <c r="L140" s="238"/>
      <c r="M140" s="238"/>
      <c r="N140" s="239"/>
      <c r="O140" s="237"/>
      <c r="P140" s="239"/>
      <c r="Q140" s="237"/>
      <c r="R140" s="238"/>
      <c r="S140" s="267"/>
      <c r="T140" s="238"/>
      <c r="U140" s="238"/>
      <c r="V140" s="266"/>
      <c r="W140" s="239"/>
      <c r="X140" s="4"/>
      <c r="Y140" s="4"/>
      <c r="Z140" s="4"/>
      <c r="AA140" s="4"/>
      <c r="AT140" s="4"/>
    </row>
    <row r="141" spans="1:46" ht="15" customHeight="1">
      <c r="A141" s="290"/>
      <c r="B141" s="297"/>
      <c r="C141" s="298"/>
      <c r="D141" s="301"/>
      <c r="E141" s="237"/>
      <c r="F141" s="238"/>
      <c r="G141" s="238"/>
      <c r="H141" s="238"/>
      <c r="I141" s="239"/>
      <c r="J141" s="237"/>
      <c r="K141" s="238"/>
      <c r="L141" s="238"/>
      <c r="M141" s="238"/>
      <c r="N141" s="239"/>
      <c r="O141" s="237"/>
      <c r="P141" s="239"/>
      <c r="Q141" s="237"/>
      <c r="R141" s="238"/>
      <c r="S141" s="267"/>
      <c r="T141" s="238"/>
      <c r="U141" s="238"/>
      <c r="V141" s="266"/>
      <c r="W141" s="239"/>
      <c r="X141" s="4"/>
      <c r="Y141" s="4"/>
      <c r="Z141" s="4"/>
      <c r="AA141" s="4"/>
      <c r="AB141" s="4"/>
      <c r="AC141" s="4"/>
      <c r="AR141" s="4"/>
    </row>
    <row r="142" spans="1:46" ht="15" customHeight="1">
      <c r="A142" s="290"/>
      <c r="B142" s="297"/>
      <c r="C142" s="298"/>
      <c r="D142" s="301"/>
      <c r="E142" s="237"/>
      <c r="F142" s="238"/>
      <c r="G142" s="238"/>
      <c r="H142" s="238"/>
      <c r="I142" s="239"/>
      <c r="J142" s="237"/>
      <c r="K142" s="238"/>
      <c r="L142" s="238"/>
      <c r="M142" s="238"/>
      <c r="N142" s="239"/>
      <c r="O142" s="237"/>
      <c r="P142" s="239"/>
      <c r="Q142" s="237"/>
      <c r="R142" s="238"/>
      <c r="S142" s="267"/>
      <c r="T142" s="238"/>
      <c r="U142" s="238"/>
      <c r="V142" s="266"/>
      <c r="W142" s="239"/>
      <c r="X142" s="4"/>
      <c r="Y142" s="4"/>
      <c r="Z142" s="4"/>
      <c r="AA142" s="4"/>
      <c r="AB142" s="4"/>
      <c r="AC142" s="4"/>
      <c r="AR142" s="4"/>
    </row>
    <row r="143" spans="1:46" ht="15" customHeight="1">
      <c r="A143" s="290"/>
      <c r="B143" s="297"/>
      <c r="C143" s="298"/>
      <c r="D143" s="301"/>
      <c r="E143" s="237"/>
      <c r="F143" s="238"/>
      <c r="G143" s="238"/>
      <c r="H143" s="238"/>
      <c r="I143" s="239"/>
      <c r="J143" s="237"/>
      <c r="K143" s="238"/>
      <c r="L143" s="238"/>
      <c r="M143" s="238"/>
      <c r="N143" s="239"/>
      <c r="O143" s="237"/>
      <c r="P143" s="239"/>
      <c r="Q143" s="237"/>
      <c r="R143" s="238"/>
      <c r="S143" s="267"/>
      <c r="T143" s="238"/>
      <c r="U143" s="238"/>
      <c r="V143" s="266"/>
      <c r="W143" s="239"/>
      <c r="X143" s="4"/>
      <c r="Y143" s="4"/>
      <c r="Z143" s="4"/>
      <c r="AA143" s="4"/>
      <c r="AB143" s="4"/>
      <c r="AC143" s="4"/>
      <c r="AR143" s="4"/>
    </row>
    <row r="144" spans="1:46" ht="15" customHeight="1">
      <c r="A144" s="290"/>
      <c r="B144" s="297"/>
      <c r="C144" s="298"/>
      <c r="D144" s="301"/>
      <c r="E144" s="237"/>
      <c r="F144" s="238"/>
      <c r="G144" s="238"/>
      <c r="H144" s="238"/>
      <c r="I144" s="239"/>
      <c r="J144" s="237"/>
      <c r="K144" s="238"/>
      <c r="L144" s="238"/>
      <c r="M144" s="238"/>
      <c r="N144" s="239"/>
      <c r="O144" s="237"/>
      <c r="P144" s="239"/>
      <c r="Q144" s="237"/>
      <c r="R144" s="238"/>
      <c r="S144" s="267"/>
      <c r="T144" s="238"/>
      <c r="U144" s="238"/>
      <c r="V144" s="266"/>
      <c r="W144" s="239"/>
      <c r="X144" s="4"/>
      <c r="Y144" s="4"/>
      <c r="Z144" s="4"/>
      <c r="AA144" s="4"/>
      <c r="AB144" s="4"/>
      <c r="AC144" s="4"/>
      <c r="AR144" s="4"/>
    </row>
    <row r="145" spans="1:44" ht="15" customHeight="1">
      <c r="A145" s="290"/>
      <c r="B145" s="297"/>
      <c r="C145" s="298"/>
      <c r="D145" s="301"/>
      <c r="E145" s="237"/>
      <c r="F145" s="238"/>
      <c r="G145" s="238"/>
      <c r="H145" s="238"/>
      <c r="I145" s="239"/>
      <c r="J145" s="237"/>
      <c r="K145" s="238"/>
      <c r="L145" s="238"/>
      <c r="M145" s="238"/>
      <c r="N145" s="239"/>
      <c r="O145" s="237"/>
      <c r="P145" s="239"/>
      <c r="Q145" s="237"/>
      <c r="R145" s="238"/>
      <c r="S145" s="267"/>
      <c r="T145" s="238"/>
      <c r="U145" s="238"/>
      <c r="V145" s="266"/>
      <c r="W145" s="239"/>
      <c r="X145" s="4"/>
      <c r="Y145" s="4"/>
      <c r="Z145" s="4"/>
      <c r="AA145" s="4"/>
      <c r="AB145" s="4"/>
      <c r="AC145" s="4"/>
      <c r="AR145" s="4"/>
    </row>
    <row r="146" spans="1:44" ht="15" customHeight="1">
      <c r="A146" s="290"/>
      <c r="B146" s="297"/>
      <c r="C146" s="298"/>
      <c r="D146" s="301"/>
      <c r="E146" s="237"/>
      <c r="F146" s="238"/>
      <c r="G146" s="238"/>
      <c r="H146" s="238"/>
      <c r="I146" s="239"/>
      <c r="J146" s="237"/>
      <c r="K146" s="238"/>
      <c r="L146" s="238"/>
      <c r="M146" s="238"/>
      <c r="N146" s="239"/>
      <c r="O146" s="237"/>
      <c r="P146" s="239"/>
      <c r="Q146" s="237"/>
      <c r="R146" s="238"/>
      <c r="S146" s="267"/>
      <c r="T146" s="238"/>
      <c r="U146" s="238"/>
      <c r="V146" s="266"/>
      <c r="W146" s="239"/>
      <c r="X146" s="4"/>
      <c r="Y146" s="4"/>
      <c r="Z146" s="4"/>
      <c r="AA146" s="4"/>
      <c r="AB146" s="4"/>
      <c r="AC146" s="4"/>
      <c r="AR146" s="4"/>
    </row>
    <row r="147" spans="1:44" ht="15" customHeight="1">
      <c r="A147" s="290"/>
      <c r="B147" s="297"/>
      <c r="C147" s="298"/>
      <c r="D147" s="301"/>
      <c r="E147" s="237"/>
      <c r="F147" s="238"/>
      <c r="G147" s="238"/>
      <c r="H147" s="238"/>
      <c r="I147" s="239"/>
      <c r="J147" s="237"/>
      <c r="K147" s="238"/>
      <c r="L147" s="238"/>
      <c r="M147" s="238"/>
      <c r="N147" s="239"/>
      <c r="O147" s="237"/>
      <c r="P147" s="239"/>
      <c r="Q147" s="237"/>
      <c r="R147" s="238"/>
      <c r="S147" s="267"/>
      <c r="T147" s="238"/>
      <c r="U147" s="238"/>
      <c r="V147" s="266"/>
      <c r="W147" s="239"/>
      <c r="X147" s="4"/>
      <c r="Y147" s="4"/>
      <c r="Z147" s="4"/>
      <c r="AA147" s="4"/>
      <c r="AB147" s="4"/>
      <c r="AC147" s="4"/>
      <c r="AR147" s="4"/>
    </row>
    <row r="148" spans="1:44" ht="15" customHeight="1">
      <c r="A148" s="290"/>
      <c r="B148" s="297"/>
      <c r="C148" s="298"/>
      <c r="D148" s="301"/>
      <c r="E148" s="237"/>
      <c r="F148" s="238"/>
      <c r="G148" s="238"/>
      <c r="H148" s="238"/>
      <c r="I148" s="239"/>
      <c r="J148" s="237"/>
      <c r="K148" s="238"/>
      <c r="L148" s="238"/>
      <c r="M148" s="238"/>
      <c r="N148" s="239"/>
      <c r="O148" s="237"/>
      <c r="P148" s="239"/>
      <c r="Q148" s="237"/>
      <c r="R148" s="238"/>
      <c r="S148" s="267"/>
      <c r="T148" s="238"/>
      <c r="U148" s="238"/>
      <c r="V148" s="266"/>
      <c r="W148" s="239"/>
      <c r="X148" s="4"/>
      <c r="Y148" s="4"/>
      <c r="Z148" s="4"/>
      <c r="AA148" s="4"/>
      <c r="AB148" s="4"/>
      <c r="AC148" s="4"/>
      <c r="AR148" s="4"/>
    </row>
    <row r="149" spans="1:44" ht="15" customHeight="1">
      <c r="A149" s="290"/>
      <c r="B149" s="297"/>
      <c r="C149" s="298"/>
      <c r="D149" s="301"/>
      <c r="E149" s="237"/>
      <c r="F149" s="238"/>
      <c r="G149" s="238"/>
      <c r="H149" s="238"/>
      <c r="I149" s="239"/>
      <c r="J149" s="237"/>
      <c r="K149" s="238"/>
      <c r="L149" s="238"/>
      <c r="M149" s="238"/>
      <c r="N149" s="239"/>
      <c r="O149" s="237"/>
      <c r="P149" s="239"/>
      <c r="Q149" s="237"/>
      <c r="R149" s="238"/>
      <c r="S149" s="267"/>
      <c r="T149" s="238"/>
      <c r="U149" s="238"/>
      <c r="V149" s="266"/>
      <c r="W149" s="239"/>
      <c r="X149" s="4"/>
      <c r="Y149" s="4"/>
      <c r="Z149" s="4"/>
      <c r="AA149" s="4"/>
      <c r="AB149" s="4"/>
      <c r="AC149" s="4"/>
      <c r="AR149" s="4"/>
    </row>
    <row r="150" spans="1:44" ht="15" customHeight="1">
      <c r="A150" s="290"/>
      <c r="B150" s="297"/>
      <c r="C150" s="298"/>
      <c r="D150" s="301"/>
      <c r="E150" s="237"/>
      <c r="F150" s="238"/>
      <c r="G150" s="238"/>
      <c r="H150" s="238"/>
      <c r="I150" s="239"/>
      <c r="J150" s="237"/>
      <c r="K150" s="238"/>
      <c r="L150" s="238"/>
      <c r="M150" s="238"/>
      <c r="N150" s="239"/>
      <c r="O150" s="237"/>
      <c r="P150" s="239"/>
      <c r="Q150" s="237"/>
      <c r="R150" s="238"/>
      <c r="S150" s="267"/>
      <c r="T150" s="238"/>
      <c r="U150" s="238"/>
      <c r="V150" s="266"/>
      <c r="W150" s="239"/>
      <c r="X150" s="4"/>
      <c r="Y150" s="4"/>
      <c r="Z150" s="4"/>
      <c r="AA150" s="4"/>
      <c r="AB150" s="4"/>
      <c r="AC150" s="4"/>
      <c r="AR150" s="4"/>
    </row>
    <row r="151" spans="1:44" ht="15" customHeight="1">
      <c r="A151" s="290"/>
      <c r="B151" s="297"/>
      <c r="C151" s="298"/>
      <c r="D151" s="301"/>
      <c r="E151" s="237"/>
      <c r="F151" s="238"/>
      <c r="G151" s="238"/>
      <c r="H151" s="238"/>
      <c r="I151" s="239"/>
      <c r="J151" s="237"/>
      <c r="K151" s="238"/>
      <c r="L151" s="238"/>
      <c r="M151" s="238"/>
      <c r="N151" s="239"/>
      <c r="O151" s="237"/>
      <c r="P151" s="239"/>
      <c r="Q151" s="237"/>
      <c r="R151" s="238"/>
      <c r="S151" s="267"/>
      <c r="T151" s="238"/>
      <c r="U151" s="238"/>
      <c r="V151" s="266"/>
      <c r="W151" s="239"/>
      <c r="X151" s="4"/>
      <c r="Y151" s="4"/>
      <c r="Z151" s="4"/>
      <c r="AA151" s="4"/>
      <c r="AB151" s="4"/>
      <c r="AC151" s="4"/>
      <c r="AR151" s="4"/>
    </row>
    <row r="152" spans="1:44" ht="15" customHeight="1">
      <c r="A152" s="290"/>
      <c r="B152" s="297"/>
      <c r="C152" s="298"/>
      <c r="D152" s="301"/>
      <c r="E152" s="237"/>
      <c r="F152" s="238"/>
      <c r="G152" s="238"/>
      <c r="H152" s="238"/>
      <c r="I152" s="239"/>
      <c r="J152" s="237"/>
      <c r="K152" s="238"/>
      <c r="L152" s="238"/>
      <c r="M152" s="238"/>
      <c r="N152" s="239"/>
      <c r="O152" s="237"/>
      <c r="P152" s="239"/>
      <c r="Q152" s="237"/>
      <c r="R152" s="238"/>
      <c r="S152" s="267"/>
      <c r="T152" s="238"/>
      <c r="U152" s="238"/>
      <c r="V152" s="266"/>
      <c r="W152" s="239"/>
      <c r="X152" s="4"/>
      <c r="Y152" s="4"/>
      <c r="Z152" s="4"/>
      <c r="AA152" s="4"/>
      <c r="AB152" s="4"/>
      <c r="AC152" s="4"/>
      <c r="AR152" s="4"/>
    </row>
    <row r="153" spans="1:44" ht="15" customHeight="1">
      <c r="A153" s="290"/>
      <c r="B153" s="297"/>
      <c r="C153" s="298"/>
      <c r="D153" s="301"/>
      <c r="E153" s="237"/>
      <c r="F153" s="238"/>
      <c r="G153" s="238"/>
      <c r="H153" s="238"/>
      <c r="I153" s="239"/>
      <c r="J153" s="237"/>
      <c r="K153" s="238"/>
      <c r="L153" s="238"/>
      <c r="M153" s="238"/>
      <c r="N153" s="239"/>
      <c r="O153" s="237"/>
      <c r="P153" s="239"/>
      <c r="Q153" s="237"/>
      <c r="R153" s="238"/>
      <c r="S153" s="267"/>
      <c r="T153" s="238"/>
      <c r="U153" s="238"/>
      <c r="V153" s="266"/>
      <c r="W153" s="239"/>
      <c r="X153" s="4"/>
      <c r="Y153" s="4"/>
      <c r="Z153" s="4"/>
      <c r="AA153" s="4"/>
      <c r="AB153" s="4"/>
      <c r="AC153" s="4"/>
      <c r="AR153" s="4"/>
    </row>
    <row r="154" spans="1:44" ht="15" customHeight="1">
      <c r="A154" s="290"/>
      <c r="B154" s="297"/>
      <c r="C154" s="298"/>
      <c r="D154" s="301"/>
      <c r="E154" s="237"/>
      <c r="F154" s="238"/>
      <c r="G154" s="238"/>
      <c r="H154" s="238"/>
      <c r="I154" s="239"/>
      <c r="J154" s="237"/>
      <c r="K154" s="238"/>
      <c r="L154" s="238"/>
      <c r="M154" s="238"/>
      <c r="N154" s="239"/>
      <c r="O154" s="237"/>
      <c r="P154" s="239"/>
      <c r="Q154" s="237"/>
      <c r="R154" s="238"/>
      <c r="S154" s="267"/>
      <c r="T154" s="238"/>
      <c r="U154" s="238"/>
      <c r="V154" s="266"/>
      <c r="W154" s="239"/>
      <c r="X154" s="4"/>
      <c r="Y154" s="4"/>
      <c r="Z154" s="4"/>
      <c r="AA154" s="4"/>
      <c r="AB154" s="4"/>
      <c r="AC154" s="4"/>
      <c r="AR154" s="4"/>
    </row>
    <row r="155" spans="1:44" ht="15" customHeight="1">
      <c r="A155" s="290"/>
      <c r="B155" s="297"/>
      <c r="C155" s="298"/>
      <c r="D155" s="301"/>
      <c r="E155" s="237"/>
      <c r="F155" s="238"/>
      <c r="G155" s="238"/>
      <c r="H155" s="238"/>
      <c r="I155" s="239"/>
      <c r="J155" s="237"/>
      <c r="K155" s="238"/>
      <c r="L155" s="238"/>
      <c r="M155" s="238"/>
      <c r="N155" s="239"/>
      <c r="O155" s="237"/>
      <c r="P155" s="239"/>
      <c r="Q155" s="237"/>
      <c r="R155" s="238"/>
      <c r="S155" s="267"/>
      <c r="T155" s="238"/>
      <c r="U155" s="238"/>
      <c r="V155" s="266"/>
      <c r="W155" s="239"/>
      <c r="X155" s="4"/>
      <c r="Y155" s="4"/>
      <c r="Z155" s="4"/>
      <c r="AA155" s="4"/>
      <c r="AB155" s="4"/>
      <c r="AC155" s="4"/>
      <c r="AR155" s="4"/>
    </row>
    <row r="156" spans="1:44" ht="15" customHeight="1">
      <c r="A156" s="290"/>
      <c r="B156" s="297"/>
      <c r="C156" s="298"/>
      <c r="D156" s="301"/>
      <c r="E156" s="237"/>
      <c r="F156" s="238"/>
      <c r="G156" s="238"/>
      <c r="H156" s="238"/>
      <c r="I156" s="239"/>
      <c r="J156" s="237"/>
      <c r="K156" s="238"/>
      <c r="L156" s="238"/>
      <c r="M156" s="238"/>
      <c r="N156" s="239"/>
      <c r="O156" s="237"/>
      <c r="P156" s="239"/>
      <c r="Q156" s="237"/>
      <c r="R156" s="238"/>
      <c r="S156" s="267"/>
      <c r="T156" s="238"/>
      <c r="U156" s="238"/>
      <c r="V156" s="266"/>
      <c r="W156" s="239"/>
      <c r="X156" s="4"/>
      <c r="Y156" s="4"/>
      <c r="Z156" s="4"/>
      <c r="AA156" s="4"/>
      <c r="AB156" s="4"/>
      <c r="AC156" s="4"/>
      <c r="AR156" s="4"/>
    </row>
    <row r="157" spans="1:44" ht="15" customHeight="1">
      <c r="A157" s="290"/>
      <c r="B157" s="297"/>
      <c r="C157" s="298"/>
      <c r="D157" s="301"/>
      <c r="E157" s="237"/>
      <c r="F157" s="238"/>
      <c r="G157" s="238"/>
      <c r="H157" s="238"/>
      <c r="I157" s="239"/>
      <c r="J157" s="237"/>
      <c r="K157" s="238"/>
      <c r="L157" s="238"/>
      <c r="M157" s="238"/>
      <c r="N157" s="239"/>
      <c r="O157" s="237"/>
      <c r="P157" s="239"/>
      <c r="Q157" s="237"/>
      <c r="R157" s="238"/>
      <c r="S157" s="267"/>
      <c r="T157" s="238"/>
      <c r="U157" s="238"/>
      <c r="V157" s="266"/>
      <c r="W157" s="239"/>
      <c r="X157" s="4"/>
      <c r="Y157" s="4"/>
      <c r="Z157" s="4"/>
      <c r="AA157" s="4"/>
      <c r="AB157" s="4"/>
      <c r="AC157" s="4"/>
      <c r="AR157" s="4"/>
    </row>
    <row r="158" spans="1:44" ht="15" customHeight="1">
      <c r="A158" s="290"/>
      <c r="B158" s="297"/>
      <c r="C158" s="298"/>
      <c r="D158" s="301"/>
      <c r="E158" s="237"/>
      <c r="F158" s="238"/>
      <c r="G158" s="238"/>
      <c r="H158" s="238"/>
      <c r="I158" s="239"/>
      <c r="J158" s="237"/>
      <c r="K158" s="238"/>
      <c r="L158" s="238"/>
      <c r="M158" s="238"/>
      <c r="N158" s="239"/>
      <c r="O158" s="237"/>
      <c r="P158" s="239"/>
      <c r="Q158" s="237"/>
      <c r="R158" s="238"/>
      <c r="S158" s="267"/>
      <c r="T158" s="238"/>
      <c r="U158" s="238"/>
      <c r="V158" s="266"/>
      <c r="W158" s="239"/>
      <c r="X158" s="4"/>
      <c r="Y158" s="4"/>
      <c r="Z158" s="4"/>
      <c r="AA158" s="4"/>
      <c r="AB158" s="4"/>
      <c r="AC158" s="4"/>
      <c r="AR158" s="4"/>
    </row>
    <row r="159" spans="1:44" ht="15" customHeight="1">
      <c r="A159" s="290"/>
      <c r="B159" s="297"/>
      <c r="C159" s="298"/>
      <c r="D159" s="301"/>
      <c r="E159" s="237"/>
      <c r="F159" s="238"/>
      <c r="G159" s="238"/>
      <c r="H159" s="238"/>
      <c r="I159" s="239"/>
      <c r="J159" s="237"/>
      <c r="K159" s="238"/>
      <c r="L159" s="238"/>
      <c r="M159" s="238"/>
      <c r="N159" s="239"/>
      <c r="O159" s="237"/>
      <c r="P159" s="239"/>
      <c r="Q159" s="237"/>
      <c r="R159" s="238"/>
      <c r="S159" s="267"/>
      <c r="T159" s="238"/>
      <c r="U159" s="238"/>
      <c r="V159" s="266"/>
      <c r="W159" s="239"/>
      <c r="X159" s="4"/>
      <c r="Y159" s="4"/>
      <c r="Z159" s="4"/>
      <c r="AA159" s="4"/>
      <c r="AB159" s="4"/>
      <c r="AC159" s="4"/>
      <c r="AR159" s="4"/>
    </row>
    <row r="160" spans="1:44" ht="15" customHeight="1">
      <c r="A160" s="290"/>
      <c r="B160" s="297"/>
      <c r="C160" s="298"/>
      <c r="D160" s="301"/>
      <c r="E160" s="237"/>
      <c r="F160" s="238"/>
      <c r="G160" s="238"/>
      <c r="H160" s="238"/>
      <c r="I160" s="239"/>
      <c r="J160" s="237"/>
      <c r="K160" s="238"/>
      <c r="L160" s="238"/>
      <c r="M160" s="238"/>
      <c r="N160" s="239"/>
      <c r="O160" s="237"/>
      <c r="P160" s="239"/>
      <c r="Q160" s="237"/>
      <c r="R160" s="238"/>
      <c r="S160" s="267"/>
      <c r="T160" s="238"/>
      <c r="U160" s="238"/>
      <c r="V160" s="266"/>
      <c r="W160" s="239"/>
      <c r="X160" s="4"/>
      <c r="Y160" s="4"/>
      <c r="Z160" s="4"/>
      <c r="AA160" s="4"/>
      <c r="AB160" s="4"/>
      <c r="AC160" s="4"/>
      <c r="AR160" s="4"/>
    </row>
    <row r="161" spans="1:44" ht="15" customHeight="1">
      <c r="A161" s="290"/>
      <c r="B161" s="297"/>
      <c r="C161" s="298"/>
      <c r="D161" s="301"/>
      <c r="E161" s="237"/>
      <c r="F161" s="238"/>
      <c r="G161" s="238"/>
      <c r="H161" s="238"/>
      <c r="I161" s="239"/>
      <c r="J161" s="237"/>
      <c r="K161" s="238"/>
      <c r="L161" s="238"/>
      <c r="M161" s="238"/>
      <c r="N161" s="239"/>
      <c r="O161" s="237"/>
      <c r="P161" s="239"/>
      <c r="Q161" s="237"/>
      <c r="R161" s="238"/>
      <c r="S161" s="267"/>
      <c r="T161" s="238"/>
      <c r="U161" s="238"/>
      <c r="V161" s="266"/>
      <c r="W161" s="239"/>
      <c r="X161" s="4"/>
      <c r="Y161" s="4"/>
      <c r="Z161" s="4"/>
      <c r="AA161" s="4"/>
      <c r="AB161" s="4"/>
      <c r="AC161" s="4"/>
      <c r="AR161" s="4"/>
    </row>
    <row r="162" spans="1:44" ht="15" customHeight="1">
      <c r="A162" s="290"/>
      <c r="B162" s="297"/>
      <c r="C162" s="298"/>
      <c r="D162" s="301"/>
      <c r="E162" s="237"/>
      <c r="F162" s="238"/>
      <c r="G162" s="238"/>
      <c r="H162" s="238"/>
      <c r="I162" s="239"/>
      <c r="J162" s="237"/>
      <c r="K162" s="238"/>
      <c r="L162" s="238"/>
      <c r="M162" s="238"/>
      <c r="N162" s="239"/>
      <c r="O162" s="237"/>
      <c r="P162" s="239"/>
      <c r="Q162" s="237"/>
      <c r="R162" s="238"/>
      <c r="S162" s="267"/>
      <c r="T162" s="238"/>
      <c r="U162" s="238"/>
      <c r="V162" s="266"/>
      <c r="W162" s="239"/>
      <c r="X162" s="4"/>
      <c r="Y162" s="4"/>
      <c r="Z162" s="4"/>
      <c r="AA162" s="4"/>
      <c r="AB162" s="4"/>
      <c r="AC162" s="4"/>
      <c r="AR162" s="4"/>
    </row>
    <row r="163" spans="1:44" ht="15" customHeight="1">
      <c r="A163" s="290"/>
      <c r="B163" s="297"/>
      <c r="C163" s="298"/>
      <c r="D163" s="301"/>
      <c r="E163" s="237"/>
      <c r="F163" s="238"/>
      <c r="G163" s="238"/>
      <c r="H163" s="238"/>
      <c r="I163" s="239"/>
      <c r="J163" s="237"/>
      <c r="K163" s="238"/>
      <c r="L163" s="238"/>
      <c r="M163" s="238"/>
      <c r="N163" s="239"/>
      <c r="O163" s="237"/>
      <c r="P163" s="239"/>
      <c r="Q163" s="237"/>
      <c r="R163" s="238"/>
      <c r="S163" s="267"/>
      <c r="T163" s="238"/>
      <c r="U163" s="238"/>
      <c r="V163" s="266"/>
      <c r="W163" s="239"/>
      <c r="X163" s="4"/>
      <c r="Y163" s="4"/>
      <c r="Z163" s="4"/>
      <c r="AA163" s="4"/>
      <c r="AB163" s="4"/>
      <c r="AC163" s="4"/>
      <c r="AR163" s="4"/>
    </row>
    <row r="164" spans="1:44" ht="15" customHeight="1">
      <c r="A164" s="290"/>
      <c r="B164" s="297"/>
      <c r="C164" s="298"/>
      <c r="D164" s="301"/>
      <c r="E164" s="237"/>
      <c r="F164" s="238"/>
      <c r="G164" s="238"/>
      <c r="H164" s="238"/>
      <c r="I164" s="239"/>
      <c r="J164" s="237"/>
      <c r="K164" s="238"/>
      <c r="L164" s="238"/>
      <c r="M164" s="238"/>
      <c r="N164" s="239"/>
      <c r="O164" s="237"/>
      <c r="P164" s="239"/>
      <c r="Q164" s="237"/>
      <c r="R164" s="238"/>
      <c r="S164" s="267"/>
      <c r="T164" s="238"/>
      <c r="U164" s="238"/>
      <c r="V164" s="266"/>
      <c r="W164" s="239"/>
      <c r="X164" s="4"/>
      <c r="Y164" s="4"/>
      <c r="Z164" s="4"/>
      <c r="AA164" s="4"/>
      <c r="AB164" s="4"/>
      <c r="AC164" s="4"/>
      <c r="AR164" s="4"/>
    </row>
    <row r="165" spans="1:44" ht="15" customHeight="1">
      <c r="A165" s="290"/>
      <c r="B165" s="297"/>
      <c r="C165" s="298"/>
      <c r="D165" s="301"/>
      <c r="E165" s="237"/>
      <c r="F165" s="238"/>
      <c r="G165" s="238"/>
      <c r="H165" s="238"/>
      <c r="I165" s="239"/>
      <c r="J165" s="237"/>
      <c r="K165" s="238"/>
      <c r="L165" s="238"/>
      <c r="M165" s="238"/>
      <c r="N165" s="239"/>
      <c r="O165" s="237"/>
      <c r="P165" s="239"/>
      <c r="Q165" s="237"/>
      <c r="R165" s="238"/>
      <c r="S165" s="267"/>
      <c r="T165" s="238"/>
      <c r="U165" s="238"/>
      <c r="V165" s="266"/>
      <c r="W165" s="239"/>
      <c r="X165" s="4"/>
      <c r="Y165" s="4"/>
      <c r="Z165" s="4"/>
      <c r="AA165" s="4"/>
      <c r="AB165" s="4"/>
      <c r="AC165" s="4"/>
      <c r="AR165" s="4"/>
    </row>
    <row r="166" spans="1:44" ht="15" customHeight="1">
      <c r="A166" s="290"/>
      <c r="B166" s="297"/>
      <c r="C166" s="298"/>
      <c r="D166" s="301"/>
      <c r="E166" s="237"/>
      <c r="F166" s="238"/>
      <c r="G166" s="238"/>
      <c r="H166" s="238"/>
      <c r="I166" s="239"/>
      <c r="J166" s="237"/>
      <c r="K166" s="238"/>
      <c r="L166" s="238"/>
      <c r="M166" s="238"/>
      <c r="N166" s="239"/>
      <c r="O166" s="237"/>
      <c r="P166" s="239"/>
      <c r="Q166" s="237"/>
      <c r="R166" s="238"/>
      <c r="S166" s="267"/>
      <c r="T166" s="238"/>
      <c r="U166" s="238"/>
      <c r="V166" s="266"/>
      <c r="W166" s="239"/>
      <c r="X166" s="4"/>
      <c r="Y166" s="4"/>
      <c r="Z166" s="4"/>
      <c r="AA166" s="4"/>
      <c r="AB166" s="4"/>
      <c r="AC166" s="4"/>
      <c r="AR166" s="4"/>
    </row>
    <row r="167" spans="1:44" ht="15" customHeight="1">
      <c r="A167" s="290"/>
      <c r="B167" s="297"/>
      <c r="C167" s="298"/>
      <c r="D167" s="301"/>
      <c r="E167" s="237"/>
      <c r="F167" s="238"/>
      <c r="G167" s="238"/>
      <c r="H167" s="238"/>
      <c r="I167" s="239"/>
      <c r="J167" s="237"/>
      <c r="K167" s="238"/>
      <c r="L167" s="238"/>
      <c r="M167" s="238"/>
      <c r="N167" s="239"/>
      <c r="O167" s="237"/>
      <c r="P167" s="239"/>
      <c r="Q167" s="237"/>
      <c r="R167" s="238"/>
      <c r="S167" s="267"/>
      <c r="T167" s="238"/>
      <c r="U167" s="238"/>
      <c r="V167" s="266"/>
      <c r="W167" s="239"/>
      <c r="X167" s="4"/>
      <c r="Y167" s="4"/>
      <c r="Z167" s="4"/>
      <c r="AA167" s="4"/>
      <c r="AB167" s="4"/>
      <c r="AC167" s="4"/>
      <c r="AR167" s="4"/>
    </row>
    <row r="168" spans="1:44" ht="15" customHeight="1">
      <c r="A168" s="290"/>
      <c r="B168" s="297"/>
      <c r="C168" s="298"/>
      <c r="D168" s="301"/>
      <c r="E168" s="237"/>
      <c r="F168" s="238"/>
      <c r="G168" s="238"/>
      <c r="H168" s="238"/>
      <c r="I168" s="239"/>
      <c r="J168" s="237"/>
      <c r="K168" s="238"/>
      <c r="L168" s="238"/>
      <c r="M168" s="238"/>
      <c r="N168" s="239"/>
      <c r="O168" s="237"/>
      <c r="P168" s="239"/>
      <c r="Q168" s="237"/>
      <c r="R168" s="238"/>
      <c r="S168" s="267"/>
      <c r="T168" s="238"/>
      <c r="U168" s="238"/>
      <c r="V168" s="266"/>
      <c r="W168" s="239"/>
      <c r="X168" s="4"/>
      <c r="Y168" s="4"/>
      <c r="Z168" s="4"/>
      <c r="AA168" s="4"/>
      <c r="AB168" s="4"/>
      <c r="AC168" s="4"/>
      <c r="AR168" s="4"/>
    </row>
    <row r="169" spans="1:44" ht="15" customHeight="1">
      <c r="A169" s="290"/>
      <c r="B169" s="297"/>
      <c r="C169" s="298"/>
      <c r="D169" s="301"/>
      <c r="E169" s="237"/>
      <c r="F169" s="238"/>
      <c r="G169" s="238"/>
      <c r="H169" s="238"/>
      <c r="I169" s="239"/>
      <c r="J169" s="237"/>
      <c r="K169" s="238"/>
      <c r="L169" s="238"/>
      <c r="M169" s="238"/>
      <c r="N169" s="239"/>
      <c r="O169" s="237"/>
      <c r="P169" s="239"/>
      <c r="Q169" s="237"/>
      <c r="R169" s="238"/>
      <c r="S169" s="267"/>
      <c r="T169" s="238"/>
      <c r="U169" s="238"/>
      <c r="V169" s="266"/>
      <c r="W169" s="239"/>
      <c r="X169" s="4"/>
      <c r="Y169" s="4"/>
      <c r="Z169" s="4"/>
      <c r="AA169" s="4"/>
      <c r="AB169" s="4"/>
      <c r="AC169" s="4"/>
      <c r="AR169" s="4"/>
    </row>
    <row r="170" spans="1:44" ht="15" customHeight="1">
      <c r="A170" s="290"/>
      <c r="B170" s="297"/>
      <c r="C170" s="298"/>
      <c r="D170" s="301"/>
      <c r="E170" s="237"/>
      <c r="F170" s="238"/>
      <c r="G170" s="238"/>
      <c r="H170" s="238"/>
      <c r="I170" s="239"/>
      <c r="J170" s="237"/>
      <c r="K170" s="238"/>
      <c r="L170" s="238"/>
      <c r="M170" s="238"/>
      <c r="N170" s="239"/>
      <c r="O170" s="237"/>
      <c r="P170" s="239"/>
      <c r="Q170" s="237"/>
      <c r="R170" s="238"/>
      <c r="S170" s="267"/>
      <c r="T170" s="238"/>
      <c r="U170" s="238"/>
      <c r="V170" s="266"/>
      <c r="W170" s="239"/>
      <c r="X170" s="4"/>
      <c r="Y170" s="4"/>
      <c r="Z170" s="4"/>
      <c r="AA170" s="4"/>
      <c r="AB170" s="4"/>
      <c r="AC170" s="4"/>
      <c r="AR170" s="4"/>
    </row>
    <row r="171" spans="1:44" ht="15" customHeight="1">
      <c r="A171" s="290"/>
      <c r="B171" s="297"/>
      <c r="C171" s="298"/>
      <c r="D171" s="301"/>
      <c r="E171" s="237"/>
      <c r="F171" s="238"/>
      <c r="G171" s="238"/>
      <c r="H171" s="238"/>
      <c r="I171" s="239"/>
      <c r="J171" s="237"/>
      <c r="K171" s="238"/>
      <c r="L171" s="238"/>
      <c r="M171" s="238"/>
      <c r="N171" s="239"/>
      <c r="O171" s="237"/>
      <c r="P171" s="239"/>
      <c r="Q171" s="237"/>
      <c r="R171" s="238"/>
      <c r="S171" s="267"/>
      <c r="T171" s="238"/>
      <c r="U171" s="238"/>
      <c r="V171" s="266"/>
      <c r="W171" s="239"/>
      <c r="X171" s="4"/>
      <c r="Y171" s="4"/>
      <c r="Z171" s="4"/>
      <c r="AA171" s="4"/>
      <c r="AB171" s="4"/>
      <c r="AC171" s="4"/>
      <c r="AR171" s="4"/>
    </row>
    <row r="172" spans="1:44" ht="15" customHeight="1">
      <c r="A172" s="290"/>
      <c r="B172" s="297"/>
      <c r="C172" s="298"/>
      <c r="D172" s="301"/>
      <c r="E172" s="237"/>
      <c r="F172" s="238"/>
      <c r="G172" s="238"/>
      <c r="H172" s="238"/>
      <c r="I172" s="239"/>
      <c r="J172" s="237"/>
      <c r="K172" s="238"/>
      <c r="L172" s="238"/>
      <c r="M172" s="238"/>
      <c r="N172" s="239"/>
      <c r="O172" s="237"/>
      <c r="P172" s="239"/>
      <c r="Q172" s="237"/>
      <c r="R172" s="238"/>
      <c r="S172" s="267"/>
      <c r="T172" s="238"/>
      <c r="U172" s="238"/>
      <c r="V172" s="266"/>
      <c r="W172" s="239"/>
      <c r="X172" s="4"/>
      <c r="Y172" s="4"/>
      <c r="Z172" s="4"/>
      <c r="AA172" s="4"/>
      <c r="AB172" s="4"/>
      <c r="AC172" s="4"/>
      <c r="AR172" s="4"/>
    </row>
    <row r="173" spans="1:44" ht="15" customHeight="1">
      <c r="A173" s="290"/>
      <c r="B173" s="297"/>
      <c r="C173" s="298"/>
      <c r="D173" s="301"/>
      <c r="E173" s="237"/>
      <c r="F173" s="238"/>
      <c r="G173" s="238"/>
      <c r="H173" s="238"/>
      <c r="I173" s="239"/>
      <c r="J173" s="237"/>
      <c r="K173" s="238"/>
      <c r="L173" s="238"/>
      <c r="M173" s="238"/>
      <c r="N173" s="239"/>
      <c r="O173" s="237"/>
      <c r="P173" s="239"/>
      <c r="Q173" s="237"/>
      <c r="R173" s="238"/>
      <c r="S173" s="267"/>
      <c r="T173" s="238"/>
      <c r="U173" s="238"/>
      <c r="V173" s="266"/>
      <c r="W173" s="239"/>
      <c r="X173" s="4"/>
      <c r="Y173" s="4"/>
      <c r="Z173" s="4"/>
      <c r="AA173" s="4"/>
      <c r="AB173" s="4"/>
      <c r="AC173" s="4"/>
      <c r="AR173" s="4"/>
    </row>
    <row r="174" spans="1:44" ht="15" customHeight="1">
      <c r="A174" s="290"/>
      <c r="B174" s="297"/>
      <c r="C174" s="298"/>
      <c r="D174" s="301"/>
      <c r="E174" s="237"/>
      <c r="F174" s="238"/>
      <c r="G174" s="238"/>
      <c r="H174" s="238"/>
      <c r="I174" s="239"/>
      <c r="J174" s="237"/>
      <c r="K174" s="238"/>
      <c r="L174" s="238"/>
      <c r="M174" s="238"/>
      <c r="N174" s="239"/>
      <c r="O174" s="237"/>
      <c r="P174" s="239"/>
      <c r="Q174" s="237"/>
      <c r="R174" s="238"/>
      <c r="S174" s="267"/>
      <c r="T174" s="238"/>
      <c r="U174" s="238"/>
      <c r="V174" s="266"/>
      <c r="W174" s="239"/>
      <c r="X174" s="4"/>
      <c r="Y174" s="4"/>
      <c r="Z174" s="4"/>
      <c r="AA174" s="4"/>
      <c r="AB174" s="4"/>
      <c r="AC174" s="4"/>
      <c r="AR174" s="4"/>
    </row>
    <row r="175" spans="1:44" ht="15" customHeight="1">
      <c r="A175" s="290"/>
      <c r="B175" s="297"/>
      <c r="C175" s="298"/>
      <c r="D175" s="301"/>
      <c r="E175" s="237"/>
      <c r="F175" s="238"/>
      <c r="G175" s="238"/>
      <c r="H175" s="238"/>
      <c r="I175" s="239"/>
      <c r="J175" s="237"/>
      <c r="K175" s="238"/>
      <c r="L175" s="238"/>
      <c r="M175" s="238"/>
      <c r="N175" s="239"/>
      <c r="O175" s="237"/>
      <c r="P175" s="239"/>
      <c r="Q175" s="237"/>
      <c r="R175" s="238"/>
      <c r="S175" s="267"/>
      <c r="T175" s="238"/>
      <c r="U175" s="238"/>
      <c r="V175" s="266"/>
      <c r="W175" s="239"/>
      <c r="X175" s="4"/>
      <c r="Y175" s="4"/>
      <c r="Z175" s="4"/>
      <c r="AA175" s="4"/>
      <c r="AB175" s="4"/>
      <c r="AC175" s="4"/>
      <c r="AR175" s="4"/>
    </row>
    <row r="176" spans="1:44" ht="15" customHeight="1">
      <c r="A176" s="290"/>
      <c r="B176" s="297"/>
      <c r="C176" s="298"/>
      <c r="D176" s="301"/>
      <c r="E176" s="237"/>
      <c r="F176" s="238"/>
      <c r="G176" s="238"/>
      <c r="H176" s="238"/>
      <c r="I176" s="239"/>
      <c r="J176" s="237"/>
      <c r="K176" s="238"/>
      <c r="L176" s="238"/>
      <c r="M176" s="238"/>
      <c r="N176" s="239"/>
      <c r="O176" s="237"/>
      <c r="P176" s="239"/>
      <c r="Q176" s="237"/>
      <c r="R176" s="238"/>
      <c r="S176" s="267"/>
      <c r="T176" s="238"/>
      <c r="U176" s="238"/>
      <c r="V176" s="266"/>
      <c r="W176" s="239"/>
      <c r="X176" s="4"/>
      <c r="Y176" s="4"/>
      <c r="Z176" s="4"/>
      <c r="AA176" s="4"/>
      <c r="AB176" s="4"/>
      <c r="AC176" s="4"/>
      <c r="AR176" s="4"/>
    </row>
    <row r="177" spans="1:44" ht="15" customHeight="1">
      <c r="A177" s="290"/>
      <c r="B177" s="297"/>
      <c r="C177" s="298"/>
      <c r="D177" s="301"/>
      <c r="E177" s="237"/>
      <c r="F177" s="238"/>
      <c r="G177" s="238"/>
      <c r="H177" s="238"/>
      <c r="I177" s="239"/>
      <c r="J177" s="237"/>
      <c r="K177" s="238"/>
      <c r="L177" s="238"/>
      <c r="M177" s="238"/>
      <c r="N177" s="239"/>
      <c r="O177" s="237"/>
      <c r="P177" s="239"/>
      <c r="Q177" s="237"/>
      <c r="R177" s="238"/>
      <c r="S177" s="267"/>
      <c r="T177" s="238"/>
      <c r="U177" s="238"/>
      <c r="V177" s="266"/>
      <c r="W177" s="239"/>
      <c r="X177" s="4"/>
      <c r="Y177" s="4"/>
      <c r="Z177" s="4"/>
      <c r="AA177" s="4"/>
      <c r="AB177" s="4"/>
      <c r="AC177" s="4"/>
      <c r="AR177" s="4"/>
    </row>
    <row r="178" spans="1:44" ht="15" customHeight="1">
      <c r="A178" s="290"/>
      <c r="B178" s="302"/>
      <c r="C178" s="303"/>
      <c r="D178" s="301"/>
      <c r="E178" s="237"/>
      <c r="F178" s="238"/>
      <c r="G178" s="238"/>
      <c r="H178" s="238"/>
      <c r="I178" s="239"/>
      <c r="J178" s="237"/>
      <c r="K178" s="238"/>
      <c r="L178" s="238"/>
      <c r="M178" s="238"/>
      <c r="N178" s="239"/>
      <c r="O178" s="237"/>
      <c r="P178" s="239"/>
      <c r="Q178" s="237"/>
      <c r="R178" s="238"/>
      <c r="S178" s="267"/>
      <c r="T178" s="238"/>
      <c r="U178" s="238"/>
      <c r="V178" s="266"/>
      <c r="W178" s="239"/>
      <c r="X178" s="4"/>
      <c r="Y178" s="4"/>
      <c r="Z178" s="4"/>
      <c r="AA178" s="4"/>
      <c r="AB178" s="4"/>
      <c r="AC178" s="4"/>
      <c r="AK178" s="91"/>
      <c r="AR178" s="4"/>
    </row>
    <row r="179" spans="1:44" ht="15" customHeight="1">
      <c r="A179" s="290"/>
      <c r="B179" s="302"/>
      <c r="C179" s="303"/>
      <c r="D179" s="301"/>
      <c r="E179" s="237"/>
      <c r="F179" s="238"/>
      <c r="G179" s="304"/>
      <c r="H179" s="238"/>
      <c r="I179" s="239"/>
      <c r="J179" s="237"/>
      <c r="K179" s="238"/>
      <c r="L179" s="238"/>
      <c r="M179" s="238"/>
      <c r="N179" s="239"/>
      <c r="O179" s="237"/>
      <c r="P179" s="239"/>
      <c r="Q179" s="237"/>
      <c r="R179" s="238"/>
      <c r="S179" s="267"/>
      <c r="T179" s="238"/>
      <c r="U179" s="238"/>
      <c r="V179" s="266"/>
      <c r="W179" s="239"/>
      <c r="X179" s="4"/>
      <c r="Y179" s="4"/>
      <c r="Z179" s="4"/>
      <c r="AA179" s="4"/>
      <c r="AB179" s="4"/>
      <c r="AC179" s="4"/>
      <c r="AR179" s="4"/>
    </row>
    <row r="180" spans="1:44" ht="15" customHeight="1">
      <c r="A180" s="290"/>
      <c r="B180" s="302"/>
      <c r="C180" s="303"/>
      <c r="D180" s="301"/>
      <c r="E180" s="237"/>
      <c r="F180" s="238"/>
      <c r="G180" s="238"/>
      <c r="H180" s="238"/>
      <c r="I180" s="239"/>
      <c r="J180" s="237"/>
      <c r="K180" s="238"/>
      <c r="L180" s="238"/>
      <c r="M180" s="238"/>
      <c r="N180" s="239"/>
      <c r="O180" s="237"/>
      <c r="P180" s="239"/>
      <c r="Q180" s="237"/>
      <c r="R180" s="238"/>
      <c r="S180" s="267"/>
      <c r="T180" s="238"/>
      <c r="U180" s="238"/>
      <c r="V180" s="266"/>
      <c r="W180" s="239"/>
      <c r="X180" s="4"/>
      <c r="Y180" s="4"/>
      <c r="Z180" s="4"/>
      <c r="AA180" s="4"/>
      <c r="AB180" s="4"/>
      <c r="AC180" s="4"/>
      <c r="AR180" s="4"/>
    </row>
    <row r="181" spans="1:44" ht="15" customHeight="1">
      <c r="A181" s="290"/>
      <c r="B181" s="302"/>
      <c r="C181" s="303"/>
      <c r="D181" s="301"/>
      <c r="E181" s="237"/>
      <c r="F181" s="238"/>
      <c r="G181" s="238"/>
      <c r="H181" s="238"/>
      <c r="I181" s="239"/>
      <c r="J181" s="237"/>
      <c r="K181" s="238"/>
      <c r="L181" s="238"/>
      <c r="M181" s="238"/>
      <c r="N181" s="239"/>
      <c r="O181" s="237"/>
      <c r="P181" s="239"/>
      <c r="Q181" s="237"/>
      <c r="R181" s="238"/>
      <c r="S181" s="267"/>
      <c r="T181" s="238"/>
      <c r="U181" s="238"/>
      <c r="V181" s="266"/>
      <c r="W181" s="239"/>
      <c r="X181" s="4"/>
      <c r="Y181" s="4"/>
      <c r="Z181" s="4"/>
      <c r="AA181" s="4"/>
      <c r="AB181" s="4"/>
      <c r="AC181" s="4"/>
      <c r="AR181" s="4"/>
    </row>
    <row r="182" spans="1:44" ht="15" customHeight="1">
      <c r="A182" s="290"/>
      <c r="B182" s="302"/>
      <c r="C182" s="303"/>
      <c r="D182" s="301"/>
      <c r="E182" s="237"/>
      <c r="F182" s="238"/>
      <c r="G182" s="238"/>
      <c r="H182" s="238"/>
      <c r="I182" s="239"/>
      <c r="J182" s="237"/>
      <c r="K182" s="238"/>
      <c r="L182" s="238"/>
      <c r="M182" s="238"/>
      <c r="N182" s="239"/>
      <c r="O182" s="237"/>
      <c r="P182" s="239"/>
      <c r="Q182" s="237"/>
      <c r="R182" s="238"/>
      <c r="S182" s="267"/>
      <c r="T182" s="238"/>
      <c r="U182" s="238"/>
      <c r="V182" s="266"/>
      <c r="W182" s="239"/>
      <c r="X182" s="4"/>
      <c r="Y182" s="4"/>
      <c r="Z182" s="4"/>
      <c r="AA182" s="4"/>
      <c r="AB182" s="4"/>
      <c r="AC182" s="4"/>
      <c r="AR182" s="4"/>
    </row>
    <row r="183" spans="1:44" ht="15" customHeight="1">
      <c r="A183" s="290"/>
      <c r="B183" s="302"/>
      <c r="C183" s="303"/>
      <c r="D183" s="301"/>
      <c r="E183" s="237"/>
      <c r="F183" s="238"/>
      <c r="G183" s="238"/>
      <c r="H183" s="238"/>
      <c r="I183" s="239"/>
      <c r="J183" s="237"/>
      <c r="K183" s="238"/>
      <c r="L183" s="238"/>
      <c r="M183" s="238"/>
      <c r="N183" s="239"/>
      <c r="O183" s="237"/>
      <c r="P183" s="239"/>
      <c r="Q183" s="237"/>
      <c r="R183" s="238"/>
      <c r="S183" s="267"/>
      <c r="T183" s="238"/>
      <c r="U183" s="238"/>
      <c r="V183" s="266"/>
      <c r="W183" s="239"/>
      <c r="X183" s="4"/>
      <c r="Y183" s="4"/>
      <c r="Z183" s="4"/>
      <c r="AA183" s="4"/>
      <c r="AB183" s="4"/>
      <c r="AC183" s="4"/>
      <c r="AR183" s="4"/>
    </row>
    <row r="184" spans="1:44" ht="15" customHeight="1">
      <c r="A184" s="290"/>
      <c r="B184" s="302"/>
      <c r="C184" s="303"/>
      <c r="D184" s="301"/>
      <c r="E184" s="237"/>
      <c r="F184" s="238"/>
      <c r="G184" s="238"/>
      <c r="H184" s="238"/>
      <c r="I184" s="239"/>
      <c r="J184" s="237"/>
      <c r="K184" s="238"/>
      <c r="L184" s="238"/>
      <c r="M184" s="238"/>
      <c r="N184" s="239"/>
      <c r="O184" s="237"/>
      <c r="P184" s="239"/>
      <c r="Q184" s="237"/>
      <c r="R184" s="238"/>
      <c r="S184" s="267"/>
      <c r="T184" s="238"/>
      <c r="U184" s="238"/>
      <c r="V184" s="266"/>
      <c r="W184" s="239"/>
      <c r="X184" s="4"/>
      <c r="Y184" s="4"/>
      <c r="Z184" s="4"/>
      <c r="AA184" s="4"/>
      <c r="AB184" s="4"/>
      <c r="AC184" s="4"/>
      <c r="AR184" s="4"/>
    </row>
    <row r="185" spans="1:44" ht="15" customHeight="1">
      <c r="A185" s="305"/>
      <c r="B185" s="302"/>
      <c r="C185" s="303"/>
      <c r="D185" s="301"/>
      <c r="E185" s="237"/>
      <c r="F185" s="238"/>
      <c r="G185" s="238"/>
      <c r="H185" s="238"/>
      <c r="I185" s="239"/>
      <c r="J185" s="237"/>
      <c r="K185" s="238"/>
      <c r="L185" s="238"/>
      <c r="M185" s="238"/>
      <c r="N185" s="239"/>
      <c r="O185" s="237"/>
      <c r="P185" s="239"/>
      <c r="Q185" s="237"/>
      <c r="R185" s="238"/>
      <c r="S185" s="267"/>
      <c r="T185" s="238"/>
      <c r="U185" s="238"/>
      <c r="V185" s="266"/>
      <c r="W185" s="239"/>
      <c r="X185" s="4"/>
      <c r="Y185" s="4"/>
      <c r="Z185" s="4"/>
      <c r="AA185" s="4"/>
      <c r="AB185" s="4"/>
      <c r="AC185" s="4"/>
      <c r="AR185" s="4"/>
    </row>
    <row r="186" spans="1:44" ht="15" customHeight="1">
      <c r="A186" s="305"/>
      <c r="B186" s="302"/>
      <c r="C186" s="303"/>
      <c r="D186" s="301"/>
      <c r="E186" s="237"/>
      <c r="F186" s="238"/>
      <c r="G186" s="238"/>
      <c r="H186" s="238"/>
      <c r="I186" s="239"/>
      <c r="J186" s="237"/>
      <c r="K186" s="238"/>
      <c r="L186" s="238"/>
      <c r="M186" s="238"/>
      <c r="N186" s="239"/>
      <c r="O186" s="237"/>
      <c r="P186" s="239"/>
      <c r="Q186" s="237"/>
      <c r="R186" s="238"/>
      <c r="S186" s="267"/>
      <c r="T186" s="238"/>
      <c r="U186" s="238"/>
      <c r="V186" s="266"/>
      <c r="W186" s="239"/>
      <c r="X186" s="4"/>
      <c r="Y186" s="4"/>
      <c r="Z186" s="4"/>
      <c r="AA186" s="4"/>
      <c r="AB186" s="4"/>
      <c r="AC186" s="4"/>
      <c r="AR186" s="4"/>
    </row>
    <row r="187" spans="1:44" ht="15" customHeight="1">
      <c r="A187" s="305"/>
      <c r="B187" s="302"/>
      <c r="C187" s="303"/>
      <c r="D187" s="301"/>
      <c r="E187" s="237"/>
      <c r="F187" s="238"/>
      <c r="G187" s="238"/>
      <c r="H187" s="238"/>
      <c r="I187" s="239"/>
      <c r="J187" s="237"/>
      <c r="K187" s="238"/>
      <c r="L187" s="238"/>
      <c r="M187" s="238"/>
      <c r="N187" s="239"/>
      <c r="O187" s="237"/>
      <c r="P187" s="239"/>
      <c r="Q187" s="237"/>
      <c r="R187" s="238"/>
      <c r="S187" s="267"/>
      <c r="T187" s="238"/>
      <c r="U187" s="238"/>
      <c r="V187" s="266"/>
      <c r="W187" s="239"/>
      <c r="X187" s="4"/>
      <c r="Y187" s="4"/>
      <c r="Z187" s="4"/>
      <c r="AA187" s="4"/>
      <c r="AB187" s="4"/>
      <c r="AC187" s="4"/>
      <c r="AR187" s="4"/>
    </row>
    <row r="188" spans="1:44" ht="15" customHeight="1">
      <c r="A188" s="305"/>
      <c r="B188" s="302"/>
      <c r="C188" s="303"/>
      <c r="D188" s="301"/>
      <c r="E188" s="237"/>
      <c r="F188" s="238"/>
      <c r="G188" s="238"/>
      <c r="H188" s="238"/>
      <c r="I188" s="239"/>
      <c r="J188" s="237"/>
      <c r="K188" s="238"/>
      <c r="L188" s="238"/>
      <c r="M188" s="238"/>
      <c r="N188" s="239"/>
      <c r="O188" s="237"/>
      <c r="P188" s="239"/>
      <c r="Q188" s="237"/>
      <c r="R188" s="238"/>
      <c r="S188" s="267"/>
      <c r="T188" s="238"/>
      <c r="U188" s="238"/>
      <c r="V188" s="266"/>
      <c r="W188" s="239"/>
      <c r="X188" s="4"/>
      <c r="Y188" s="4"/>
      <c r="Z188" s="4"/>
      <c r="AA188" s="4"/>
      <c r="AB188" s="4"/>
      <c r="AC188" s="4"/>
      <c r="AR188" s="4"/>
    </row>
    <row r="189" spans="1:44" ht="15" customHeight="1">
      <c r="A189" s="305"/>
      <c r="B189" s="302"/>
      <c r="C189" s="303"/>
      <c r="D189" s="301"/>
      <c r="E189" s="237"/>
      <c r="F189" s="238"/>
      <c r="G189" s="238"/>
      <c r="H189" s="238"/>
      <c r="I189" s="239"/>
      <c r="J189" s="237"/>
      <c r="K189" s="238"/>
      <c r="L189" s="238"/>
      <c r="M189" s="238"/>
      <c r="N189" s="239"/>
      <c r="O189" s="237"/>
      <c r="P189" s="239"/>
      <c r="Q189" s="237"/>
      <c r="R189" s="238"/>
      <c r="S189" s="267"/>
      <c r="T189" s="238"/>
      <c r="U189" s="238"/>
      <c r="V189" s="266"/>
      <c r="W189" s="239"/>
      <c r="X189" s="4"/>
      <c r="Y189" s="4"/>
      <c r="Z189" s="4"/>
      <c r="AA189" s="4"/>
      <c r="AB189" s="4"/>
      <c r="AC189" s="4"/>
      <c r="AR189" s="4"/>
    </row>
    <row r="190" spans="1:44" ht="15" customHeight="1">
      <c r="A190" s="305"/>
      <c r="B190" s="302"/>
      <c r="C190" s="303"/>
      <c r="D190" s="301"/>
      <c r="E190" s="237"/>
      <c r="F190" s="238"/>
      <c r="G190" s="238"/>
      <c r="H190" s="238"/>
      <c r="I190" s="239"/>
      <c r="J190" s="237"/>
      <c r="K190" s="238"/>
      <c r="L190" s="238"/>
      <c r="M190" s="238"/>
      <c r="N190" s="239"/>
      <c r="O190" s="237"/>
      <c r="P190" s="239"/>
      <c r="Q190" s="237"/>
      <c r="R190" s="238"/>
      <c r="S190" s="267"/>
      <c r="T190" s="238"/>
      <c r="U190" s="238"/>
      <c r="V190" s="266"/>
      <c r="W190" s="239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05"/>
      <c r="B191" s="306"/>
      <c r="C191" s="307"/>
      <c r="D191" s="308"/>
      <c r="E191" s="178"/>
      <c r="F191" s="240"/>
      <c r="G191" s="240"/>
      <c r="H191" s="240"/>
      <c r="I191" s="241"/>
      <c r="J191" s="178"/>
      <c r="K191" s="240"/>
      <c r="L191" s="240"/>
      <c r="M191" s="240"/>
      <c r="N191" s="241"/>
      <c r="O191" s="178"/>
      <c r="P191" s="241"/>
      <c r="Q191" s="178"/>
      <c r="R191" s="240"/>
      <c r="S191" s="259"/>
      <c r="T191" s="240"/>
      <c r="U191" s="240"/>
      <c r="V191" s="260"/>
      <c r="W191" s="241"/>
      <c r="X191" s="4"/>
      <c r="Y191" s="4"/>
      <c r="Z191" s="4"/>
      <c r="AA191" s="4"/>
      <c r="AB191" s="4"/>
      <c r="AC191" s="4"/>
      <c r="AR191" s="4"/>
    </row>
    <row r="192" spans="1:44">
      <c r="A192" s="106"/>
      <c r="B192" s="106"/>
      <c r="C192" s="106"/>
      <c r="D192" s="10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32" ht="19.5" customHeight="1">
      <c r="A193" s="106"/>
      <c r="B193" s="106"/>
      <c r="C193" s="106"/>
      <c r="D193" s="23" t="s">
        <v>74</v>
      </c>
      <c r="E193" s="42">
        <f t="shared" ref="E193:W193" si="7">SUM(E43:E191)</f>
        <v>0</v>
      </c>
      <c r="F193" s="42">
        <f t="shared" si="7"/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112</v>
      </c>
      <c r="K193" s="42">
        <f t="shared" si="7"/>
        <v>1205</v>
      </c>
      <c r="L193" s="42">
        <f t="shared" si="7"/>
        <v>1183</v>
      </c>
      <c r="M193" s="42">
        <f t="shared" si="7"/>
        <v>15</v>
      </c>
      <c r="N193" s="42">
        <f t="shared" si="7"/>
        <v>7</v>
      </c>
      <c r="O193" s="42">
        <f t="shared" si="7"/>
        <v>272</v>
      </c>
      <c r="P193" s="42">
        <f t="shared" si="7"/>
        <v>933</v>
      </c>
      <c r="Q193" s="42">
        <f t="shared" si="7"/>
        <v>234</v>
      </c>
      <c r="R193" s="42">
        <f t="shared" si="7"/>
        <v>86</v>
      </c>
      <c r="S193" s="42">
        <f t="shared" si="7"/>
        <v>174</v>
      </c>
      <c r="T193" s="42">
        <f t="shared" si="7"/>
        <v>222</v>
      </c>
      <c r="U193" s="42">
        <f t="shared" si="7"/>
        <v>237</v>
      </c>
      <c r="V193" s="42">
        <f t="shared" si="7"/>
        <v>167</v>
      </c>
      <c r="W193" s="42">
        <f t="shared" si="7"/>
        <v>85</v>
      </c>
      <c r="X193" s="4"/>
      <c r="Y193" s="4"/>
      <c r="Z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customFormat="1" ht="28.5">
      <c r="D195" s="763" t="s">
        <v>89</v>
      </c>
      <c r="E195" s="268" t="s">
        <v>92</v>
      </c>
      <c r="F195" s="268" t="s">
        <v>72</v>
      </c>
      <c r="G195" s="268" t="s">
        <v>93</v>
      </c>
      <c r="H195" s="268" t="s">
        <v>70</v>
      </c>
      <c r="I195" s="268" t="s">
        <v>71</v>
      </c>
      <c r="J195" s="269" t="s">
        <v>94</v>
      </c>
      <c r="K195" s="268" t="s">
        <v>95</v>
      </c>
      <c r="L195" s="270" t="s">
        <v>189</v>
      </c>
      <c r="M195" s="270" t="s">
        <v>190</v>
      </c>
      <c r="N195" s="270" t="s">
        <v>191</v>
      </c>
      <c r="O195" s="270" t="s">
        <v>192</v>
      </c>
      <c r="P195" s="270" t="s">
        <v>193</v>
      </c>
      <c r="Q195" s="271" t="s">
        <v>194</v>
      </c>
      <c r="R195" s="271" t="s">
        <v>195</v>
      </c>
    </row>
    <row r="196" spans="1:32" customFormat="1" ht="23.25" customHeight="1">
      <c r="D196" s="764"/>
      <c r="E196" s="261">
        <f>SUM(E193+J193+E38+J38)</f>
        <v>112</v>
      </c>
      <c r="F196" s="261">
        <f>SUM(F193+K193+F38+K38+O38+S38+AG38)</f>
        <v>1205</v>
      </c>
      <c r="G196" s="261">
        <f>SUM(G193+L193+G38+L38+P38+T38+AH38)</f>
        <v>1183</v>
      </c>
      <c r="H196" s="261">
        <f>SUM(H193+M193+H38+M38+Q38+U38+AI38)</f>
        <v>15</v>
      </c>
      <c r="I196" s="261">
        <f>SUM(I193+N193+I38+N38+R38+V38+AJ38)</f>
        <v>7</v>
      </c>
      <c r="J196" s="261">
        <f>SUM(O193+W38+AK38)</f>
        <v>272</v>
      </c>
      <c r="K196" s="261">
        <f t="shared" ref="K196:R196" si="8">SUM(P193+X38+AL38)</f>
        <v>933</v>
      </c>
      <c r="L196" s="261">
        <f t="shared" si="8"/>
        <v>234</v>
      </c>
      <c r="M196" s="261">
        <f t="shared" si="8"/>
        <v>86</v>
      </c>
      <c r="N196" s="261">
        <f t="shared" si="8"/>
        <v>174</v>
      </c>
      <c r="O196" s="261">
        <f t="shared" si="8"/>
        <v>222</v>
      </c>
      <c r="P196" s="261">
        <f t="shared" si="8"/>
        <v>237</v>
      </c>
      <c r="Q196" s="261">
        <f t="shared" si="8"/>
        <v>167</v>
      </c>
      <c r="R196" s="261">
        <f t="shared" si="8"/>
        <v>85</v>
      </c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91"/>
    </row>
    <row r="208" spans="1:32" ht="15.75">
      <c r="AF208" s="91"/>
    </row>
    <row r="213" spans="32:32" ht="15.75">
      <c r="AF213" s="91"/>
    </row>
    <row r="220" spans="32:32" ht="15.75">
      <c r="AF220" s="91"/>
    </row>
    <row r="226" spans="32:32" ht="15.75">
      <c r="AF226" s="9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Tp+v3ZQM0BhWWA2RW7XiM4yLXEDUD2/oRBobTboUfLRHoEQYxr0njidtEiavmUSom6X3fpC1gHFTuUoWLAAEyQ==" saltValue="XRpvrouXzbgn+XPlEntkBQ==" spinCount="100000" sheet="1" formatCells="0" formatRows="0" selectLockedCells="1"/>
  <mergeCells count="79">
    <mergeCell ref="AL31:AL35"/>
    <mergeCell ref="AM31:AM35"/>
    <mergeCell ref="AN31:AN35"/>
    <mergeCell ref="AO31:AO35"/>
    <mergeCell ref="AP31:AP35"/>
    <mergeCell ref="AO24:AO28"/>
    <mergeCell ref="AP24:AP28"/>
    <mergeCell ref="AQ24:AQ28"/>
    <mergeCell ref="AR31:AR35"/>
    <mergeCell ref="AS31:AS35"/>
    <mergeCell ref="AQ31:AQ35"/>
    <mergeCell ref="AJ24:AJ28"/>
    <mergeCell ref="AK24:AK28"/>
    <mergeCell ref="AL24:AL28"/>
    <mergeCell ref="AM24:AM28"/>
    <mergeCell ref="AN24:AN28"/>
    <mergeCell ref="D195:D196"/>
    <mergeCell ref="AJ11:AJ21"/>
    <mergeCell ref="AK11:AK21"/>
    <mergeCell ref="AL11:AL21"/>
    <mergeCell ref="A22:D22"/>
    <mergeCell ref="A40:A42"/>
    <mergeCell ref="B40:B42"/>
    <mergeCell ref="C40:C42"/>
    <mergeCell ref="A11:A21"/>
    <mergeCell ref="B11:B21"/>
    <mergeCell ref="C11:C21"/>
    <mergeCell ref="AG11:AG21"/>
    <mergeCell ref="AH11:AH21"/>
    <mergeCell ref="AI11:AI21"/>
    <mergeCell ref="A24:A28"/>
    <mergeCell ref="B24:B2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29:D29"/>
    <mergeCell ref="AM11:AM21"/>
    <mergeCell ref="AN11:AN21"/>
    <mergeCell ref="AO11:AO21"/>
    <mergeCell ref="AP11:AP21"/>
    <mergeCell ref="AQ11:AQ21"/>
    <mergeCell ref="AR24:AR28"/>
    <mergeCell ref="AS24:AS28"/>
    <mergeCell ref="AR11:AR21"/>
    <mergeCell ref="AS11:AS21"/>
    <mergeCell ref="C24:C28"/>
    <mergeCell ref="AG24:AG28"/>
    <mergeCell ref="AH24:AH28"/>
    <mergeCell ref="AI24:AI28"/>
    <mergeCell ref="D40:D42"/>
    <mergeCell ref="E40:W40"/>
    <mergeCell ref="E41:I41"/>
    <mergeCell ref="J41:N41"/>
    <mergeCell ref="O41:P41"/>
    <mergeCell ref="Q41:W41"/>
    <mergeCell ref="AH31:AH35"/>
    <mergeCell ref="AI31:AI35"/>
    <mergeCell ref="AJ31:AJ35"/>
    <mergeCell ref="AK31:AK35"/>
    <mergeCell ref="A36:D36"/>
    <mergeCell ref="A31:A35"/>
    <mergeCell ref="B31:B35"/>
    <mergeCell ref="C31:C35"/>
    <mergeCell ref="AG31:AG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7" tint="0.39997558519241921"/>
  </sheetPr>
  <dimension ref="A1:AT311"/>
  <sheetViews>
    <sheetView showGridLines="0" topLeftCell="D167" zoomScale="85" zoomScaleNormal="85" workbookViewId="0">
      <selection activeCell="Q43" sqref="Q43:W8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165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6.5" thickBot="1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customFormat="1">
      <c r="A11" s="818" t="s">
        <v>55</v>
      </c>
      <c r="B11" s="819" t="s">
        <v>216</v>
      </c>
      <c r="C11" s="820" t="s">
        <v>325</v>
      </c>
      <c r="D11" s="231" t="s">
        <v>217</v>
      </c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5"/>
      <c r="AG11" s="816"/>
      <c r="AH11" s="816"/>
      <c r="AI11" s="816"/>
      <c r="AJ11" s="816"/>
      <c r="AK11" s="816"/>
      <c r="AL11" s="816"/>
      <c r="AM11" s="816"/>
      <c r="AN11" s="816"/>
      <c r="AO11" s="816"/>
      <c r="AP11" s="816"/>
      <c r="AQ11" s="816"/>
      <c r="AR11" s="816"/>
      <c r="AS11" s="816"/>
    </row>
    <row r="12" spans="1:45" customFormat="1">
      <c r="A12" s="789"/>
      <c r="B12" s="785"/>
      <c r="C12" s="792"/>
      <c r="D12" s="232" t="s">
        <v>218</v>
      </c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5" customFormat="1">
      <c r="A13" s="789"/>
      <c r="B13" s="785"/>
      <c r="C13" s="792"/>
      <c r="D13" s="232" t="s">
        <v>219</v>
      </c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5"/>
      <c r="AG13" s="782"/>
      <c r="AH13" s="782"/>
      <c r="AI13" s="782"/>
      <c r="AJ13" s="782"/>
      <c r="AK13" s="782"/>
      <c r="AL13" s="782"/>
      <c r="AM13" s="782"/>
      <c r="AN13" s="782"/>
      <c r="AO13" s="782"/>
      <c r="AP13" s="782"/>
      <c r="AQ13" s="782"/>
      <c r="AR13" s="782"/>
      <c r="AS13" s="782"/>
    </row>
    <row r="14" spans="1:45" customFormat="1">
      <c r="A14" s="789"/>
      <c r="B14" s="785"/>
      <c r="C14" s="792"/>
      <c r="D14" s="232" t="s">
        <v>220</v>
      </c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5"/>
      <c r="AG14" s="782"/>
      <c r="AH14" s="782"/>
      <c r="AI14" s="782"/>
      <c r="AJ14" s="782"/>
      <c r="AK14" s="782"/>
      <c r="AL14" s="782"/>
      <c r="AM14" s="782"/>
      <c r="AN14" s="782"/>
      <c r="AO14" s="782"/>
      <c r="AP14" s="782"/>
      <c r="AQ14" s="782"/>
      <c r="AR14" s="782"/>
      <c r="AS14" s="782"/>
    </row>
    <row r="15" spans="1:45" customFormat="1">
      <c r="A15" s="789"/>
      <c r="B15" s="785"/>
      <c r="C15" s="792"/>
      <c r="D15" s="232" t="s">
        <v>221</v>
      </c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5"/>
      <c r="AG15" s="782"/>
      <c r="AH15" s="782"/>
      <c r="AI15" s="782"/>
      <c r="AJ15" s="782"/>
      <c r="AK15" s="782"/>
      <c r="AL15" s="782"/>
      <c r="AM15" s="782"/>
      <c r="AN15" s="782"/>
      <c r="AO15" s="782"/>
      <c r="AP15" s="782"/>
      <c r="AQ15" s="782"/>
      <c r="AR15" s="782"/>
      <c r="AS15" s="782"/>
    </row>
    <row r="16" spans="1:45" customFormat="1">
      <c r="A16" s="789"/>
      <c r="B16" s="785"/>
      <c r="C16" s="792"/>
      <c r="D16" s="232" t="s">
        <v>222</v>
      </c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5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782"/>
    </row>
    <row r="17" spans="1:45" customFormat="1">
      <c r="A17" s="789"/>
      <c r="B17" s="785"/>
      <c r="C17" s="792"/>
      <c r="D17" s="232" t="s">
        <v>223</v>
      </c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5" customFormat="1">
      <c r="A18" s="789"/>
      <c r="B18" s="785"/>
      <c r="C18" s="792"/>
      <c r="D18" s="232" t="s">
        <v>224</v>
      </c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5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5" customFormat="1">
      <c r="A19" s="789"/>
      <c r="B19" s="785"/>
      <c r="C19" s="792"/>
      <c r="D19" s="232" t="s">
        <v>225</v>
      </c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5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5" customFormat="1">
      <c r="A20" s="789"/>
      <c r="B20" s="785"/>
      <c r="C20" s="792"/>
      <c r="D20" s="232" t="s">
        <v>226</v>
      </c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5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5" customFormat="1" ht="15.75" thickBot="1">
      <c r="A21" s="790"/>
      <c r="B21" s="786"/>
      <c r="C21" s="793"/>
      <c r="D21" s="233" t="s">
        <v>227</v>
      </c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5"/>
      <c r="AG21" s="783"/>
      <c r="AH21" s="783"/>
      <c r="AI21" s="783"/>
      <c r="AJ21" s="783"/>
      <c r="AK21" s="783"/>
      <c r="AL21" s="783"/>
      <c r="AM21" s="783"/>
      <c r="AN21" s="783"/>
      <c r="AO21" s="783"/>
      <c r="AP21" s="783"/>
      <c r="AQ21" s="783"/>
      <c r="AR21" s="783"/>
      <c r="AS21" s="783"/>
    </row>
    <row r="22" spans="1:45">
      <c r="A22" s="817"/>
      <c r="B22" s="817"/>
      <c r="C22" s="817"/>
      <c r="D22" s="817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92">
        <f>AG11</f>
        <v>0</v>
      </c>
      <c r="AH22" s="92">
        <f t="shared" ref="AH22:AS22" si="1">AH11</f>
        <v>0</v>
      </c>
      <c r="AI22" s="92">
        <f t="shared" si="1"/>
        <v>0</v>
      </c>
      <c r="AJ22" s="92">
        <f t="shared" si="1"/>
        <v>0</v>
      </c>
      <c r="AK22" s="92">
        <f t="shared" si="1"/>
        <v>0</v>
      </c>
      <c r="AL22" s="92">
        <f t="shared" si="1"/>
        <v>0</v>
      </c>
      <c r="AM22" s="92">
        <f t="shared" si="1"/>
        <v>0</v>
      </c>
      <c r="AN22" s="92">
        <f t="shared" si="1"/>
        <v>0</v>
      </c>
      <c r="AO22" s="92">
        <f t="shared" si="1"/>
        <v>0</v>
      </c>
      <c r="AP22" s="92">
        <f t="shared" si="1"/>
        <v>0</v>
      </c>
      <c r="AQ22" s="92">
        <f t="shared" si="1"/>
        <v>0</v>
      </c>
      <c r="AR22" s="92">
        <f t="shared" si="1"/>
        <v>0</v>
      </c>
      <c r="AS22" s="92">
        <f t="shared" si="1"/>
        <v>0</v>
      </c>
    </row>
    <row r="23" spans="1:45" ht="15.75" thickBot="1">
      <c r="A23" s="106"/>
      <c r="B23" s="106"/>
      <c r="C23" s="106"/>
      <c r="D23" s="10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818" t="s">
        <v>228</v>
      </c>
      <c r="B24" s="819" t="s">
        <v>326</v>
      </c>
      <c r="C24" s="820" t="s">
        <v>327</v>
      </c>
      <c r="D24" s="231" t="s">
        <v>328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5"/>
      <c r="AG24" s="816"/>
      <c r="AH24" s="816"/>
      <c r="AI24" s="816"/>
      <c r="AJ24" s="816"/>
      <c r="AK24" s="816"/>
      <c r="AL24" s="816"/>
      <c r="AM24" s="816"/>
      <c r="AN24" s="816"/>
      <c r="AO24" s="816"/>
      <c r="AP24" s="816"/>
      <c r="AQ24" s="816"/>
      <c r="AR24" s="816"/>
      <c r="AS24" s="816"/>
    </row>
    <row r="25" spans="1:45" customFormat="1">
      <c r="A25" s="789"/>
      <c r="B25" s="785"/>
      <c r="C25" s="792"/>
      <c r="D25" s="232" t="s">
        <v>329</v>
      </c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5"/>
      <c r="AG25" s="782"/>
      <c r="AH25" s="782"/>
      <c r="AI25" s="782"/>
      <c r="AJ25" s="782"/>
      <c r="AK25" s="782"/>
      <c r="AL25" s="782"/>
      <c r="AM25" s="782"/>
      <c r="AN25" s="782"/>
      <c r="AO25" s="782"/>
      <c r="AP25" s="782"/>
      <c r="AQ25" s="782"/>
      <c r="AR25" s="782"/>
      <c r="AS25" s="782"/>
    </row>
    <row r="26" spans="1:45" customFormat="1">
      <c r="A26" s="789"/>
      <c r="B26" s="785"/>
      <c r="C26" s="792"/>
      <c r="D26" s="232" t="s">
        <v>330</v>
      </c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5"/>
      <c r="AG26" s="782"/>
      <c r="AH26" s="782"/>
      <c r="AI26" s="782"/>
      <c r="AJ26" s="782"/>
      <c r="AK26" s="782"/>
      <c r="AL26" s="782"/>
      <c r="AM26" s="782"/>
      <c r="AN26" s="782"/>
      <c r="AO26" s="782"/>
      <c r="AP26" s="782"/>
      <c r="AQ26" s="782"/>
      <c r="AR26" s="782"/>
      <c r="AS26" s="782"/>
    </row>
    <row r="27" spans="1:45" customFormat="1">
      <c r="A27" s="789"/>
      <c r="B27" s="785"/>
      <c r="C27" s="792"/>
      <c r="D27" s="232" t="s">
        <v>331</v>
      </c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5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15.75" thickBot="1">
      <c r="A28" s="790"/>
      <c r="B28" s="786"/>
      <c r="C28" s="793"/>
      <c r="D28" s="233" t="s">
        <v>332</v>
      </c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5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>
      <c r="A29" s="817"/>
      <c r="B29" s="817"/>
      <c r="C29" s="817"/>
      <c r="D29" s="817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>AG24</f>
        <v>0</v>
      </c>
      <c r="AH29" s="92">
        <f t="shared" ref="AH29:AS29" si="3">AH24</f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ht="19.5" thickBot="1">
      <c r="A30" s="179"/>
      <c r="B30" s="179"/>
      <c r="C30" s="179"/>
      <c r="D30" s="17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818" t="s">
        <v>51</v>
      </c>
      <c r="B31" s="819" t="s">
        <v>212</v>
      </c>
      <c r="C31" s="820" t="s">
        <v>333</v>
      </c>
      <c r="D31" s="231" t="s">
        <v>213</v>
      </c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5"/>
      <c r="AG31" s="816"/>
      <c r="AH31" s="816"/>
      <c r="AI31" s="816"/>
      <c r="AJ31" s="816"/>
      <c r="AK31" s="816"/>
      <c r="AL31" s="816"/>
      <c r="AM31" s="816"/>
      <c r="AN31" s="816"/>
      <c r="AO31" s="816"/>
      <c r="AP31" s="816"/>
      <c r="AQ31" s="816"/>
      <c r="AR31" s="816"/>
      <c r="AS31" s="816"/>
    </row>
    <row r="32" spans="1:45" customFormat="1">
      <c r="A32" s="789"/>
      <c r="B32" s="785"/>
      <c r="C32" s="792"/>
      <c r="D32" s="232" t="s">
        <v>214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5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6" customFormat="1">
      <c r="A33" s="789"/>
      <c r="B33" s="785"/>
      <c r="C33" s="792"/>
      <c r="D33" s="232" t="s">
        <v>215</v>
      </c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6" customFormat="1">
      <c r="A34" s="789"/>
      <c r="B34" s="785"/>
      <c r="C34" s="792"/>
      <c r="D34" s="232" t="s">
        <v>229</v>
      </c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5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6" customFormat="1" ht="15.75" thickBot="1">
      <c r="A35" s="790"/>
      <c r="B35" s="786"/>
      <c r="C35" s="793"/>
      <c r="D35" s="233" t="s">
        <v>230</v>
      </c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5"/>
      <c r="AG35" s="783"/>
      <c r="AH35" s="783"/>
      <c r="AI35" s="783"/>
      <c r="AJ35" s="783"/>
      <c r="AK35" s="783"/>
      <c r="AL35" s="783"/>
      <c r="AM35" s="783"/>
      <c r="AN35" s="783"/>
      <c r="AO35" s="783"/>
      <c r="AP35" s="783"/>
      <c r="AQ35" s="783"/>
      <c r="AR35" s="783"/>
      <c r="AS35" s="783"/>
    </row>
    <row r="36" spans="1:46">
      <c r="A36" s="817"/>
      <c r="B36" s="817"/>
      <c r="C36" s="817"/>
      <c r="D36" s="81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92">
        <f>AG31</f>
        <v>0</v>
      </c>
      <c r="AH36" s="92">
        <f t="shared" ref="AH36:AS36" si="5">AH31</f>
        <v>0</v>
      </c>
      <c r="AI36" s="92">
        <f t="shared" si="5"/>
        <v>0</v>
      </c>
      <c r="AJ36" s="92">
        <f t="shared" si="5"/>
        <v>0</v>
      </c>
      <c r="AK36" s="92">
        <f t="shared" si="5"/>
        <v>0</v>
      </c>
      <c r="AL36" s="92">
        <f t="shared" si="5"/>
        <v>0</v>
      </c>
      <c r="AM36" s="92">
        <f t="shared" si="5"/>
        <v>0</v>
      </c>
      <c r="AN36" s="92">
        <f t="shared" si="5"/>
        <v>0</v>
      </c>
      <c r="AO36" s="92">
        <f t="shared" si="5"/>
        <v>0</v>
      </c>
      <c r="AP36" s="92">
        <f t="shared" si="5"/>
        <v>0</v>
      </c>
      <c r="AQ36" s="92">
        <f t="shared" si="5"/>
        <v>0</v>
      </c>
      <c r="AR36" s="92">
        <f t="shared" si="5"/>
        <v>0</v>
      </c>
      <c r="AS36" s="9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92">
        <f t="shared" si="6"/>
        <v>0</v>
      </c>
      <c r="AH38" s="92">
        <f t="shared" si="6"/>
        <v>0</v>
      </c>
      <c r="AI38" s="92">
        <f t="shared" si="6"/>
        <v>0</v>
      </c>
      <c r="AJ38" s="92">
        <f t="shared" si="6"/>
        <v>0</v>
      </c>
      <c r="AK38" s="92">
        <f t="shared" si="6"/>
        <v>0</v>
      </c>
      <c r="AL38" s="92">
        <f t="shared" si="6"/>
        <v>0</v>
      </c>
      <c r="AM38" s="92">
        <f t="shared" si="6"/>
        <v>0</v>
      </c>
      <c r="AN38" s="92">
        <f t="shared" si="6"/>
        <v>0</v>
      </c>
      <c r="AO38" s="92">
        <f t="shared" si="6"/>
        <v>0</v>
      </c>
      <c r="AP38" s="92">
        <f t="shared" si="6"/>
        <v>0</v>
      </c>
      <c r="AQ38" s="92">
        <f t="shared" si="6"/>
        <v>0</v>
      </c>
      <c r="AR38" s="92">
        <f t="shared" si="6"/>
        <v>0</v>
      </c>
      <c r="AS38" s="92">
        <f t="shared" si="6"/>
        <v>0</v>
      </c>
    </row>
    <row r="39" spans="1:46" customFormat="1" ht="15.75" thickBot="1"/>
    <row r="40" spans="1:46" ht="21.75" customHeight="1" thickBot="1">
      <c r="A40" s="765"/>
      <c r="B40" s="777" t="s">
        <v>45</v>
      </c>
      <c r="C40" s="766" t="s">
        <v>66</v>
      </c>
      <c r="D40" s="766" t="s">
        <v>67</v>
      </c>
      <c r="E40" s="769" t="s">
        <v>88</v>
      </c>
      <c r="F40" s="770"/>
      <c r="G40" s="770"/>
      <c r="H40" s="770"/>
      <c r="I40" s="770"/>
      <c r="J40" s="770"/>
      <c r="K40" s="770"/>
      <c r="L40" s="770"/>
      <c r="M40" s="770"/>
      <c r="N40" s="770"/>
      <c r="O40" s="770"/>
      <c r="P40" s="770"/>
      <c r="Q40" s="756"/>
      <c r="R40" s="756"/>
      <c r="S40" s="756"/>
      <c r="T40" s="756"/>
      <c r="U40" s="771"/>
      <c r="V40" s="771"/>
      <c r="W40" s="772"/>
      <c r="AJ40" s="4"/>
    </row>
    <row r="41" spans="1:46" ht="21.75" customHeight="1" thickBot="1">
      <c r="A41" s="765"/>
      <c r="B41" s="778"/>
      <c r="C41" s="779"/>
      <c r="D41" s="767"/>
      <c r="E41" s="773" t="s">
        <v>0</v>
      </c>
      <c r="F41" s="773"/>
      <c r="G41" s="773"/>
      <c r="H41" s="773"/>
      <c r="I41" s="773"/>
      <c r="J41" s="773" t="s">
        <v>1</v>
      </c>
      <c r="K41" s="773"/>
      <c r="L41" s="773"/>
      <c r="M41" s="773"/>
      <c r="N41" s="773"/>
      <c r="O41" s="774" t="s">
        <v>43</v>
      </c>
      <c r="P41" s="775"/>
      <c r="Q41" s="776" t="s">
        <v>186</v>
      </c>
      <c r="R41" s="756"/>
      <c r="S41" s="756"/>
      <c r="T41" s="756"/>
      <c r="U41" s="771"/>
      <c r="V41" s="771"/>
      <c r="W41" s="772"/>
      <c r="AJ41" s="4"/>
    </row>
    <row r="42" spans="1:46" ht="30" customHeight="1" thickBot="1">
      <c r="A42" s="765"/>
      <c r="B42" s="778"/>
      <c r="C42" s="780"/>
      <c r="D42" s="768"/>
      <c r="E42" s="247" t="s">
        <v>92</v>
      </c>
      <c r="F42" s="247" t="s">
        <v>72</v>
      </c>
      <c r="G42" s="248" t="s">
        <v>93</v>
      </c>
      <c r="H42" s="248" t="s">
        <v>70</v>
      </c>
      <c r="I42" s="248" t="s">
        <v>71</v>
      </c>
      <c r="J42" s="248" t="s">
        <v>92</v>
      </c>
      <c r="K42" s="247" t="s">
        <v>72</v>
      </c>
      <c r="L42" s="248" t="s">
        <v>93</v>
      </c>
      <c r="M42" s="248" t="s">
        <v>70</v>
      </c>
      <c r="N42" s="248" t="s">
        <v>71</v>
      </c>
      <c r="O42" s="248" t="s">
        <v>94</v>
      </c>
      <c r="P42" s="248" t="s">
        <v>95</v>
      </c>
      <c r="Q42" s="249" t="s">
        <v>189</v>
      </c>
      <c r="R42" s="249" t="s">
        <v>190</v>
      </c>
      <c r="S42" s="249" t="s">
        <v>191</v>
      </c>
      <c r="T42" s="249" t="s">
        <v>192</v>
      </c>
      <c r="U42" s="249" t="s">
        <v>193</v>
      </c>
      <c r="V42" s="250" t="s">
        <v>194</v>
      </c>
      <c r="W42" s="249" t="s">
        <v>195</v>
      </c>
      <c r="X42" s="4"/>
      <c r="Y42" s="4"/>
      <c r="AN42" s="4"/>
    </row>
    <row r="43" spans="1:46" ht="15" customHeight="1">
      <c r="A43" s="290"/>
      <c r="B43" s="466" t="s">
        <v>756</v>
      </c>
      <c r="C43" s="298" t="s">
        <v>920</v>
      </c>
      <c r="D43" s="455">
        <v>72</v>
      </c>
      <c r="E43" s="456"/>
      <c r="F43" s="457"/>
      <c r="G43" s="457"/>
      <c r="H43" s="457"/>
      <c r="I43" s="458"/>
      <c r="J43" s="456">
        <v>3</v>
      </c>
      <c r="K43" s="457">
        <v>30</v>
      </c>
      <c r="L43" s="457">
        <v>30</v>
      </c>
      <c r="M43" s="457">
        <v>0</v>
      </c>
      <c r="N43" s="458">
        <v>0</v>
      </c>
      <c r="O43" s="456">
        <v>3</v>
      </c>
      <c r="P43" s="458">
        <v>27</v>
      </c>
      <c r="Q43" s="434">
        <v>4</v>
      </c>
      <c r="R43" s="435">
        <v>2</v>
      </c>
      <c r="S43" s="436">
        <v>8</v>
      </c>
      <c r="T43" s="435">
        <v>14</v>
      </c>
      <c r="U43" s="435">
        <v>14</v>
      </c>
      <c r="V43" s="437">
        <v>14</v>
      </c>
      <c r="W43" s="438">
        <v>4</v>
      </c>
      <c r="X43" s="4"/>
      <c r="Y43" s="4"/>
      <c r="Z43" s="4"/>
      <c r="AA43" s="4"/>
      <c r="AT43" s="4"/>
    </row>
    <row r="44" spans="1:46" ht="15" customHeight="1">
      <c r="A44" s="290"/>
      <c r="B44" s="297" t="s">
        <v>756</v>
      </c>
      <c r="C44" s="298" t="s">
        <v>921</v>
      </c>
      <c r="D44" s="460">
        <v>144</v>
      </c>
      <c r="E44" s="461"/>
      <c r="F44" s="263"/>
      <c r="G44" s="263"/>
      <c r="H44" s="263"/>
      <c r="I44" s="462"/>
      <c r="J44" s="461">
        <v>6</v>
      </c>
      <c r="K44" s="263">
        <v>60</v>
      </c>
      <c r="L44" s="263">
        <v>59</v>
      </c>
      <c r="M44" s="263">
        <v>0</v>
      </c>
      <c r="N44" s="462">
        <v>1</v>
      </c>
      <c r="O44" s="461">
        <v>6</v>
      </c>
      <c r="P44" s="462">
        <v>54</v>
      </c>
      <c r="Q44" s="445">
        <v>2</v>
      </c>
      <c r="R44" s="238">
        <v>1</v>
      </c>
      <c r="S44" s="267">
        <v>4</v>
      </c>
      <c r="T44" s="238">
        <v>7</v>
      </c>
      <c r="U44" s="238">
        <v>7</v>
      </c>
      <c r="V44" s="266">
        <v>7</v>
      </c>
      <c r="W44" s="446">
        <v>2</v>
      </c>
      <c r="X44" s="4"/>
      <c r="Y44" s="4"/>
      <c r="Z44" s="4"/>
      <c r="AA44" s="4"/>
      <c r="AT44" s="4"/>
    </row>
    <row r="45" spans="1:46" ht="15" customHeight="1">
      <c r="A45" s="290"/>
      <c r="B45" s="297" t="s">
        <v>756</v>
      </c>
      <c r="C45" s="298" t="s">
        <v>784</v>
      </c>
      <c r="D45" s="460">
        <v>141</v>
      </c>
      <c r="E45" s="461"/>
      <c r="F45" s="263"/>
      <c r="G45" s="263"/>
      <c r="H45" s="263"/>
      <c r="I45" s="462"/>
      <c r="J45" s="461">
        <v>6</v>
      </c>
      <c r="K45" s="263">
        <v>90</v>
      </c>
      <c r="L45" s="263">
        <v>90</v>
      </c>
      <c r="M45" s="263">
        <v>0</v>
      </c>
      <c r="N45" s="462">
        <v>0</v>
      </c>
      <c r="O45" s="461">
        <v>6</v>
      </c>
      <c r="P45" s="462">
        <v>84</v>
      </c>
      <c r="Q45" s="445">
        <v>0</v>
      </c>
      <c r="R45" s="238">
        <v>0</v>
      </c>
      <c r="S45" s="267">
        <v>17</v>
      </c>
      <c r="T45" s="238">
        <v>9</v>
      </c>
      <c r="U45" s="238">
        <v>35</v>
      </c>
      <c r="V45" s="266">
        <v>17</v>
      </c>
      <c r="W45" s="446">
        <v>12</v>
      </c>
      <c r="X45" s="4"/>
      <c r="Y45" s="4"/>
      <c r="Z45" s="4"/>
      <c r="AA45" s="4"/>
      <c r="AT45" s="4"/>
    </row>
    <row r="46" spans="1:46" ht="15" customHeight="1">
      <c r="A46" s="290"/>
      <c r="B46" s="297" t="s">
        <v>796</v>
      </c>
      <c r="C46" s="298" t="s">
        <v>693</v>
      </c>
      <c r="D46" s="460">
        <v>18</v>
      </c>
      <c r="E46" s="461"/>
      <c r="F46" s="263"/>
      <c r="G46" s="263"/>
      <c r="H46" s="263"/>
      <c r="I46" s="462"/>
      <c r="J46" s="461">
        <v>1</v>
      </c>
      <c r="K46" s="263">
        <v>10</v>
      </c>
      <c r="L46" s="263">
        <v>3</v>
      </c>
      <c r="M46" s="263">
        <v>7</v>
      </c>
      <c r="N46" s="462">
        <v>0</v>
      </c>
      <c r="O46" s="461">
        <v>9</v>
      </c>
      <c r="P46" s="462">
        <v>1</v>
      </c>
      <c r="Q46" s="445">
        <v>0</v>
      </c>
      <c r="R46" s="238">
        <v>0</v>
      </c>
      <c r="S46" s="267">
        <v>3</v>
      </c>
      <c r="T46" s="238">
        <v>6</v>
      </c>
      <c r="U46" s="238">
        <v>1</v>
      </c>
      <c r="V46" s="266">
        <v>0</v>
      </c>
      <c r="W46" s="446">
        <v>0</v>
      </c>
      <c r="X46" s="4"/>
      <c r="Y46" s="4"/>
      <c r="Z46" s="4"/>
      <c r="AA46" s="4"/>
      <c r="AT46" s="4"/>
    </row>
    <row r="47" spans="1:46" ht="15" customHeight="1">
      <c r="A47" s="290"/>
      <c r="B47" s="297" t="s">
        <v>796</v>
      </c>
      <c r="C47" s="298" t="s">
        <v>797</v>
      </c>
      <c r="D47" s="460">
        <v>27</v>
      </c>
      <c r="E47" s="461"/>
      <c r="F47" s="263"/>
      <c r="G47" s="263"/>
      <c r="H47" s="263"/>
      <c r="I47" s="462"/>
      <c r="J47" s="461">
        <v>1</v>
      </c>
      <c r="K47" s="263">
        <v>10</v>
      </c>
      <c r="L47" s="263">
        <v>1</v>
      </c>
      <c r="M47" s="263">
        <v>9</v>
      </c>
      <c r="N47" s="462">
        <v>0</v>
      </c>
      <c r="O47" s="461">
        <v>9</v>
      </c>
      <c r="P47" s="462">
        <v>1</v>
      </c>
      <c r="Q47" s="445">
        <v>0</v>
      </c>
      <c r="R47" s="238">
        <v>0</v>
      </c>
      <c r="S47" s="267">
        <v>3</v>
      </c>
      <c r="T47" s="238">
        <v>6</v>
      </c>
      <c r="U47" s="238">
        <v>1</v>
      </c>
      <c r="V47" s="266">
        <v>0</v>
      </c>
      <c r="W47" s="446">
        <v>0</v>
      </c>
      <c r="X47" s="4"/>
      <c r="Y47" s="4"/>
      <c r="Z47" s="4"/>
      <c r="AA47" s="4"/>
      <c r="AT47" s="4"/>
    </row>
    <row r="48" spans="1:46" ht="15" customHeight="1">
      <c r="A48" s="290"/>
      <c r="B48" s="297" t="s">
        <v>796</v>
      </c>
      <c r="C48" s="298" t="s">
        <v>922</v>
      </c>
      <c r="D48" s="460">
        <v>24</v>
      </c>
      <c r="E48" s="461"/>
      <c r="F48" s="263"/>
      <c r="G48" s="263"/>
      <c r="H48" s="263"/>
      <c r="I48" s="462"/>
      <c r="J48" s="461">
        <v>1</v>
      </c>
      <c r="K48" s="263">
        <v>10</v>
      </c>
      <c r="L48" s="263">
        <v>1</v>
      </c>
      <c r="M48" s="263">
        <v>9</v>
      </c>
      <c r="N48" s="462">
        <v>0</v>
      </c>
      <c r="O48" s="461">
        <v>9</v>
      </c>
      <c r="P48" s="462">
        <v>1</v>
      </c>
      <c r="Q48" s="445">
        <v>0</v>
      </c>
      <c r="R48" s="238">
        <v>0</v>
      </c>
      <c r="S48" s="267">
        <v>3</v>
      </c>
      <c r="T48" s="238">
        <v>6</v>
      </c>
      <c r="U48" s="238">
        <v>1</v>
      </c>
      <c r="V48" s="266">
        <v>0</v>
      </c>
      <c r="W48" s="446">
        <v>0</v>
      </c>
      <c r="X48" s="4"/>
      <c r="Y48" s="4"/>
      <c r="Z48" s="4"/>
      <c r="AA48" s="4"/>
      <c r="AT48" s="4"/>
    </row>
    <row r="49" spans="1:46" ht="15" customHeight="1">
      <c r="A49" s="290"/>
      <c r="B49" s="297" t="s">
        <v>761</v>
      </c>
      <c r="C49" s="298" t="s">
        <v>695</v>
      </c>
      <c r="D49" s="460">
        <v>144</v>
      </c>
      <c r="E49" s="461"/>
      <c r="F49" s="263"/>
      <c r="G49" s="263"/>
      <c r="H49" s="263"/>
      <c r="I49" s="462"/>
      <c r="J49" s="461">
        <v>5</v>
      </c>
      <c r="K49" s="263">
        <v>55</v>
      </c>
      <c r="L49" s="263">
        <v>42</v>
      </c>
      <c r="M49" s="263">
        <v>13</v>
      </c>
      <c r="N49" s="462">
        <v>0</v>
      </c>
      <c r="O49" s="461">
        <v>2</v>
      </c>
      <c r="P49" s="462">
        <v>53</v>
      </c>
      <c r="Q49" s="445">
        <v>5</v>
      </c>
      <c r="R49" s="238">
        <v>13</v>
      </c>
      <c r="S49" s="267">
        <v>23</v>
      </c>
      <c r="T49" s="238">
        <v>10</v>
      </c>
      <c r="U49" s="238">
        <v>4</v>
      </c>
      <c r="V49" s="266">
        <v>0</v>
      </c>
      <c r="W49" s="446">
        <v>0</v>
      </c>
      <c r="X49" s="4"/>
      <c r="Y49" s="4"/>
      <c r="Z49" s="4"/>
      <c r="AA49" s="4"/>
      <c r="AT49" s="4"/>
    </row>
    <row r="50" spans="1:46" ht="15" customHeight="1">
      <c r="A50" s="290"/>
      <c r="B50" s="297" t="s">
        <v>761</v>
      </c>
      <c r="C50" s="298" t="s">
        <v>696</v>
      </c>
      <c r="D50" s="452">
        <v>195</v>
      </c>
      <c r="E50" s="445"/>
      <c r="F50" s="238"/>
      <c r="G50" s="238"/>
      <c r="H50" s="238"/>
      <c r="I50" s="446"/>
      <c r="J50" s="445">
        <v>7</v>
      </c>
      <c r="K50" s="238">
        <v>75</v>
      </c>
      <c r="L50" s="238">
        <v>65</v>
      </c>
      <c r="M50" s="238">
        <v>10</v>
      </c>
      <c r="N50" s="446">
        <v>0</v>
      </c>
      <c r="O50" s="445">
        <v>2</v>
      </c>
      <c r="P50" s="446">
        <v>73</v>
      </c>
      <c r="Q50" s="445">
        <v>7</v>
      </c>
      <c r="R50" s="238">
        <v>18</v>
      </c>
      <c r="S50" s="267">
        <v>28</v>
      </c>
      <c r="T50" s="238">
        <v>14</v>
      </c>
      <c r="U50" s="238">
        <v>5</v>
      </c>
      <c r="V50" s="266">
        <v>0</v>
      </c>
      <c r="W50" s="446">
        <v>0</v>
      </c>
      <c r="X50" s="4"/>
      <c r="Y50" s="4"/>
      <c r="Z50" s="4"/>
      <c r="AA50" s="4"/>
      <c r="AT50" s="4"/>
    </row>
    <row r="51" spans="1:46" ht="15" customHeight="1">
      <c r="A51" s="290"/>
      <c r="B51" s="297" t="s">
        <v>761</v>
      </c>
      <c r="C51" s="298" t="s">
        <v>700</v>
      </c>
      <c r="D51" s="452">
        <v>48</v>
      </c>
      <c r="E51" s="445"/>
      <c r="F51" s="238"/>
      <c r="G51" s="238"/>
      <c r="H51" s="238"/>
      <c r="I51" s="446"/>
      <c r="J51" s="445">
        <v>2</v>
      </c>
      <c r="K51" s="238">
        <v>20</v>
      </c>
      <c r="L51" s="238">
        <v>20</v>
      </c>
      <c r="M51" s="238">
        <v>0</v>
      </c>
      <c r="N51" s="446">
        <v>0</v>
      </c>
      <c r="O51" s="445">
        <v>0</v>
      </c>
      <c r="P51" s="446">
        <v>20</v>
      </c>
      <c r="Q51" s="445">
        <v>1</v>
      </c>
      <c r="R51" s="238">
        <v>1</v>
      </c>
      <c r="S51" s="267">
        <v>9</v>
      </c>
      <c r="T51" s="238">
        <v>7</v>
      </c>
      <c r="U51" s="238">
        <v>2</v>
      </c>
      <c r="V51" s="266">
        <v>0</v>
      </c>
      <c r="W51" s="446">
        <v>0</v>
      </c>
      <c r="X51" s="4"/>
      <c r="Y51" s="4"/>
      <c r="Z51" s="4"/>
      <c r="AA51" s="4"/>
      <c r="AT51" s="4"/>
    </row>
    <row r="52" spans="1:46" ht="15" customHeight="1">
      <c r="A52" s="290"/>
      <c r="B52" s="297" t="s">
        <v>761</v>
      </c>
      <c r="C52" s="298" t="s">
        <v>923</v>
      </c>
      <c r="D52" s="452">
        <v>183</v>
      </c>
      <c r="E52" s="445"/>
      <c r="F52" s="238"/>
      <c r="G52" s="238"/>
      <c r="H52" s="238"/>
      <c r="I52" s="446"/>
      <c r="J52" s="445">
        <v>7</v>
      </c>
      <c r="K52" s="238">
        <v>86</v>
      </c>
      <c r="L52" s="238">
        <v>71</v>
      </c>
      <c r="M52" s="238">
        <v>15</v>
      </c>
      <c r="N52" s="446">
        <v>0</v>
      </c>
      <c r="O52" s="445">
        <v>2</v>
      </c>
      <c r="P52" s="446">
        <v>84</v>
      </c>
      <c r="Q52" s="445">
        <v>7</v>
      </c>
      <c r="R52" s="238">
        <v>18</v>
      </c>
      <c r="S52" s="267">
        <v>32</v>
      </c>
      <c r="T52" s="238">
        <v>24</v>
      </c>
      <c r="U52" s="238">
        <v>5</v>
      </c>
      <c r="V52" s="266">
        <v>0</v>
      </c>
      <c r="W52" s="446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90"/>
      <c r="B53" s="297" t="s">
        <v>761</v>
      </c>
      <c r="C53" s="298" t="s">
        <v>702</v>
      </c>
      <c r="D53" s="452">
        <v>48</v>
      </c>
      <c r="E53" s="445"/>
      <c r="F53" s="238"/>
      <c r="G53" s="238"/>
      <c r="H53" s="238"/>
      <c r="I53" s="446"/>
      <c r="J53" s="445">
        <v>2</v>
      </c>
      <c r="K53" s="238">
        <v>20</v>
      </c>
      <c r="L53" s="238">
        <v>16</v>
      </c>
      <c r="M53" s="238">
        <v>4</v>
      </c>
      <c r="N53" s="446">
        <v>0</v>
      </c>
      <c r="O53" s="445">
        <v>0</v>
      </c>
      <c r="P53" s="446">
        <v>20</v>
      </c>
      <c r="Q53" s="445">
        <v>2</v>
      </c>
      <c r="R53" s="238">
        <v>9</v>
      </c>
      <c r="S53" s="267">
        <v>3</v>
      </c>
      <c r="T53" s="238">
        <v>5</v>
      </c>
      <c r="U53" s="238">
        <v>4</v>
      </c>
      <c r="V53" s="266">
        <v>0</v>
      </c>
      <c r="W53" s="446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90"/>
      <c r="B54" s="297" t="s">
        <v>761</v>
      </c>
      <c r="C54" s="298" t="s">
        <v>703</v>
      </c>
      <c r="D54" s="452">
        <v>42</v>
      </c>
      <c r="E54" s="445"/>
      <c r="F54" s="238"/>
      <c r="G54" s="238"/>
      <c r="H54" s="238"/>
      <c r="I54" s="446"/>
      <c r="J54" s="445">
        <v>2</v>
      </c>
      <c r="K54" s="238">
        <v>20</v>
      </c>
      <c r="L54" s="238">
        <v>14</v>
      </c>
      <c r="M54" s="238">
        <v>6</v>
      </c>
      <c r="N54" s="446">
        <v>0</v>
      </c>
      <c r="O54" s="445">
        <v>0</v>
      </c>
      <c r="P54" s="446">
        <v>20</v>
      </c>
      <c r="Q54" s="445">
        <v>3</v>
      </c>
      <c r="R54" s="238">
        <v>8</v>
      </c>
      <c r="S54" s="267">
        <v>5</v>
      </c>
      <c r="T54" s="238">
        <v>4</v>
      </c>
      <c r="U54" s="238">
        <v>0</v>
      </c>
      <c r="V54" s="266">
        <v>0</v>
      </c>
      <c r="W54" s="446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90"/>
      <c r="B55" s="297" t="s">
        <v>761</v>
      </c>
      <c r="C55" s="298" t="s">
        <v>889</v>
      </c>
      <c r="D55" s="452">
        <v>132</v>
      </c>
      <c r="E55" s="445"/>
      <c r="F55" s="238"/>
      <c r="G55" s="238"/>
      <c r="H55" s="238"/>
      <c r="I55" s="446"/>
      <c r="J55" s="445">
        <v>1</v>
      </c>
      <c r="K55" s="238">
        <v>15</v>
      </c>
      <c r="L55" s="238">
        <v>12</v>
      </c>
      <c r="M55" s="238">
        <v>3</v>
      </c>
      <c r="N55" s="446">
        <v>0</v>
      </c>
      <c r="O55" s="445">
        <v>0</v>
      </c>
      <c r="P55" s="446">
        <v>15</v>
      </c>
      <c r="Q55" s="445">
        <v>1</v>
      </c>
      <c r="R55" s="238">
        <v>4</v>
      </c>
      <c r="S55" s="267">
        <v>4</v>
      </c>
      <c r="T55" s="238">
        <v>4</v>
      </c>
      <c r="U55" s="238">
        <v>2</v>
      </c>
      <c r="V55" s="266">
        <v>0</v>
      </c>
      <c r="W55" s="446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90"/>
      <c r="B56" s="297" t="s">
        <v>761</v>
      </c>
      <c r="C56" s="298" t="s">
        <v>709</v>
      </c>
      <c r="D56" s="452">
        <v>48</v>
      </c>
      <c r="E56" s="445"/>
      <c r="F56" s="238"/>
      <c r="G56" s="238"/>
      <c r="H56" s="238"/>
      <c r="I56" s="446"/>
      <c r="J56" s="445">
        <v>2</v>
      </c>
      <c r="K56" s="238">
        <v>20</v>
      </c>
      <c r="L56" s="238">
        <v>14</v>
      </c>
      <c r="M56" s="238">
        <v>6</v>
      </c>
      <c r="N56" s="446">
        <v>0</v>
      </c>
      <c r="O56" s="445">
        <v>0</v>
      </c>
      <c r="P56" s="446">
        <v>20</v>
      </c>
      <c r="Q56" s="445">
        <v>2</v>
      </c>
      <c r="R56" s="238">
        <v>9</v>
      </c>
      <c r="S56" s="267">
        <v>4</v>
      </c>
      <c r="T56" s="238">
        <v>5</v>
      </c>
      <c r="U56" s="238">
        <v>0</v>
      </c>
      <c r="V56" s="266">
        <v>0</v>
      </c>
      <c r="W56" s="446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90"/>
      <c r="B57" s="297" t="s">
        <v>804</v>
      </c>
      <c r="C57" s="298" t="s">
        <v>852</v>
      </c>
      <c r="D57" s="452">
        <v>21</v>
      </c>
      <c r="E57" s="445"/>
      <c r="F57" s="238"/>
      <c r="G57" s="238"/>
      <c r="H57" s="238"/>
      <c r="I57" s="446"/>
      <c r="J57" s="445">
        <v>1</v>
      </c>
      <c r="K57" s="238">
        <v>10</v>
      </c>
      <c r="L57" s="238">
        <v>3</v>
      </c>
      <c r="M57" s="238">
        <v>7</v>
      </c>
      <c r="N57" s="446">
        <v>0</v>
      </c>
      <c r="O57" s="445">
        <v>6</v>
      </c>
      <c r="P57" s="446">
        <v>4</v>
      </c>
      <c r="Q57" s="445">
        <v>1</v>
      </c>
      <c r="R57" s="238">
        <v>4</v>
      </c>
      <c r="S57" s="267">
        <v>3</v>
      </c>
      <c r="T57" s="238">
        <v>0</v>
      </c>
      <c r="U57" s="238">
        <v>1</v>
      </c>
      <c r="V57" s="266">
        <v>1</v>
      </c>
      <c r="W57" s="446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90"/>
      <c r="B58" s="297" t="s">
        <v>804</v>
      </c>
      <c r="C58" s="298" t="s">
        <v>851</v>
      </c>
      <c r="D58" s="452">
        <v>27</v>
      </c>
      <c r="E58" s="445"/>
      <c r="F58" s="238"/>
      <c r="G58" s="238"/>
      <c r="H58" s="238"/>
      <c r="I58" s="446"/>
      <c r="J58" s="445">
        <v>1</v>
      </c>
      <c r="K58" s="238">
        <v>10</v>
      </c>
      <c r="L58" s="238">
        <v>1</v>
      </c>
      <c r="M58" s="238">
        <v>9</v>
      </c>
      <c r="N58" s="446">
        <v>0</v>
      </c>
      <c r="O58" s="445">
        <v>6</v>
      </c>
      <c r="P58" s="446">
        <v>4</v>
      </c>
      <c r="Q58" s="445">
        <v>1</v>
      </c>
      <c r="R58" s="238">
        <v>4</v>
      </c>
      <c r="S58" s="267">
        <v>3</v>
      </c>
      <c r="T58" s="238">
        <v>0</v>
      </c>
      <c r="U58" s="238">
        <v>1</v>
      </c>
      <c r="V58" s="266">
        <v>1</v>
      </c>
      <c r="W58" s="446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90"/>
      <c r="B59" s="297" t="s">
        <v>804</v>
      </c>
      <c r="C59" s="298" t="s">
        <v>924</v>
      </c>
      <c r="D59" s="452">
        <v>24</v>
      </c>
      <c r="E59" s="445"/>
      <c r="F59" s="238"/>
      <c r="G59" s="238"/>
      <c r="H59" s="238"/>
      <c r="I59" s="446"/>
      <c r="J59" s="445">
        <v>1</v>
      </c>
      <c r="K59" s="238">
        <v>10</v>
      </c>
      <c r="L59" s="238">
        <v>1</v>
      </c>
      <c r="M59" s="238">
        <v>8</v>
      </c>
      <c r="N59" s="446">
        <v>1</v>
      </c>
      <c r="O59" s="445">
        <v>6</v>
      </c>
      <c r="P59" s="446">
        <v>4</v>
      </c>
      <c r="Q59" s="445">
        <v>1</v>
      </c>
      <c r="R59" s="238">
        <v>4</v>
      </c>
      <c r="S59" s="267">
        <v>3</v>
      </c>
      <c r="T59" s="238">
        <v>0</v>
      </c>
      <c r="U59" s="238">
        <v>1</v>
      </c>
      <c r="V59" s="266">
        <v>1</v>
      </c>
      <c r="W59" s="446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90"/>
      <c r="B60" s="297" t="s">
        <v>765</v>
      </c>
      <c r="C60" s="298" t="s">
        <v>879</v>
      </c>
      <c r="D60" s="452">
        <v>42</v>
      </c>
      <c r="E60" s="445"/>
      <c r="F60" s="238"/>
      <c r="G60" s="238"/>
      <c r="H60" s="238"/>
      <c r="I60" s="446"/>
      <c r="J60" s="445">
        <v>1</v>
      </c>
      <c r="K60" s="238">
        <v>10</v>
      </c>
      <c r="L60" s="238">
        <v>7</v>
      </c>
      <c r="M60" s="238">
        <v>3</v>
      </c>
      <c r="N60" s="446">
        <v>0</v>
      </c>
      <c r="O60" s="445">
        <v>3</v>
      </c>
      <c r="P60" s="446">
        <v>7</v>
      </c>
      <c r="Q60" s="445">
        <v>0</v>
      </c>
      <c r="R60" s="238">
        <v>1</v>
      </c>
      <c r="S60" s="267">
        <v>2</v>
      </c>
      <c r="T60" s="238">
        <v>3</v>
      </c>
      <c r="U60" s="238">
        <v>4</v>
      </c>
      <c r="V60" s="266">
        <v>0</v>
      </c>
      <c r="W60" s="446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90"/>
      <c r="B61" s="297" t="s">
        <v>765</v>
      </c>
      <c r="C61" s="298" t="s">
        <v>880</v>
      </c>
      <c r="D61" s="452">
        <v>27</v>
      </c>
      <c r="E61" s="445"/>
      <c r="F61" s="238"/>
      <c r="G61" s="238"/>
      <c r="H61" s="238"/>
      <c r="I61" s="446"/>
      <c r="J61" s="445">
        <v>1</v>
      </c>
      <c r="K61" s="238">
        <v>10</v>
      </c>
      <c r="L61" s="238">
        <v>8</v>
      </c>
      <c r="M61" s="238">
        <v>2</v>
      </c>
      <c r="N61" s="446">
        <v>0</v>
      </c>
      <c r="O61" s="445">
        <v>4</v>
      </c>
      <c r="P61" s="446">
        <v>6</v>
      </c>
      <c r="Q61" s="445">
        <v>1</v>
      </c>
      <c r="R61" s="238">
        <v>0</v>
      </c>
      <c r="S61" s="267">
        <v>2</v>
      </c>
      <c r="T61" s="238">
        <v>4</v>
      </c>
      <c r="U61" s="238">
        <v>3</v>
      </c>
      <c r="V61" s="266">
        <v>0</v>
      </c>
      <c r="W61" s="446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90"/>
      <c r="B62" s="297" t="s">
        <v>765</v>
      </c>
      <c r="C62" s="298" t="s">
        <v>877</v>
      </c>
      <c r="D62" s="452">
        <v>36</v>
      </c>
      <c r="E62" s="445"/>
      <c r="F62" s="238"/>
      <c r="G62" s="238"/>
      <c r="H62" s="238"/>
      <c r="I62" s="446"/>
      <c r="J62" s="445">
        <v>1</v>
      </c>
      <c r="K62" s="238">
        <v>10</v>
      </c>
      <c r="L62" s="238">
        <v>6</v>
      </c>
      <c r="M62" s="238">
        <v>2</v>
      </c>
      <c r="N62" s="446">
        <v>2</v>
      </c>
      <c r="O62" s="445">
        <v>5</v>
      </c>
      <c r="P62" s="446">
        <v>5</v>
      </c>
      <c r="Q62" s="445">
        <v>2</v>
      </c>
      <c r="R62" s="238">
        <v>0</v>
      </c>
      <c r="S62" s="267">
        <v>3</v>
      </c>
      <c r="T62" s="238">
        <v>2</v>
      </c>
      <c r="U62" s="238">
        <v>3</v>
      </c>
      <c r="V62" s="266">
        <v>0</v>
      </c>
      <c r="W62" s="446">
        <v>0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90"/>
      <c r="B63" s="297" t="s">
        <v>765</v>
      </c>
      <c r="C63" s="298" t="s">
        <v>720</v>
      </c>
      <c r="D63" s="452">
        <v>60</v>
      </c>
      <c r="E63" s="445"/>
      <c r="F63" s="238"/>
      <c r="G63" s="238"/>
      <c r="H63" s="238"/>
      <c r="I63" s="446"/>
      <c r="J63" s="445">
        <v>2</v>
      </c>
      <c r="K63" s="238">
        <v>20</v>
      </c>
      <c r="L63" s="238">
        <v>15</v>
      </c>
      <c r="M63" s="238">
        <v>5</v>
      </c>
      <c r="N63" s="446">
        <v>0</v>
      </c>
      <c r="O63" s="445">
        <v>10</v>
      </c>
      <c r="P63" s="446">
        <v>10</v>
      </c>
      <c r="Q63" s="445">
        <v>11</v>
      </c>
      <c r="R63" s="238">
        <v>1</v>
      </c>
      <c r="S63" s="267">
        <v>3</v>
      </c>
      <c r="T63" s="238">
        <v>3</v>
      </c>
      <c r="U63" s="238">
        <v>1</v>
      </c>
      <c r="V63" s="266">
        <v>0</v>
      </c>
      <c r="W63" s="446">
        <v>1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90"/>
      <c r="B64" s="297" t="s">
        <v>765</v>
      </c>
      <c r="C64" s="298" t="s">
        <v>900</v>
      </c>
      <c r="D64" s="452">
        <v>66</v>
      </c>
      <c r="E64" s="445"/>
      <c r="F64" s="238"/>
      <c r="G64" s="238"/>
      <c r="H64" s="238"/>
      <c r="I64" s="446"/>
      <c r="J64" s="445">
        <v>2</v>
      </c>
      <c r="K64" s="238">
        <v>20</v>
      </c>
      <c r="L64" s="238">
        <v>15</v>
      </c>
      <c r="M64" s="238">
        <v>5</v>
      </c>
      <c r="N64" s="446">
        <v>0</v>
      </c>
      <c r="O64" s="445">
        <v>5</v>
      </c>
      <c r="P64" s="446">
        <v>15</v>
      </c>
      <c r="Q64" s="445">
        <v>10</v>
      </c>
      <c r="R64" s="238">
        <v>1</v>
      </c>
      <c r="S64" s="267">
        <v>4</v>
      </c>
      <c r="T64" s="238">
        <v>3</v>
      </c>
      <c r="U64" s="238">
        <v>1</v>
      </c>
      <c r="V64" s="266">
        <v>0</v>
      </c>
      <c r="W64" s="446">
        <v>1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90"/>
      <c r="B65" s="297" t="s">
        <v>765</v>
      </c>
      <c r="C65" s="298" t="s">
        <v>901</v>
      </c>
      <c r="D65" s="452">
        <v>51</v>
      </c>
      <c r="E65" s="445"/>
      <c r="F65" s="238"/>
      <c r="G65" s="238"/>
      <c r="H65" s="238"/>
      <c r="I65" s="446"/>
      <c r="J65" s="445">
        <v>2</v>
      </c>
      <c r="K65" s="238">
        <v>20</v>
      </c>
      <c r="L65" s="238">
        <v>17</v>
      </c>
      <c r="M65" s="238">
        <v>3</v>
      </c>
      <c r="N65" s="446">
        <v>0</v>
      </c>
      <c r="O65" s="445">
        <v>6</v>
      </c>
      <c r="P65" s="446">
        <v>14</v>
      </c>
      <c r="Q65" s="445">
        <v>10</v>
      </c>
      <c r="R65" s="238">
        <v>1</v>
      </c>
      <c r="S65" s="267">
        <v>4</v>
      </c>
      <c r="T65" s="238">
        <v>3</v>
      </c>
      <c r="U65" s="238">
        <v>1</v>
      </c>
      <c r="V65" s="266">
        <v>0</v>
      </c>
      <c r="W65" s="446">
        <v>1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90"/>
      <c r="B66" s="297" t="s">
        <v>765</v>
      </c>
      <c r="C66" s="298" t="s">
        <v>748</v>
      </c>
      <c r="D66" s="452">
        <v>63</v>
      </c>
      <c r="E66" s="445"/>
      <c r="F66" s="238"/>
      <c r="G66" s="238"/>
      <c r="H66" s="238"/>
      <c r="I66" s="446"/>
      <c r="J66" s="445">
        <v>1</v>
      </c>
      <c r="K66" s="238">
        <v>17</v>
      </c>
      <c r="L66" s="238">
        <v>15</v>
      </c>
      <c r="M66" s="238">
        <v>2</v>
      </c>
      <c r="N66" s="446">
        <v>0</v>
      </c>
      <c r="O66" s="445">
        <v>10</v>
      </c>
      <c r="P66" s="446">
        <v>7</v>
      </c>
      <c r="Q66" s="445">
        <v>4</v>
      </c>
      <c r="R66" s="238">
        <v>0</v>
      </c>
      <c r="S66" s="267">
        <v>2</v>
      </c>
      <c r="T66" s="238">
        <v>5</v>
      </c>
      <c r="U66" s="238">
        <v>5</v>
      </c>
      <c r="V66" s="266">
        <v>1</v>
      </c>
      <c r="W66" s="446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90"/>
      <c r="B67" s="297" t="s">
        <v>765</v>
      </c>
      <c r="C67" s="298" t="s">
        <v>722</v>
      </c>
      <c r="D67" s="452">
        <v>60</v>
      </c>
      <c r="E67" s="445"/>
      <c r="F67" s="238"/>
      <c r="G67" s="238"/>
      <c r="H67" s="238"/>
      <c r="I67" s="446"/>
      <c r="J67" s="445">
        <v>1</v>
      </c>
      <c r="K67" s="238">
        <v>17</v>
      </c>
      <c r="L67" s="238">
        <v>17</v>
      </c>
      <c r="M67" s="238">
        <v>0</v>
      </c>
      <c r="N67" s="446">
        <v>0</v>
      </c>
      <c r="O67" s="445">
        <v>10</v>
      </c>
      <c r="P67" s="446">
        <v>7</v>
      </c>
      <c r="Q67" s="445">
        <v>7</v>
      </c>
      <c r="R67" s="238">
        <v>0</v>
      </c>
      <c r="S67" s="267">
        <v>2</v>
      </c>
      <c r="T67" s="238">
        <v>3</v>
      </c>
      <c r="U67" s="238">
        <v>4</v>
      </c>
      <c r="V67" s="266">
        <v>1</v>
      </c>
      <c r="W67" s="446">
        <v>0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90"/>
      <c r="B68" s="297" t="s">
        <v>767</v>
      </c>
      <c r="C68" s="298" t="s">
        <v>887</v>
      </c>
      <c r="D68" s="452">
        <v>24</v>
      </c>
      <c r="E68" s="445"/>
      <c r="F68" s="238"/>
      <c r="G68" s="238"/>
      <c r="H68" s="238"/>
      <c r="I68" s="446"/>
      <c r="J68" s="445">
        <v>1</v>
      </c>
      <c r="K68" s="238">
        <v>10</v>
      </c>
      <c r="L68" s="238">
        <v>10</v>
      </c>
      <c r="M68" s="238">
        <v>0</v>
      </c>
      <c r="N68" s="446">
        <v>0</v>
      </c>
      <c r="O68" s="445">
        <v>0</v>
      </c>
      <c r="P68" s="446">
        <v>10</v>
      </c>
      <c r="Q68" s="445">
        <v>0</v>
      </c>
      <c r="R68" s="238">
        <v>0</v>
      </c>
      <c r="S68" s="267">
        <v>5</v>
      </c>
      <c r="T68" s="238">
        <v>3</v>
      </c>
      <c r="U68" s="238">
        <v>1</v>
      </c>
      <c r="V68" s="266">
        <v>1</v>
      </c>
      <c r="W68" s="446">
        <v>0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90"/>
      <c r="B69" s="297" t="s">
        <v>767</v>
      </c>
      <c r="C69" s="298" t="s">
        <v>892</v>
      </c>
      <c r="D69" s="452">
        <v>27</v>
      </c>
      <c r="E69" s="445"/>
      <c r="F69" s="238"/>
      <c r="G69" s="238"/>
      <c r="H69" s="238"/>
      <c r="I69" s="446"/>
      <c r="J69" s="445">
        <v>1</v>
      </c>
      <c r="K69" s="238">
        <v>15</v>
      </c>
      <c r="L69" s="238">
        <v>6</v>
      </c>
      <c r="M69" s="238">
        <v>9</v>
      </c>
      <c r="N69" s="446">
        <v>0</v>
      </c>
      <c r="O69" s="445">
        <v>0</v>
      </c>
      <c r="P69" s="446">
        <v>15</v>
      </c>
      <c r="Q69" s="445">
        <v>1</v>
      </c>
      <c r="R69" s="238">
        <v>2</v>
      </c>
      <c r="S69" s="267">
        <v>1</v>
      </c>
      <c r="T69" s="238">
        <v>3</v>
      </c>
      <c r="U69" s="238">
        <v>1</v>
      </c>
      <c r="V69" s="266">
        <v>5</v>
      </c>
      <c r="W69" s="446">
        <v>2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90"/>
      <c r="B70" s="297" t="s">
        <v>767</v>
      </c>
      <c r="C70" s="298" t="s">
        <v>832</v>
      </c>
      <c r="D70" s="452">
        <v>78</v>
      </c>
      <c r="E70" s="445"/>
      <c r="F70" s="238"/>
      <c r="G70" s="238"/>
      <c r="H70" s="238"/>
      <c r="I70" s="446"/>
      <c r="J70" s="445">
        <v>2</v>
      </c>
      <c r="K70" s="238">
        <v>25</v>
      </c>
      <c r="L70" s="238">
        <v>10</v>
      </c>
      <c r="M70" s="238">
        <v>15</v>
      </c>
      <c r="N70" s="446">
        <v>0</v>
      </c>
      <c r="O70" s="445">
        <v>0</v>
      </c>
      <c r="P70" s="446">
        <v>25</v>
      </c>
      <c r="Q70" s="445">
        <v>1</v>
      </c>
      <c r="R70" s="238">
        <v>3</v>
      </c>
      <c r="S70" s="267">
        <v>6</v>
      </c>
      <c r="T70" s="238">
        <v>4</v>
      </c>
      <c r="U70" s="238">
        <v>5</v>
      </c>
      <c r="V70" s="266">
        <v>4</v>
      </c>
      <c r="W70" s="446">
        <v>2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90"/>
      <c r="B71" s="297" t="s">
        <v>767</v>
      </c>
      <c r="C71" s="298" t="s">
        <v>863</v>
      </c>
      <c r="D71" s="452">
        <v>33</v>
      </c>
      <c r="E71" s="445"/>
      <c r="F71" s="238"/>
      <c r="G71" s="238"/>
      <c r="H71" s="238"/>
      <c r="I71" s="446"/>
      <c r="J71" s="445">
        <v>1</v>
      </c>
      <c r="K71" s="238">
        <v>15</v>
      </c>
      <c r="L71" s="238">
        <v>6</v>
      </c>
      <c r="M71" s="238">
        <v>9</v>
      </c>
      <c r="N71" s="446">
        <v>0</v>
      </c>
      <c r="O71" s="445">
        <v>0</v>
      </c>
      <c r="P71" s="446">
        <v>15</v>
      </c>
      <c r="Q71" s="445">
        <v>1</v>
      </c>
      <c r="R71" s="238">
        <v>2</v>
      </c>
      <c r="S71" s="267">
        <v>5</v>
      </c>
      <c r="T71" s="238">
        <v>3</v>
      </c>
      <c r="U71" s="238">
        <v>4</v>
      </c>
      <c r="V71" s="266">
        <v>0</v>
      </c>
      <c r="W71" s="446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90"/>
      <c r="B72" s="297" t="s">
        <v>767</v>
      </c>
      <c r="C72" s="298" t="s">
        <v>886</v>
      </c>
      <c r="D72" s="452">
        <v>27</v>
      </c>
      <c r="E72" s="445"/>
      <c r="F72" s="238"/>
      <c r="G72" s="238"/>
      <c r="H72" s="238"/>
      <c r="I72" s="446"/>
      <c r="J72" s="445">
        <v>1</v>
      </c>
      <c r="K72" s="238">
        <v>10</v>
      </c>
      <c r="L72" s="238">
        <v>10</v>
      </c>
      <c r="M72" s="238">
        <v>0</v>
      </c>
      <c r="N72" s="446">
        <v>0</v>
      </c>
      <c r="O72" s="445">
        <v>0</v>
      </c>
      <c r="P72" s="446">
        <v>10</v>
      </c>
      <c r="Q72" s="445">
        <v>0</v>
      </c>
      <c r="R72" s="238">
        <v>1</v>
      </c>
      <c r="S72" s="267">
        <v>4</v>
      </c>
      <c r="T72" s="238">
        <v>2</v>
      </c>
      <c r="U72" s="238">
        <v>3</v>
      </c>
      <c r="V72" s="266">
        <v>0</v>
      </c>
      <c r="W72" s="446">
        <v>0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90"/>
      <c r="B73" s="297" t="s">
        <v>767</v>
      </c>
      <c r="C73" s="298" t="s">
        <v>729</v>
      </c>
      <c r="D73" s="452">
        <v>18</v>
      </c>
      <c r="E73" s="445"/>
      <c r="F73" s="238"/>
      <c r="G73" s="238"/>
      <c r="H73" s="238"/>
      <c r="I73" s="446"/>
      <c r="J73" s="445">
        <v>1</v>
      </c>
      <c r="K73" s="238">
        <v>10</v>
      </c>
      <c r="L73" s="238">
        <v>10</v>
      </c>
      <c r="M73" s="238">
        <v>0</v>
      </c>
      <c r="N73" s="446">
        <v>0</v>
      </c>
      <c r="O73" s="445">
        <v>0</v>
      </c>
      <c r="P73" s="446">
        <v>10</v>
      </c>
      <c r="Q73" s="445">
        <v>0</v>
      </c>
      <c r="R73" s="238">
        <v>1</v>
      </c>
      <c r="S73" s="267">
        <v>4</v>
      </c>
      <c r="T73" s="238">
        <v>2</v>
      </c>
      <c r="U73" s="238">
        <v>3</v>
      </c>
      <c r="V73" s="266">
        <v>0</v>
      </c>
      <c r="W73" s="446">
        <v>0</v>
      </c>
      <c r="X73" s="4"/>
      <c r="Y73" s="4"/>
      <c r="Z73" s="4"/>
      <c r="AA73" s="4"/>
      <c r="AB73" s="4"/>
      <c r="AC73" s="4"/>
      <c r="AR73" s="4"/>
    </row>
    <row r="74" spans="1:44" ht="15" customHeight="1">
      <c r="A74" s="290"/>
      <c r="B74" s="297" t="s">
        <v>767</v>
      </c>
      <c r="C74" s="298" t="s">
        <v>925</v>
      </c>
      <c r="D74" s="452">
        <v>24</v>
      </c>
      <c r="E74" s="445"/>
      <c r="F74" s="238"/>
      <c r="G74" s="238"/>
      <c r="H74" s="238"/>
      <c r="I74" s="446"/>
      <c r="J74" s="445">
        <v>1</v>
      </c>
      <c r="K74" s="238">
        <v>10</v>
      </c>
      <c r="L74" s="238">
        <v>10</v>
      </c>
      <c r="M74" s="238">
        <v>0</v>
      </c>
      <c r="N74" s="446">
        <v>0</v>
      </c>
      <c r="O74" s="445">
        <v>0</v>
      </c>
      <c r="P74" s="446">
        <v>10</v>
      </c>
      <c r="Q74" s="445">
        <v>0</v>
      </c>
      <c r="R74" s="238">
        <v>0</v>
      </c>
      <c r="S74" s="267">
        <v>5</v>
      </c>
      <c r="T74" s="238">
        <v>3</v>
      </c>
      <c r="U74" s="238">
        <v>1</v>
      </c>
      <c r="V74" s="266">
        <v>1</v>
      </c>
      <c r="W74" s="446">
        <v>0</v>
      </c>
      <c r="X74" s="4"/>
      <c r="Y74" s="4"/>
      <c r="Z74" s="4"/>
      <c r="AA74" s="4"/>
      <c r="AB74" s="4"/>
      <c r="AC74" s="4"/>
      <c r="AR74" s="4"/>
    </row>
    <row r="75" spans="1:44" ht="15" customHeight="1">
      <c r="A75" s="290"/>
      <c r="B75" s="297" t="s">
        <v>767</v>
      </c>
      <c r="C75" s="298" t="s">
        <v>885</v>
      </c>
      <c r="D75" s="452">
        <v>36</v>
      </c>
      <c r="E75" s="445"/>
      <c r="F75" s="238"/>
      <c r="G75" s="238"/>
      <c r="H75" s="238"/>
      <c r="I75" s="446"/>
      <c r="J75" s="445">
        <v>1</v>
      </c>
      <c r="K75" s="238">
        <v>15</v>
      </c>
      <c r="L75" s="238">
        <v>6</v>
      </c>
      <c r="M75" s="238">
        <v>9</v>
      </c>
      <c r="N75" s="446">
        <v>0</v>
      </c>
      <c r="O75" s="445">
        <v>0</v>
      </c>
      <c r="P75" s="446">
        <v>15</v>
      </c>
      <c r="Q75" s="445">
        <v>1</v>
      </c>
      <c r="R75" s="238">
        <v>2</v>
      </c>
      <c r="S75" s="267">
        <v>5</v>
      </c>
      <c r="T75" s="238">
        <v>3</v>
      </c>
      <c r="U75" s="238">
        <v>4</v>
      </c>
      <c r="V75" s="266">
        <v>0</v>
      </c>
      <c r="W75" s="446">
        <v>0</v>
      </c>
      <c r="X75" s="4"/>
      <c r="Y75" s="4"/>
      <c r="Z75" s="4"/>
      <c r="AA75" s="4"/>
      <c r="AB75" s="4"/>
      <c r="AC75" s="4"/>
      <c r="AR75" s="4"/>
    </row>
    <row r="76" spans="1:44" ht="15" customHeight="1">
      <c r="A76" s="290"/>
      <c r="B76" s="297" t="s">
        <v>767</v>
      </c>
      <c r="C76" s="298" t="s">
        <v>902</v>
      </c>
      <c r="D76" s="452">
        <v>18</v>
      </c>
      <c r="E76" s="445"/>
      <c r="F76" s="238"/>
      <c r="G76" s="238"/>
      <c r="H76" s="238"/>
      <c r="I76" s="446"/>
      <c r="J76" s="445">
        <v>1</v>
      </c>
      <c r="K76" s="238">
        <v>16</v>
      </c>
      <c r="L76" s="238">
        <v>10</v>
      </c>
      <c r="M76" s="238">
        <v>6</v>
      </c>
      <c r="N76" s="446">
        <v>0</v>
      </c>
      <c r="O76" s="445">
        <v>0</v>
      </c>
      <c r="P76" s="446">
        <v>16</v>
      </c>
      <c r="Q76" s="445">
        <v>1</v>
      </c>
      <c r="R76" s="238">
        <v>0</v>
      </c>
      <c r="S76" s="267">
        <v>10</v>
      </c>
      <c r="T76" s="238">
        <v>3</v>
      </c>
      <c r="U76" s="238">
        <v>1</v>
      </c>
      <c r="V76" s="266">
        <v>1</v>
      </c>
      <c r="W76" s="446">
        <v>0</v>
      </c>
      <c r="X76" s="4"/>
      <c r="Y76" s="4"/>
      <c r="Z76" s="4"/>
      <c r="AA76" s="4"/>
      <c r="AB76" s="4"/>
      <c r="AC76" s="4"/>
      <c r="AR76" s="4"/>
    </row>
    <row r="77" spans="1:44" ht="15" customHeight="1">
      <c r="A77" s="290"/>
      <c r="B77" s="297" t="s">
        <v>767</v>
      </c>
      <c r="C77" s="298" t="s">
        <v>812</v>
      </c>
      <c r="D77" s="452">
        <v>60</v>
      </c>
      <c r="E77" s="445"/>
      <c r="F77" s="238"/>
      <c r="G77" s="238"/>
      <c r="H77" s="238"/>
      <c r="I77" s="446"/>
      <c r="J77" s="445">
        <v>2</v>
      </c>
      <c r="K77" s="238">
        <v>20</v>
      </c>
      <c r="L77" s="238">
        <v>18</v>
      </c>
      <c r="M77" s="238">
        <v>2</v>
      </c>
      <c r="N77" s="446">
        <v>0</v>
      </c>
      <c r="O77" s="445">
        <v>0</v>
      </c>
      <c r="P77" s="446">
        <v>20</v>
      </c>
      <c r="Q77" s="445">
        <v>0</v>
      </c>
      <c r="R77" s="238">
        <v>1</v>
      </c>
      <c r="S77" s="267">
        <v>5</v>
      </c>
      <c r="T77" s="238">
        <v>2</v>
      </c>
      <c r="U77" s="238">
        <v>6</v>
      </c>
      <c r="V77" s="266">
        <v>4</v>
      </c>
      <c r="W77" s="446">
        <v>2</v>
      </c>
      <c r="X77" s="4"/>
      <c r="Y77" s="4"/>
      <c r="Z77" s="4"/>
      <c r="AA77" s="4"/>
      <c r="AB77" s="4"/>
      <c r="AC77" s="4"/>
      <c r="AR77" s="4"/>
    </row>
    <row r="78" spans="1:44" ht="15" customHeight="1">
      <c r="A78" s="290"/>
      <c r="B78" s="297" t="s">
        <v>767</v>
      </c>
      <c r="C78" s="298" t="s">
        <v>768</v>
      </c>
      <c r="D78" s="452">
        <v>24</v>
      </c>
      <c r="E78" s="445"/>
      <c r="F78" s="238"/>
      <c r="G78" s="238"/>
      <c r="H78" s="238"/>
      <c r="I78" s="446"/>
      <c r="J78" s="445">
        <v>1</v>
      </c>
      <c r="K78" s="238">
        <v>15</v>
      </c>
      <c r="L78" s="238">
        <v>10</v>
      </c>
      <c r="M78" s="238">
        <v>5</v>
      </c>
      <c r="N78" s="446">
        <v>0</v>
      </c>
      <c r="O78" s="445">
        <v>0</v>
      </c>
      <c r="P78" s="446">
        <v>15</v>
      </c>
      <c r="Q78" s="445">
        <v>1</v>
      </c>
      <c r="R78" s="238">
        <v>0</v>
      </c>
      <c r="S78" s="267">
        <v>9</v>
      </c>
      <c r="T78" s="238">
        <v>3</v>
      </c>
      <c r="U78" s="238">
        <v>1</v>
      </c>
      <c r="V78" s="266">
        <v>1</v>
      </c>
      <c r="W78" s="446">
        <v>0</v>
      </c>
      <c r="X78" s="4"/>
      <c r="Y78" s="4"/>
      <c r="Z78" s="4"/>
      <c r="AA78" s="4"/>
      <c r="AB78" s="4"/>
      <c r="AC78" s="4"/>
      <c r="AR78" s="4"/>
    </row>
    <row r="79" spans="1:44" ht="15" customHeight="1">
      <c r="A79" s="290"/>
      <c r="B79" s="297" t="s">
        <v>767</v>
      </c>
      <c r="C79" s="298" t="s">
        <v>737</v>
      </c>
      <c r="D79" s="452">
        <v>30</v>
      </c>
      <c r="E79" s="445"/>
      <c r="F79" s="238"/>
      <c r="G79" s="238"/>
      <c r="H79" s="238"/>
      <c r="I79" s="446"/>
      <c r="J79" s="445">
        <v>1</v>
      </c>
      <c r="K79" s="238">
        <v>16</v>
      </c>
      <c r="L79" s="238">
        <v>10</v>
      </c>
      <c r="M79" s="238">
        <v>6</v>
      </c>
      <c r="N79" s="446">
        <v>0</v>
      </c>
      <c r="O79" s="445">
        <v>0</v>
      </c>
      <c r="P79" s="446">
        <v>16</v>
      </c>
      <c r="Q79" s="445">
        <v>1</v>
      </c>
      <c r="R79" s="238">
        <v>0</v>
      </c>
      <c r="S79" s="267">
        <v>10</v>
      </c>
      <c r="T79" s="238">
        <v>3</v>
      </c>
      <c r="U79" s="238">
        <v>1</v>
      </c>
      <c r="V79" s="266">
        <v>1</v>
      </c>
      <c r="W79" s="446">
        <v>0</v>
      </c>
      <c r="X79" s="4"/>
      <c r="Y79" s="4"/>
      <c r="Z79" s="4"/>
      <c r="AA79" s="4"/>
      <c r="AB79" s="4"/>
      <c r="AC79" s="4"/>
      <c r="AR79" s="4"/>
    </row>
    <row r="80" spans="1:44" ht="15" customHeight="1">
      <c r="A80" s="290"/>
      <c r="B80" s="297" t="s">
        <v>767</v>
      </c>
      <c r="C80" s="298" t="s">
        <v>738</v>
      </c>
      <c r="D80" s="452">
        <v>24</v>
      </c>
      <c r="E80" s="445"/>
      <c r="F80" s="238"/>
      <c r="G80" s="238"/>
      <c r="H80" s="238"/>
      <c r="I80" s="446"/>
      <c r="J80" s="445">
        <v>1</v>
      </c>
      <c r="K80" s="238">
        <v>10</v>
      </c>
      <c r="L80" s="238">
        <v>10</v>
      </c>
      <c r="M80" s="238">
        <v>0</v>
      </c>
      <c r="N80" s="446">
        <v>0</v>
      </c>
      <c r="O80" s="445">
        <v>0</v>
      </c>
      <c r="P80" s="446">
        <v>10</v>
      </c>
      <c r="Q80" s="445">
        <v>0</v>
      </c>
      <c r="R80" s="238">
        <v>0</v>
      </c>
      <c r="S80" s="267">
        <v>5</v>
      </c>
      <c r="T80" s="238">
        <v>3</v>
      </c>
      <c r="U80" s="238">
        <v>1</v>
      </c>
      <c r="V80" s="266">
        <v>1</v>
      </c>
      <c r="W80" s="446">
        <v>0</v>
      </c>
      <c r="X80" s="4"/>
      <c r="Y80" s="4"/>
      <c r="Z80" s="4"/>
      <c r="AA80" s="4"/>
      <c r="AB80" s="4"/>
      <c r="AC80" s="4"/>
      <c r="AR80" s="4"/>
    </row>
    <row r="81" spans="1:44" ht="15" customHeight="1">
      <c r="A81" s="290"/>
      <c r="B81" s="297" t="s">
        <v>770</v>
      </c>
      <c r="C81" s="298" t="s">
        <v>837</v>
      </c>
      <c r="D81" s="452">
        <v>24</v>
      </c>
      <c r="E81" s="445"/>
      <c r="F81" s="238"/>
      <c r="G81" s="238"/>
      <c r="H81" s="238"/>
      <c r="I81" s="446"/>
      <c r="J81" s="445">
        <v>1</v>
      </c>
      <c r="K81" s="238">
        <v>10</v>
      </c>
      <c r="L81" s="238">
        <v>10</v>
      </c>
      <c r="M81" s="238">
        <v>0</v>
      </c>
      <c r="N81" s="446">
        <v>0</v>
      </c>
      <c r="O81" s="445">
        <v>0</v>
      </c>
      <c r="P81" s="446">
        <v>10</v>
      </c>
      <c r="Q81" s="445">
        <v>0</v>
      </c>
      <c r="R81" s="238">
        <v>0</v>
      </c>
      <c r="S81" s="267">
        <v>0</v>
      </c>
      <c r="T81" s="238">
        <v>1</v>
      </c>
      <c r="U81" s="238">
        <v>1</v>
      </c>
      <c r="V81" s="266">
        <v>4</v>
      </c>
      <c r="W81" s="446">
        <v>4</v>
      </c>
      <c r="X81" s="4"/>
      <c r="Y81" s="4"/>
      <c r="Z81" s="4"/>
      <c r="AA81" s="4"/>
      <c r="AB81" s="4"/>
      <c r="AC81" s="4"/>
      <c r="AR81" s="4"/>
    </row>
    <row r="82" spans="1:44" ht="15" customHeight="1">
      <c r="A82" s="290"/>
      <c r="B82" s="297" t="s">
        <v>770</v>
      </c>
      <c r="C82" s="298" t="s">
        <v>745</v>
      </c>
      <c r="D82" s="452">
        <v>24</v>
      </c>
      <c r="E82" s="445"/>
      <c r="F82" s="238"/>
      <c r="G82" s="238"/>
      <c r="H82" s="238"/>
      <c r="I82" s="446"/>
      <c r="J82" s="445">
        <v>1</v>
      </c>
      <c r="K82" s="238">
        <v>10</v>
      </c>
      <c r="L82" s="238">
        <v>9</v>
      </c>
      <c r="M82" s="238">
        <v>1</v>
      </c>
      <c r="N82" s="446">
        <v>0</v>
      </c>
      <c r="O82" s="445">
        <v>0</v>
      </c>
      <c r="P82" s="446">
        <v>10</v>
      </c>
      <c r="Q82" s="445">
        <v>0</v>
      </c>
      <c r="R82" s="238">
        <v>0</v>
      </c>
      <c r="S82" s="267">
        <v>0</v>
      </c>
      <c r="T82" s="238">
        <v>1</v>
      </c>
      <c r="U82" s="238">
        <v>1</v>
      </c>
      <c r="V82" s="266">
        <v>4</v>
      </c>
      <c r="W82" s="446">
        <v>4</v>
      </c>
      <c r="X82" s="4"/>
      <c r="Y82" s="4"/>
      <c r="Z82" s="4"/>
      <c r="AA82" s="4"/>
      <c r="AB82" s="4"/>
      <c r="AC82" s="4"/>
      <c r="AR82" s="4"/>
    </row>
    <row r="83" spans="1:44" ht="15" customHeight="1">
      <c r="A83" s="290"/>
      <c r="B83" s="297" t="s">
        <v>770</v>
      </c>
      <c r="C83" s="298" t="s">
        <v>743</v>
      </c>
      <c r="D83" s="452">
        <v>54</v>
      </c>
      <c r="E83" s="445"/>
      <c r="F83" s="238"/>
      <c r="G83" s="238"/>
      <c r="H83" s="238"/>
      <c r="I83" s="446"/>
      <c r="J83" s="445">
        <v>2</v>
      </c>
      <c r="K83" s="238">
        <v>25</v>
      </c>
      <c r="L83" s="238">
        <v>24</v>
      </c>
      <c r="M83" s="238">
        <v>0</v>
      </c>
      <c r="N83" s="446">
        <v>1</v>
      </c>
      <c r="O83" s="445">
        <v>0</v>
      </c>
      <c r="P83" s="446">
        <v>25</v>
      </c>
      <c r="Q83" s="445">
        <v>0</v>
      </c>
      <c r="R83" s="238">
        <v>0</v>
      </c>
      <c r="S83" s="267">
        <v>2</v>
      </c>
      <c r="T83" s="238">
        <v>9</v>
      </c>
      <c r="U83" s="238">
        <v>10</v>
      </c>
      <c r="V83" s="266">
        <v>3</v>
      </c>
      <c r="W83" s="446">
        <v>1</v>
      </c>
      <c r="X83" s="4"/>
      <c r="Y83" s="4"/>
      <c r="Z83" s="4"/>
      <c r="AA83" s="4"/>
      <c r="AB83" s="4"/>
      <c r="AC83" s="4"/>
      <c r="AR83" s="4"/>
    </row>
    <row r="84" spans="1:44" ht="15" customHeight="1">
      <c r="A84" s="290"/>
      <c r="B84" s="297" t="s">
        <v>770</v>
      </c>
      <c r="C84" s="298" t="s">
        <v>739</v>
      </c>
      <c r="D84" s="452">
        <v>72</v>
      </c>
      <c r="E84" s="445"/>
      <c r="F84" s="238"/>
      <c r="G84" s="238"/>
      <c r="H84" s="238"/>
      <c r="I84" s="446"/>
      <c r="J84" s="445">
        <v>2</v>
      </c>
      <c r="K84" s="238">
        <v>25</v>
      </c>
      <c r="L84" s="238">
        <v>25</v>
      </c>
      <c r="M84" s="238">
        <v>0</v>
      </c>
      <c r="N84" s="446">
        <v>0</v>
      </c>
      <c r="O84" s="445">
        <v>0</v>
      </c>
      <c r="P84" s="446">
        <v>25</v>
      </c>
      <c r="Q84" s="445">
        <v>0</v>
      </c>
      <c r="R84" s="238">
        <v>0</v>
      </c>
      <c r="S84" s="267">
        <v>2</v>
      </c>
      <c r="T84" s="238">
        <v>8</v>
      </c>
      <c r="U84" s="238">
        <v>10</v>
      </c>
      <c r="V84" s="266">
        <v>4</v>
      </c>
      <c r="W84" s="446">
        <v>1</v>
      </c>
      <c r="X84" s="4"/>
      <c r="Y84" s="4"/>
      <c r="Z84" s="4"/>
      <c r="AA84" s="4"/>
      <c r="AB84" s="4"/>
      <c r="AC84" s="4"/>
      <c r="AR84" s="4"/>
    </row>
    <row r="85" spans="1:44" ht="15" customHeight="1">
      <c r="A85" s="290"/>
      <c r="B85" s="297" t="s">
        <v>770</v>
      </c>
      <c r="C85" s="298" t="s">
        <v>771</v>
      </c>
      <c r="D85" s="452">
        <v>24</v>
      </c>
      <c r="E85" s="445"/>
      <c r="F85" s="238"/>
      <c r="G85" s="238"/>
      <c r="H85" s="238"/>
      <c r="I85" s="446"/>
      <c r="J85" s="445">
        <v>1</v>
      </c>
      <c r="K85" s="238">
        <v>10</v>
      </c>
      <c r="L85" s="238">
        <v>10</v>
      </c>
      <c r="M85" s="238">
        <v>0</v>
      </c>
      <c r="N85" s="446">
        <v>0</v>
      </c>
      <c r="O85" s="445">
        <v>0</v>
      </c>
      <c r="P85" s="446">
        <v>10</v>
      </c>
      <c r="Q85" s="445">
        <v>0</v>
      </c>
      <c r="R85" s="238">
        <v>0</v>
      </c>
      <c r="S85" s="267">
        <v>0</v>
      </c>
      <c r="T85" s="238">
        <v>1</v>
      </c>
      <c r="U85" s="238">
        <v>1</v>
      </c>
      <c r="V85" s="266">
        <v>5</v>
      </c>
      <c r="W85" s="446">
        <v>3</v>
      </c>
      <c r="X85" s="4"/>
      <c r="Y85" s="4"/>
      <c r="Z85" s="4"/>
      <c r="AA85" s="4"/>
      <c r="AB85" s="4"/>
      <c r="AC85" s="4"/>
      <c r="AR85" s="4"/>
    </row>
    <row r="86" spans="1:44" ht="15" customHeight="1">
      <c r="A86" s="290"/>
      <c r="B86" s="297" t="s">
        <v>770</v>
      </c>
      <c r="C86" s="298" t="s">
        <v>744</v>
      </c>
      <c r="D86" s="452">
        <v>84</v>
      </c>
      <c r="E86" s="445"/>
      <c r="F86" s="238"/>
      <c r="G86" s="238"/>
      <c r="H86" s="238"/>
      <c r="I86" s="446"/>
      <c r="J86" s="445">
        <v>2</v>
      </c>
      <c r="K86" s="238">
        <v>25</v>
      </c>
      <c r="L86" s="238">
        <v>24</v>
      </c>
      <c r="M86" s="238">
        <v>1</v>
      </c>
      <c r="N86" s="446">
        <v>0</v>
      </c>
      <c r="O86" s="445">
        <v>0</v>
      </c>
      <c r="P86" s="446">
        <v>25</v>
      </c>
      <c r="Q86" s="445">
        <v>0</v>
      </c>
      <c r="R86" s="238">
        <v>0</v>
      </c>
      <c r="S86" s="267">
        <v>2</v>
      </c>
      <c r="T86" s="238">
        <v>9</v>
      </c>
      <c r="U86" s="238">
        <v>9</v>
      </c>
      <c r="V86" s="266">
        <v>4</v>
      </c>
      <c r="W86" s="446">
        <v>1</v>
      </c>
      <c r="X86" s="4"/>
      <c r="Y86" s="4"/>
      <c r="Z86" s="4"/>
      <c r="AA86" s="4"/>
      <c r="AB86" s="4"/>
      <c r="AC86" s="4"/>
      <c r="AR86" s="4"/>
    </row>
    <row r="87" spans="1:44" ht="15" customHeight="1">
      <c r="A87" s="290"/>
      <c r="B87" s="297" t="s">
        <v>765</v>
      </c>
      <c r="C87" s="298" t="s">
        <v>723</v>
      </c>
      <c r="D87" s="452">
        <v>60</v>
      </c>
      <c r="E87" s="445"/>
      <c r="F87" s="238"/>
      <c r="G87" s="238"/>
      <c r="H87" s="238"/>
      <c r="I87" s="446"/>
      <c r="J87" s="445">
        <v>1</v>
      </c>
      <c r="K87" s="238">
        <v>17</v>
      </c>
      <c r="L87" s="238"/>
      <c r="M87" s="238"/>
      <c r="N87" s="446"/>
      <c r="O87" s="445">
        <v>10</v>
      </c>
      <c r="P87" s="446">
        <v>7</v>
      </c>
      <c r="Q87" s="445">
        <v>7</v>
      </c>
      <c r="R87" s="238">
        <v>0</v>
      </c>
      <c r="S87" s="267">
        <v>2</v>
      </c>
      <c r="T87" s="238">
        <v>3</v>
      </c>
      <c r="U87" s="238">
        <v>4</v>
      </c>
      <c r="V87" s="266">
        <v>1</v>
      </c>
      <c r="W87" s="446">
        <v>0</v>
      </c>
      <c r="X87" s="4"/>
      <c r="Y87" s="4"/>
      <c r="Z87" s="4"/>
      <c r="AA87" s="4"/>
      <c r="AB87" s="4"/>
      <c r="AC87" s="4"/>
      <c r="AR87" s="4"/>
    </row>
    <row r="88" spans="1:44" ht="15" customHeight="1">
      <c r="A88" s="290"/>
      <c r="B88" s="297" t="s">
        <v>761</v>
      </c>
      <c r="C88" s="298" t="s">
        <v>838</v>
      </c>
      <c r="D88" s="452">
        <v>66</v>
      </c>
      <c r="E88" s="445"/>
      <c r="F88" s="238"/>
      <c r="G88" s="238"/>
      <c r="H88" s="238"/>
      <c r="I88" s="446"/>
      <c r="J88" s="445">
        <v>1</v>
      </c>
      <c r="K88" s="238">
        <v>15</v>
      </c>
      <c r="L88" s="238"/>
      <c r="M88" s="238"/>
      <c r="N88" s="446"/>
      <c r="O88" s="445">
        <v>0</v>
      </c>
      <c r="P88" s="446">
        <v>15</v>
      </c>
      <c r="Q88" s="445">
        <v>2</v>
      </c>
      <c r="R88" s="238">
        <v>2</v>
      </c>
      <c r="S88" s="267">
        <v>6</v>
      </c>
      <c r="T88" s="238">
        <v>3</v>
      </c>
      <c r="U88" s="238">
        <v>2</v>
      </c>
      <c r="V88" s="266">
        <v>0</v>
      </c>
      <c r="W88" s="446">
        <v>0</v>
      </c>
      <c r="X88" s="4"/>
      <c r="Y88" s="4"/>
      <c r="Z88" s="4"/>
      <c r="AA88" s="4"/>
      <c r="AB88" s="4"/>
      <c r="AC88" s="4"/>
      <c r="AR88" s="4"/>
    </row>
    <row r="89" spans="1:44" ht="15" customHeight="1">
      <c r="A89" s="290"/>
      <c r="B89" s="302"/>
      <c r="C89" s="303"/>
      <c r="D89" s="452"/>
      <c r="E89" s="445"/>
      <c r="F89" s="238"/>
      <c r="G89" s="238"/>
      <c r="H89" s="238"/>
      <c r="I89" s="446"/>
      <c r="J89" s="445"/>
      <c r="K89" s="238"/>
      <c r="L89" s="238"/>
      <c r="M89" s="238"/>
      <c r="N89" s="446"/>
      <c r="O89" s="445"/>
      <c r="P89" s="446"/>
      <c r="Q89" s="445"/>
      <c r="R89" s="238"/>
      <c r="S89" s="267"/>
      <c r="T89" s="238"/>
      <c r="U89" s="238"/>
      <c r="V89" s="266"/>
      <c r="W89" s="446"/>
      <c r="X89" s="4"/>
      <c r="Y89" s="4"/>
      <c r="Z89" s="4"/>
      <c r="AA89" s="4"/>
      <c r="AB89" s="4"/>
      <c r="AC89" s="4"/>
      <c r="AK89" s="91"/>
      <c r="AR89" s="4"/>
    </row>
    <row r="90" spans="1:44" ht="15" customHeight="1">
      <c r="A90" s="290"/>
      <c r="B90" s="302"/>
      <c r="C90" s="303"/>
      <c r="D90" s="452"/>
      <c r="E90" s="445"/>
      <c r="F90" s="238"/>
      <c r="G90" s="304"/>
      <c r="H90" s="238"/>
      <c r="I90" s="446"/>
      <c r="J90" s="445"/>
      <c r="K90" s="238"/>
      <c r="L90" s="238"/>
      <c r="M90" s="238"/>
      <c r="N90" s="446"/>
      <c r="O90" s="445"/>
      <c r="P90" s="446"/>
      <c r="Q90" s="445"/>
      <c r="R90" s="238"/>
      <c r="S90" s="267"/>
      <c r="T90" s="238"/>
      <c r="U90" s="238"/>
      <c r="V90" s="266"/>
      <c r="W90" s="446"/>
      <c r="X90" s="4"/>
      <c r="Y90" s="4"/>
      <c r="Z90" s="4"/>
      <c r="AA90" s="4"/>
      <c r="AB90" s="4"/>
      <c r="AC90" s="4"/>
      <c r="AR90" s="4"/>
    </row>
    <row r="91" spans="1:44" ht="15" customHeight="1">
      <c r="A91" s="290"/>
      <c r="B91" s="302"/>
      <c r="C91" s="303"/>
      <c r="D91" s="301"/>
      <c r="E91" s="237"/>
      <c r="F91" s="238"/>
      <c r="G91" s="238"/>
      <c r="H91" s="238"/>
      <c r="I91" s="239"/>
      <c r="J91" s="237"/>
      <c r="K91" s="238"/>
      <c r="L91" s="238"/>
      <c r="M91" s="238"/>
      <c r="N91" s="239"/>
      <c r="O91" s="237"/>
      <c r="P91" s="239"/>
      <c r="Q91" s="237"/>
      <c r="R91" s="238"/>
      <c r="S91" s="267"/>
      <c r="T91" s="238"/>
      <c r="U91" s="238"/>
      <c r="V91" s="266"/>
      <c r="W91" s="239"/>
      <c r="X91" s="4"/>
      <c r="Y91" s="4"/>
      <c r="Z91" s="4"/>
      <c r="AA91" s="4"/>
      <c r="AB91" s="4"/>
      <c r="AC91" s="4"/>
      <c r="AR91" s="4"/>
    </row>
    <row r="92" spans="1:44" ht="15" customHeight="1">
      <c r="A92" s="290"/>
      <c r="B92" s="302"/>
      <c r="C92" s="303"/>
      <c r="D92" s="301"/>
      <c r="E92" s="237"/>
      <c r="F92" s="238"/>
      <c r="G92" s="238"/>
      <c r="H92" s="238"/>
      <c r="I92" s="239"/>
      <c r="J92" s="237"/>
      <c r="K92" s="238"/>
      <c r="L92" s="238"/>
      <c r="M92" s="238"/>
      <c r="N92" s="239"/>
      <c r="O92" s="237"/>
      <c r="P92" s="239"/>
      <c r="Q92" s="237"/>
      <c r="R92" s="238"/>
      <c r="S92" s="267"/>
      <c r="T92" s="238"/>
      <c r="U92" s="238"/>
      <c r="V92" s="266"/>
      <c r="W92" s="239"/>
      <c r="X92" s="4"/>
      <c r="Y92" s="4"/>
      <c r="Z92" s="4"/>
      <c r="AA92" s="4"/>
      <c r="AB92" s="4"/>
      <c r="AC92" s="4"/>
      <c r="AR92" s="4"/>
    </row>
    <row r="93" spans="1:44" ht="15" customHeight="1">
      <c r="A93" s="290"/>
      <c r="B93" s="302"/>
      <c r="C93" s="303"/>
      <c r="D93" s="301"/>
      <c r="E93" s="237"/>
      <c r="F93" s="238"/>
      <c r="G93" s="238"/>
      <c r="H93" s="238"/>
      <c r="I93" s="239"/>
      <c r="J93" s="237"/>
      <c r="K93" s="238"/>
      <c r="L93" s="238"/>
      <c r="M93" s="238"/>
      <c r="N93" s="239"/>
      <c r="O93" s="237"/>
      <c r="P93" s="239"/>
      <c r="Q93" s="237"/>
      <c r="R93" s="238"/>
      <c r="S93" s="267"/>
      <c r="T93" s="238"/>
      <c r="U93" s="238"/>
      <c r="V93" s="266"/>
      <c r="W93" s="239"/>
      <c r="X93" s="4"/>
      <c r="Y93" s="4"/>
      <c r="Z93" s="4"/>
      <c r="AA93" s="4"/>
      <c r="AB93" s="4"/>
      <c r="AC93" s="4"/>
      <c r="AR93" s="4"/>
    </row>
    <row r="94" spans="1:44" ht="15" customHeight="1">
      <c r="A94" s="290"/>
      <c r="B94" s="302"/>
      <c r="C94" s="303"/>
      <c r="D94" s="301"/>
      <c r="E94" s="237"/>
      <c r="F94" s="238"/>
      <c r="G94" s="238"/>
      <c r="H94" s="238"/>
      <c r="I94" s="239"/>
      <c r="J94" s="237"/>
      <c r="K94" s="238"/>
      <c r="L94" s="238"/>
      <c r="M94" s="238"/>
      <c r="N94" s="239"/>
      <c r="O94" s="237"/>
      <c r="P94" s="239"/>
      <c r="Q94" s="237"/>
      <c r="R94" s="238"/>
      <c r="S94" s="267"/>
      <c r="T94" s="238"/>
      <c r="U94" s="238"/>
      <c r="V94" s="266"/>
      <c r="W94" s="239"/>
      <c r="X94" s="4"/>
      <c r="Y94" s="4"/>
      <c r="Z94" s="4"/>
      <c r="AA94" s="4"/>
      <c r="AB94" s="4"/>
      <c r="AC94" s="4"/>
      <c r="AR94" s="4"/>
    </row>
    <row r="95" spans="1:44" ht="15" customHeight="1">
      <c r="A95" s="290"/>
      <c r="B95" s="302"/>
      <c r="C95" s="303"/>
      <c r="D95" s="301"/>
      <c r="E95" s="237"/>
      <c r="F95" s="238"/>
      <c r="G95" s="238"/>
      <c r="H95" s="238"/>
      <c r="I95" s="239"/>
      <c r="J95" s="237"/>
      <c r="K95" s="238"/>
      <c r="L95" s="238"/>
      <c r="M95" s="238"/>
      <c r="N95" s="239"/>
      <c r="O95" s="237"/>
      <c r="P95" s="239"/>
      <c r="Q95" s="237"/>
      <c r="R95" s="238"/>
      <c r="S95" s="267"/>
      <c r="T95" s="238"/>
      <c r="U95" s="238"/>
      <c r="V95" s="266"/>
      <c r="W95" s="239"/>
      <c r="X95" s="4"/>
      <c r="Y95" s="4"/>
      <c r="Z95" s="4"/>
      <c r="AA95" s="4"/>
      <c r="AB95" s="4"/>
      <c r="AC95" s="4"/>
      <c r="AR95" s="4"/>
    </row>
    <row r="96" spans="1:44" ht="15" customHeight="1">
      <c r="A96" s="305"/>
      <c r="B96" s="302"/>
      <c r="C96" s="303"/>
      <c r="D96" s="301"/>
      <c r="E96" s="237"/>
      <c r="F96" s="238"/>
      <c r="G96" s="238"/>
      <c r="H96" s="238"/>
      <c r="I96" s="239"/>
      <c r="J96" s="237"/>
      <c r="K96" s="238"/>
      <c r="L96" s="238"/>
      <c r="M96" s="238"/>
      <c r="N96" s="239"/>
      <c r="O96" s="237"/>
      <c r="P96" s="239"/>
      <c r="Q96" s="237"/>
      <c r="R96" s="238"/>
      <c r="S96" s="267"/>
      <c r="T96" s="238"/>
      <c r="U96" s="238"/>
      <c r="V96" s="266"/>
      <c r="W96" s="239"/>
      <c r="X96" s="4"/>
      <c r="Y96" s="4"/>
      <c r="Z96" s="4"/>
      <c r="AA96" s="4"/>
      <c r="AB96" s="4"/>
      <c r="AC96" s="4"/>
      <c r="AR96" s="4"/>
    </row>
    <row r="97" spans="1:46" ht="15" customHeight="1">
      <c r="A97" s="305"/>
      <c r="B97" s="302"/>
      <c r="C97" s="303"/>
      <c r="D97" s="301"/>
      <c r="E97" s="237"/>
      <c r="F97" s="238"/>
      <c r="G97" s="238"/>
      <c r="H97" s="238"/>
      <c r="I97" s="239"/>
      <c r="J97" s="237"/>
      <c r="K97" s="238"/>
      <c r="L97" s="238"/>
      <c r="M97" s="238"/>
      <c r="N97" s="239"/>
      <c r="O97" s="237"/>
      <c r="P97" s="239"/>
      <c r="Q97" s="237"/>
      <c r="R97" s="238"/>
      <c r="S97" s="267"/>
      <c r="T97" s="238"/>
      <c r="U97" s="238"/>
      <c r="V97" s="266"/>
      <c r="W97" s="239"/>
      <c r="X97" s="4"/>
      <c r="Y97" s="4"/>
      <c r="Z97" s="4"/>
      <c r="AA97" s="4"/>
      <c r="AB97" s="4"/>
      <c r="AC97" s="4"/>
      <c r="AR97" s="4"/>
    </row>
    <row r="98" spans="1:46" ht="15" customHeight="1">
      <c r="A98" s="305"/>
      <c r="B98" s="302"/>
      <c r="C98" s="303"/>
      <c r="D98" s="301"/>
      <c r="E98" s="237"/>
      <c r="F98" s="238"/>
      <c r="G98" s="238"/>
      <c r="H98" s="238"/>
      <c r="I98" s="239"/>
      <c r="J98" s="237"/>
      <c r="K98" s="238"/>
      <c r="L98" s="238"/>
      <c r="M98" s="238"/>
      <c r="N98" s="239"/>
      <c r="O98" s="237"/>
      <c r="P98" s="239"/>
      <c r="Q98" s="237"/>
      <c r="R98" s="238"/>
      <c r="S98" s="267"/>
      <c r="T98" s="238"/>
      <c r="U98" s="238"/>
      <c r="V98" s="266"/>
      <c r="W98" s="239"/>
      <c r="X98" s="4"/>
      <c r="Y98" s="4"/>
      <c r="Z98" s="4"/>
      <c r="AA98" s="4"/>
      <c r="AB98" s="4"/>
      <c r="AC98" s="4"/>
      <c r="AR98" s="4"/>
    </row>
    <row r="99" spans="1:46" ht="15" customHeight="1">
      <c r="A99" s="305"/>
      <c r="B99" s="302"/>
      <c r="C99" s="303"/>
      <c r="D99" s="301"/>
      <c r="E99" s="237"/>
      <c r="F99" s="238"/>
      <c r="G99" s="238"/>
      <c r="H99" s="238"/>
      <c r="I99" s="239"/>
      <c r="J99" s="237"/>
      <c r="K99" s="238"/>
      <c r="L99" s="238"/>
      <c r="M99" s="238"/>
      <c r="N99" s="239"/>
      <c r="O99" s="237"/>
      <c r="P99" s="239"/>
      <c r="Q99" s="237"/>
      <c r="R99" s="238"/>
      <c r="S99" s="267"/>
      <c r="T99" s="238"/>
      <c r="U99" s="238"/>
      <c r="V99" s="266"/>
      <c r="W99" s="239"/>
      <c r="X99" s="4"/>
      <c r="Y99" s="4"/>
      <c r="Z99" s="4"/>
      <c r="AA99" s="4"/>
      <c r="AB99" s="4"/>
      <c r="AC99" s="4"/>
      <c r="AR99" s="4"/>
    </row>
    <row r="100" spans="1:46" ht="15" customHeight="1">
      <c r="A100" s="305"/>
      <c r="B100" s="302"/>
      <c r="C100" s="303"/>
      <c r="D100" s="301"/>
      <c r="E100" s="237"/>
      <c r="F100" s="238"/>
      <c r="G100" s="238"/>
      <c r="H100" s="238"/>
      <c r="I100" s="239"/>
      <c r="J100" s="237"/>
      <c r="K100" s="238"/>
      <c r="L100" s="238"/>
      <c r="M100" s="238"/>
      <c r="N100" s="239"/>
      <c r="O100" s="237"/>
      <c r="P100" s="239"/>
      <c r="Q100" s="237"/>
      <c r="R100" s="238"/>
      <c r="S100" s="267"/>
      <c r="T100" s="238"/>
      <c r="U100" s="238"/>
      <c r="V100" s="266"/>
      <c r="W100" s="239"/>
      <c r="X100" s="4"/>
      <c r="Y100" s="4"/>
      <c r="Z100" s="4"/>
      <c r="AA100" s="4"/>
      <c r="AB100" s="4"/>
      <c r="AC100" s="4"/>
      <c r="AR100" s="4"/>
    </row>
    <row r="101" spans="1:46" ht="15" customHeight="1">
      <c r="A101" s="305"/>
      <c r="B101" s="302"/>
      <c r="C101" s="303"/>
      <c r="D101" s="301"/>
      <c r="E101" s="237"/>
      <c r="F101" s="238"/>
      <c r="G101" s="238"/>
      <c r="H101" s="238"/>
      <c r="I101" s="239"/>
      <c r="J101" s="237"/>
      <c r="K101" s="238"/>
      <c r="L101" s="238"/>
      <c r="M101" s="238"/>
      <c r="N101" s="239"/>
      <c r="O101" s="237"/>
      <c r="P101" s="239"/>
      <c r="Q101" s="237"/>
      <c r="R101" s="238"/>
      <c r="S101" s="267"/>
      <c r="T101" s="238"/>
      <c r="U101" s="238"/>
      <c r="V101" s="266"/>
      <c r="W101" s="239"/>
      <c r="X101" s="4"/>
      <c r="Y101" s="4"/>
      <c r="Z101" s="4"/>
      <c r="AA101" s="4"/>
      <c r="AB101" s="4"/>
      <c r="AC101" s="4"/>
      <c r="AR101" s="4"/>
    </row>
    <row r="102" spans="1:46" ht="15" customHeight="1">
      <c r="A102" s="290"/>
      <c r="B102" s="297"/>
      <c r="C102" s="298"/>
      <c r="D102" s="299"/>
      <c r="E102" s="265"/>
      <c r="F102" s="263"/>
      <c r="G102" s="263"/>
      <c r="H102" s="263"/>
      <c r="I102" s="300"/>
      <c r="J102" s="265"/>
      <c r="K102" s="263"/>
      <c r="L102" s="263"/>
      <c r="M102" s="263"/>
      <c r="N102" s="300"/>
      <c r="O102" s="265"/>
      <c r="P102" s="300"/>
      <c r="Q102" s="237"/>
      <c r="R102" s="238"/>
      <c r="S102" s="267"/>
      <c r="T102" s="238"/>
      <c r="U102" s="238"/>
      <c r="V102" s="266"/>
      <c r="W102" s="239"/>
      <c r="X102" s="4"/>
      <c r="Y102" s="4"/>
      <c r="Z102" s="4"/>
      <c r="AA102" s="4"/>
      <c r="AT102" s="4"/>
    </row>
    <row r="103" spans="1:46" ht="15" customHeight="1">
      <c r="A103" s="290"/>
      <c r="B103" s="297"/>
      <c r="C103" s="298"/>
      <c r="D103" s="299"/>
      <c r="E103" s="265"/>
      <c r="F103" s="263"/>
      <c r="G103" s="263"/>
      <c r="H103" s="263"/>
      <c r="I103" s="300"/>
      <c r="J103" s="265"/>
      <c r="K103" s="263"/>
      <c r="L103" s="263"/>
      <c r="M103" s="263"/>
      <c r="N103" s="300"/>
      <c r="O103" s="265"/>
      <c r="P103" s="300"/>
      <c r="Q103" s="237"/>
      <c r="R103" s="238"/>
      <c r="S103" s="267"/>
      <c r="T103" s="238"/>
      <c r="U103" s="238"/>
      <c r="V103" s="266"/>
      <c r="W103" s="239"/>
      <c r="X103" s="4"/>
      <c r="Y103" s="4"/>
      <c r="Z103" s="4"/>
      <c r="AA103" s="4"/>
      <c r="AT103" s="4"/>
    </row>
    <row r="104" spans="1:46" ht="15" customHeight="1">
      <c r="A104" s="290"/>
      <c r="B104" s="297"/>
      <c r="C104" s="298"/>
      <c r="D104" s="299"/>
      <c r="E104" s="265"/>
      <c r="F104" s="263"/>
      <c r="G104" s="263"/>
      <c r="H104" s="263"/>
      <c r="I104" s="300"/>
      <c r="J104" s="265"/>
      <c r="K104" s="263"/>
      <c r="L104" s="263"/>
      <c r="M104" s="263"/>
      <c r="N104" s="300"/>
      <c r="O104" s="265"/>
      <c r="P104" s="300"/>
      <c r="Q104" s="237"/>
      <c r="R104" s="238"/>
      <c r="S104" s="267"/>
      <c r="T104" s="238"/>
      <c r="U104" s="238"/>
      <c r="V104" s="266"/>
      <c r="W104" s="239"/>
      <c r="X104" s="4"/>
      <c r="Y104" s="4"/>
      <c r="Z104" s="4"/>
      <c r="AA104" s="4"/>
      <c r="AT104" s="4"/>
    </row>
    <row r="105" spans="1:46" ht="15" customHeight="1">
      <c r="A105" s="290"/>
      <c r="B105" s="297"/>
      <c r="C105" s="298"/>
      <c r="D105" s="299"/>
      <c r="E105" s="265"/>
      <c r="F105" s="263"/>
      <c r="G105" s="263"/>
      <c r="H105" s="263"/>
      <c r="I105" s="300"/>
      <c r="J105" s="265"/>
      <c r="K105" s="263"/>
      <c r="L105" s="263"/>
      <c r="M105" s="263"/>
      <c r="N105" s="300"/>
      <c r="O105" s="265"/>
      <c r="P105" s="300"/>
      <c r="Q105" s="237"/>
      <c r="R105" s="238"/>
      <c r="S105" s="267"/>
      <c r="T105" s="238"/>
      <c r="U105" s="238"/>
      <c r="V105" s="266"/>
      <c r="W105" s="239"/>
      <c r="X105" s="4"/>
      <c r="Y105" s="4"/>
      <c r="Z105" s="4"/>
      <c r="AA105" s="4"/>
      <c r="AT105" s="4"/>
    </row>
    <row r="106" spans="1:46" ht="15" customHeight="1">
      <c r="A106" s="290"/>
      <c r="B106" s="297"/>
      <c r="C106" s="298"/>
      <c r="D106" s="299"/>
      <c r="E106" s="265"/>
      <c r="F106" s="263"/>
      <c r="G106" s="263"/>
      <c r="H106" s="263"/>
      <c r="I106" s="300"/>
      <c r="J106" s="265"/>
      <c r="K106" s="263"/>
      <c r="L106" s="263"/>
      <c r="M106" s="263"/>
      <c r="N106" s="300"/>
      <c r="O106" s="265"/>
      <c r="P106" s="300"/>
      <c r="Q106" s="237"/>
      <c r="R106" s="238"/>
      <c r="S106" s="267"/>
      <c r="T106" s="238"/>
      <c r="U106" s="238"/>
      <c r="V106" s="266"/>
      <c r="W106" s="239"/>
      <c r="X106" s="4"/>
      <c r="Y106" s="4"/>
      <c r="Z106" s="4"/>
      <c r="AA106" s="4"/>
      <c r="AT106" s="4"/>
    </row>
    <row r="107" spans="1:46" ht="15" customHeight="1">
      <c r="A107" s="290"/>
      <c r="B107" s="297"/>
      <c r="C107" s="298"/>
      <c r="D107" s="299"/>
      <c r="E107" s="265"/>
      <c r="F107" s="263"/>
      <c r="G107" s="263"/>
      <c r="H107" s="263"/>
      <c r="I107" s="300"/>
      <c r="J107" s="265"/>
      <c r="K107" s="263"/>
      <c r="L107" s="263"/>
      <c r="M107" s="263"/>
      <c r="N107" s="300"/>
      <c r="O107" s="265"/>
      <c r="P107" s="300"/>
      <c r="Q107" s="237"/>
      <c r="R107" s="238"/>
      <c r="S107" s="267"/>
      <c r="T107" s="238"/>
      <c r="U107" s="238"/>
      <c r="V107" s="266"/>
      <c r="W107" s="239"/>
      <c r="X107" s="4"/>
      <c r="Y107" s="4"/>
      <c r="Z107" s="4"/>
      <c r="AA107" s="4"/>
      <c r="AT107" s="4"/>
    </row>
    <row r="108" spans="1:46" ht="15" customHeight="1">
      <c r="A108" s="290"/>
      <c r="B108" s="297"/>
      <c r="C108" s="298"/>
      <c r="D108" s="301"/>
      <c r="E108" s="237"/>
      <c r="F108" s="238"/>
      <c r="G108" s="238"/>
      <c r="H108" s="238"/>
      <c r="I108" s="239"/>
      <c r="J108" s="237"/>
      <c r="K108" s="238"/>
      <c r="L108" s="238"/>
      <c r="M108" s="238"/>
      <c r="N108" s="239"/>
      <c r="O108" s="237"/>
      <c r="P108" s="239"/>
      <c r="Q108" s="237"/>
      <c r="R108" s="238"/>
      <c r="S108" s="267"/>
      <c r="T108" s="238"/>
      <c r="U108" s="238"/>
      <c r="V108" s="266"/>
      <c r="W108" s="239"/>
      <c r="X108" s="4"/>
      <c r="Y108" s="4"/>
      <c r="Z108" s="4"/>
      <c r="AA108" s="4"/>
      <c r="AT108" s="4"/>
    </row>
    <row r="109" spans="1:46" ht="15" customHeight="1">
      <c r="A109" s="290"/>
      <c r="B109" s="297"/>
      <c r="C109" s="298"/>
      <c r="D109" s="301"/>
      <c r="E109" s="237"/>
      <c r="F109" s="238"/>
      <c r="G109" s="238"/>
      <c r="H109" s="238"/>
      <c r="I109" s="239"/>
      <c r="J109" s="237"/>
      <c r="K109" s="238"/>
      <c r="L109" s="238"/>
      <c r="M109" s="238"/>
      <c r="N109" s="239"/>
      <c r="O109" s="237"/>
      <c r="P109" s="239"/>
      <c r="Q109" s="237"/>
      <c r="R109" s="238"/>
      <c r="S109" s="267"/>
      <c r="T109" s="238"/>
      <c r="U109" s="238"/>
      <c r="V109" s="266"/>
      <c r="W109" s="239"/>
      <c r="X109" s="4"/>
      <c r="Y109" s="4"/>
      <c r="Z109" s="4"/>
      <c r="AA109" s="4"/>
      <c r="AT109" s="4"/>
    </row>
    <row r="110" spans="1:46" ht="15" customHeight="1">
      <c r="A110" s="290"/>
      <c r="B110" s="297"/>
      <c r="C110" s="298"/>
      <c r="D110" s="301"/>
      <c r="E110" s="237"/>
      <c r="F110" s="238"/>
      <c r="G110" s="238"/>
      <c r="H110" s="238"/>
      <c r="I110" s="239"/>
      <c r="J110" s="237"/>
      <c r="K110" s="238"/>
      <c r="L110" s="238"/>
      <c r="M110" s="238"/>
      <c r="N110" s="239"/>
      <c r="O110" s="237"/>
      <c r="P110" s="239"/>
      <c r="Q110" s="237"/>
      <c r="R110" s="238"/>
      <c r="S110" s="267"/>
      <c r="T110" s="238"/>
      <c r="U110" s="238"/>
      <c r="V110" s="266"/>
      <c r="W110" s="239"/>
      <c r="X110" s="4"/>
      <c r="Y110" s="4"/>
      <c r="Z110" s="4"/>
      <c r="AA110" s="4"/>
      <c r="AB110" s="4"/>
      <c r="AC110" s="4"/>
      <c r="AR110" s="4"/>
    </row>
    <row r="111" spans="1:46" ht="15" customHeight="1">
      <c r="A111" s="290"/>
      <c r="B111" s="297"/>
      <c r="C111" s="298"/>
      <c r="D111" s="301"/>
      <c r="E111" s="237"/>
      <c r="F111" s="238"/>
      <c r="G111" s="238"/>
      <c r="H111" s="238"/>
      <c r="I111" s="239"/>
      <c r="J111" s="237"/>
      <c r="K111" s="238"/>
      <c r="L111" s="238"/>
      <c r="M111" s="238"/>
      <c r="N111" s="239"/>
      <c r="O111" s="237"/>
      <c r="P111" s="239"/>
      <c r="Q111" s="237"/>
      <c r="R111" s="238"/>
      <c r="S111" s="267"/>
      <c r="T111" s="238"/>
      <c r="U111" s="238"/>
      <c r="V111" s="266"/>
      <c r="W111" s="239"/>
      <c r="X111" s="4"/>
      <c r="Y111" s="4"/>
      <c r="Z111" s="4"/>
      <c r="AA111" s="4"/>
      <c r="AB111" s="4"/>
      <c r="AC111" s="4"/>
      <c r="AR111" s="4"/>
    </row>
    <row r="112" spans="1:46" ht="15" customHeight="1">
      <c r="A112" s="290"/>
      <c r="B112" s="297"/>
      <c r="C112" s="298"/>
      <c r="D112" s="301"/>
      <c r="E112" s="237"/>
      <c r="F112" s="238"/>
      <c r="G112" s="238"/>
      <c r="H112" s="238"/>
      <c r="I112" s="239"/>
      <c r="J112" s="237"/>
      <c r="K112" s="238"/>
      <c r="L112" s="238"/>
      <c r="M112" s="238"/>
      <c r="N112" s="239"/>
      <c r="O112" s="237"/>
      <c r="P112" s="239"/>
      <c r="Q112" s="237"/>
      <c r="R112" s="238"/>
      <c r="S112" s="267"/>
      <c r="T112" s="238"/>
      <c r="U112" s="238"/>
      <c r="V112" s="266"/>
      <c r="W112" s="239"/>
      <c r="X112" s="4"/>
      <c r="Y112" s="4"/>
      <c r="Z112" s="4"/>
      <c r="AA112" s="4"/>
      <c r="AB112" s="4"/>
      <c r="AC112" s="4"/>
      <c r="AR112" s="4"/>
    </row>
    <row r="113" spans="1:44" ht="15" customHeight="1">
      <c r="A113" s="290"/>
      <c r="B113" s="297"/>
      <c r="C113" s="298"/>
      <c r="D113" s="301"/>
      <c r="E113" s="237"/>
      <c r="F113" s="238"/>
      <c r="G113" s="238"/>
      <c r="H113" s="238"/>
      <c r="I113" s="239"/>
      <c r="J113" s="237"/>
      <c r="K113" s="238"/>
      <c r="L113" s="238"/>
      <c r="M113" s="238"/>
      <c r="N113" s="239"/>
      <c r="O113" s="237"/>
      <c r="P113" s="239"/>
      <c r="Q113" s="237"/>
      <c r="R113" s="238"/>
      <c r="S113" s="267"/>
      <c r="T113" s="238"/>
      <c r="U113" s="238"/>
      <c r="V113" s="266"/>
      <c r="W113" s="239"/>
      <c r="X113" s="4"/>
      <c r="Y113" s="4"/>
      <c r="Z113" s="4"/>
      <c r="AA113" s="4"/>
      <c r="AB113" s="4"/>
      <c r="AC113" s="4"/>
      <c r="AR113" s="4"/>
    </row>
    <row r="114" spans="1:44" ht="15" customHeight="1">
      <c r="A114" s="290"/>
      <c r="B114" s="297"/>
      <c r="C114" s="298"/>
      <c r="D114" s="301"/>
      <c r="E114" s="237"/>
      <c r="F114" s="238"/>
      <c r="G114" s="238"/>
      <c r="H114" s="238"/>
      <c r="I114" s="239"/>
      <c r="J114" s="237"/>
      <c r="K114" s="238"/>
      <c r="L114" s="238"/>
      <c r="M114" s="238"/>
      <c r="N114" s="239"/>
      <c r="O114" s="237"/>
      <c r="P114" s="239"/>
      <c r="Q114" s="237"/>
      <c r="R114" s="238"/>
      <c r="S114" s="267"/>
      <c r="T114" s="238"/>
      <c r="U114" s="238"/>
      <c r="V114" s="266"/>
      <c r="W114" s="239"/>
      <c r="X114" s="4"/>
      <c r="Y114" s="4"/>
      <c r="Z114" s="4"/>
      <c r="AA114" s="4"/>
      <c r="AB114" s="4"/>
      <c r="AC114" s="4"/>
      <c r="AR114" s="4"/>
    </row>
    <row r="115" spans="1:44" ht="15" customHeight="1">
      <c r="A115" s="290"/>
      <c r="B115" s="297"/>
      <c r="C115" s="298"/>
      <c r="D115" s="301"/>
      <c r="E115" s="237"/>
      <c r="F115" s="238"/>
      <c r="G115" s="238"/>
      <c r="H115" s="238"/>
      <c r="I115" s="239"/>
      <c r="J115" s="237"/>
      <c r="K115" s="238"/>
      <c r="L115" s="238"/>
      <c r="M115" s="238"/>
      <c r="N115" s="239"/>
      <c r="O115" s="237"/>
      <c r="P115" s="239"/>
      <c r="Q115" s="237"/>
      <c r="R115" s="238"/>
      <c r="S115" s="267"/>
      <c r="T115" s="238"/>
      <c r="U115" s="238"/>
      <c r="V115" s="266"/>
      <c r="W115" s="239"/>
      <c r="X115" s="4"/>
      <c r="Y115" s="4"/>
      <c r="Z115" s="4"/>
      <c r="AA115" s="4"/>
      <c r="AB115" s="4"/>
      <c r="AC115" s="4"/>
      <c r="AR115" s="4"/>
    </row>
    <row r="116" spans="1:44" ht="15" customHeight="1">
      <c r="A116" s="290"/>
      <c r="B116" s="297"/>
      <c r="C116" s="298"/>
      <c r="D116" s="301"/>
      <c r="E116" s="237"/>
      <c r="F116" s="238"/>
      <c r="G116" s="238"/>
      <c r="H116" s="238"/>
      <c r="I116" s="239"/>
      <c r="J116" s="237"/>
      <c r="K116" s="238"/>
      <c r="L116" s="238"/>
      <c r="M116" s="238"/>
      <c r="N116" s="239"/>
      <c r="O116" s="237"/>
      <c r="P116" s="239"/>
      <c r="Q116" s="237"/>
      <c r="R116" s="238"/>
      <c r="S116" s="267"/>
      <c r="T116" s="238"/>
      <c r="U116" s="238"/>
      <c r="V116" s="266"/>
      <c r="W116" s="239"/>
      <c r="X116" s="4"/>
      <c r="Y116" s="4"/>
      <c r="Z116" s="4"/>
      <c r="AA116" s="4"/>
      <c r="AB116" s="4"/>
      <c r="AC116" s="4"/>
      <c r="AR116" s="4"/>
    </row>
    <row r="117" spans="1:44" ht="15" customHeight="1">
      <c r="A117" s="290"/>
      <c r="B117" s="297"/>
      <c r="C117" s="298"/>
      <c r="D117" s="301"/>
      <c r="E117" s="237"/>
      <c r="F117" s="238"/>
      <c r="G117" s="238"/>
      <c r="H117" s="238"/>
      <c r="I117" s="239"/>
      <c r="J117" s="237"/>
      <c r="K117" s="238"/>
      <c r="L117" s="238"/>
      <c r="M117" s="238"/>
      <c r="N117" s="239"/>
      <c r="O117" s="237"/>
      <c r="P117" s="239"/>
      <c r="Q117" s="237"/>
      <c r="R117" s="238"/>
      <c r="S117" s="267"/>
      <c r="T117" s="238"/>
      <c r="U117" s="238"/>
      <c r="V117" s="266"/>
      <c r="W117" s="239"/>
      <c r="X117" s="4"/>
      <c r="Y117" s="4"/>
      <c r="Z117" s="4"/>
      <c r="AA117" s="4"/>
      <c r="AB117" s="4"/>
      <c r="AC117" s="4"/>
      <c r="AR117" s="4"/>
    </row>
    <row r="118" spans="1:44" ht="15" customHeight="1">
      <c r="A118" s="290"/>
      <c r="B118" s="297"/>
      <c r="C118" s="298"/>
      <c r="D118" s="301"/>
      <c r="E118" s="237"/>
      <c r="F118" s="238"/>
      <c r="G118" s="238"/>
      <c r="H118" s="238"/>
      <c r="I118" s="239"/>
      <c r="J118" s="237"/>
      <c r="K118" s="238"/>
      <c r="L118" s="238"/>
      <c r="M118" s="238"/>
      <c r="N118" s="239"/>
      <c r="O118" s="237"/>
      <c r="P118" s="239"/>
      <c r="Q118" s="237"/>
      <c r="R118" s="238"/>
      <c r="S118" s="267"/>
      <c r="T118" s="238"/>
      <c r="U118" s="238"/>
      <c r="V118" s="266"/>
      <c r="W118" s="239"/>
      <c r="X118" s="4"/>
      <c r="Y118" s="4"/>
      <c r="Z118" s="4"/>
      <c r="AA118" s="4"/>
      <c r="AB118" s="4"/>
      <c r="AC118" s="4"/>
      <c r="AR118" s="4"/>
    </row>
    <row r="119" spans="1:44" ht="15" customHeight="1">
      <c r="A119" s="290"/>
      <c r="B119" s="297"/>
      <c r="C119" s="298"/>
      <c r="D119" s="301"/>
      <c r="E119" s="237"/>
      <c r="F119" s="238"/>
      <c r="G119" s="238"/>
      <c r="H119" s="238"/>
      <c r="I119" s="239"/>
      <c r="J119" s="237"/>
      <c r="K119" s="238"/>
      <c r="L119" s="238"/>
      <c r="M119" s="238"/>
      <c r="N119" s="239"/>
      <c r="O119" s="237"/>
      <c r="P119" s="239"/>
      <c r="Q119" s="237"/>
      <c r="R119" s="238"/>
      <c r="S119" s="267"/>
      <c r="T119" s="238"/>
      <c r="U119" s="238"/>
      <c r="V119" s="266"/>
      <c r="W119" s="239"/>
      <c r="X119" s="4"/>
      <c r="Y119" s="4"/>
      <c r="Z119" s="4"/>
      <c r="AA119" s="4"/>
      <c r="AB119" s="4"/>
      <c r="AC119" s="4"/>
      <c r="AR119" s="4"/>
    </row>
    <row r="120" spans="1:44" ht="15" customHeight="1">
      <c r="A120" s="290"/>
      <c r="B120" s="297"/>
      <c r="C120" s="298"/>
      <c r="D120" s="301"/>
      <c r="E120" s="237"/>
      <c r="F120" s="238"/>
      <c r="G120" s="238"/>
      <c r="H120" s="238"/>
      <c r="I120" s="239"/>
      <c r="J120" s="237"/>
      <c r="K120" s="238"/>
      <c r="L120" s="238"/>
      <c r="M120" s="238"/>
      <c r="N120" s="239"/>
      <c r="O120" s="237"/>
      <c r="P120" s="239"/>
      <c r="Q120" s="237"/>
      <c r="R120" s="238"/>
      <c r="S120" s="267"/>
      <c r="T120" s="238"/>
      <c r="U120" s="238"/>
      <c r="V120" s="266"/>
      <c r="W120" s="239"/>
      <c r="X120" s="4"/>
      <c r="Y120" s="4"/>
      <c r="Z120" s="4"/>
      <c r="AA120" s="4"/>
      <c r="AB120" s="4"/>
      <c r="AC120" s="4"/>
      <c r="AR120" s="4"/>
    </row>
    <row r="121" spans="1:44" ht="15" customHeight="1">
      <c r="A121" s="290"/>
      <c r="B121" s="297"/>
      <c r="C121" s="298"/>
      <c r="D121" s="301"/>
      <c r="E121" s="237"/>
      <c r="F121" s="238"/>
      <c r="G121" s="238"/>
      <c r="H121" s="238"/>
      <c r="I121" s="239"/>
      <c r="J121" s="237"/>
      <c r="K121" s="238"/>
      <c r="L121" s="238"/>
      <c r="M121" s="238"/>
      <c r="N121" s="239"/>
      <c r="O121" s="237"/>
      <c r="P121" s="239"/>
      <c r="Q121" s="237"/>
      <c r="R121" s="238"/>
      <c r="S121" s="267"/>
      <c r="T121" s="238"/>
      <c r="U121" s="238"/>
      <c r="V121" s="266"/>
      <c r="W121" s="239"/>
      <c r="X121" s="4"/>
      <c r="Y121" s="4"/>
      <c r="Z121" s="4"/>
      <c r="AA121" s="4"/>
      <c r="AB121" s="4"/>
      <c r="AC121" s="4"/>
      <c r="AR121" s="4"/>
    </row>
    <row r="122" spans="1:44" ht="15" customHeight="1">
      <c r="A122" s="290"/>
      <c r="B122" s="297"/>
      <c r="C122" s="298"/>
      <c r="D122" s="301"/>
      <c r="E122" s="237"/>
      <c r="F122" s="238"/>
      <c r="G122" s="238"/>
      <c r="H122" s="238"/>
      <c r="I122" s="239"/>
      <c r="J122" s="237"/>
      <c r="K122" s="238"/>
      <c r="L122" s="238"/>
      <c r="M122" s="238"/>
      <c r="N122" s="239"/>
      <c r="O122" s="237"/>
      <c r="P122" s="239"/>
      <c r="Q122" s="237"/>
      <c r="R122" s="238"/>
      <c r="S122" s="267"/>
      <c r="T122" s="238"/>
      <c r="U122" s="238"/>
      <c r="V122" s="266"/>
      <c r="W122" s="239"/>
      <c r="X122" s="4"/>
      <c r="Y122" s="4"/>
      <c r="Z122" s="4"/>
      <c r="AA122" s="4"/>
      <c r="AB122" s="4"/>
      <c r="AC122" s="4"/>
      <c r="AR122" s="4"/>
    </row>
    <row r="123" spans="1:44" ht="15" customHeight="1">
      <c r="A123" s="290"/>
      <c r="B123" s="297"/>
      <c r="C123" s="298"/>
      <c r="D123" s="301"/>
      <c r="E123" s="237"/>
      <c r="F123" s="238"/>
      <c r="G123" s="238"/>
      <c r="H123" s="238"/>
      <c r="I123" s="239"/>
      <c r="J123" s="237"/>
      <c r="K123" s="238"/>
      <c r="L123" s="238"/>
      <c r="M123" s="238"/>
      <c r="N123" s="239"/>
      <c r="O123" s="237"/>
      <c r="P123" s="239"/>
      <c r="Q123" s="237"/>
      <c r="R123" s="238"/>
      <c r="S123" s="267"/>
      <c r="T123" s="238"/>
      <c r="U123" s="238"/>
      <c r="V123" s="266"/>
      <c r="W123" s="239"/>
      <c r="X123" s="4"/>
      <c r="Y123" s="4"/>
      <c r="Z123" s="4"/>
      <c r="AA123" s="4"/>
      <c r="AB123" s="4"/>
      <c r="AC123" s="4"/>
      <c r="AR123" s="4"/>
    </row>
    <row r="124" spans="1:44" ht="15" customHeight="1">
      <c r="A124" s="290"/>
      <c r="B124" s="297"/>
      <c r="C124" s="298"/>
      <c r="D124" s="301"/>
      <c r="E124" s="237"/>
      <c r="F124" s="238"/>
      <c r="G124" s="238"/>
      <c r="H124" s="238"/>
      <c r="I124" s="239"/>
      <c r="J124" s="237"/>
      <c r="K124" s="238"/>
      <c r="L124" s="238"/>
      <c r="M124" s="238"/>
      <c r="N124" s="239"/>
      <c r="O124" s="237"/>
      <c r="P124" s="239"/>
      <c r="Q124" s="237"/>
      <c r="R124" s="238"/>
      <c r="S124" s="267"/>
      <c r="T124" s="238"/>
      <c r="U124" s="238"/>
      <c r="V124" s="266"/>
      <c r="W124" s="239"/>
      <c r="X124" s="4"/>
      <c r="Y124" s="4"/>
      <c r="Z124" s="4"/>
      <c r="AA124" s="4"/>
      <c r="AB124" s="4"/>
      <c r="AC124" s="4"/>
      <c r="AR124" s="4"/>
    </row>
    <row r="125" spans="1:44" ht="15" customHeight="1">
      <c r="A125" s="290"/>
      <c r="B125" s="297"/>
      <c r="C125" s="298"/>
      <c r="D125" s="301"/>
      <c r="E125" s="237"/>
      <c r="F125" s="238"/>
      <c r="G125" s="238"/>
      <c r="H125" s="238"/>
      <c r="I125" s="239"/>
      <c r="J125" s="237"/>
      <c r="K125" s="238"/>
      <c r="L125" s="238"/>
      <c r="M125" s="238"/>
      <c r="N125" s="239"/>
      <c r="O125" s="237"/>
      <c r="P125" s="239"/>
      <c r="Q125" s="237"/>
      <c r="R125" s="238"/>
      <c r="S125" s="267"/>
      <c r="T125" s="238"/>
      <c r="U125" s="238"/>
      <c r="V125" s="266"/>
      <c r="W125" s="239"/>
      <c r="X125" s="4"/>
      <c r="Y125" s="4"/>
      <c r="Z125" s="4"/>
      <c r="AA125" s="4"/>
      <c r="AB125" s="4"/>
      <c r="AC125" s="4"/>
      <c r="AR125" s="4"/>
    </row>
    <row r="126" spans="1:44" ht="15" customHeight="1">
      <c r="A126" s="290"/>
      <c r="B126" s="297"/>
      <c r="C126" s="298"/>
      <c r="D126" s="301"/>
      <c r="E126" s="237"/>
      <c r="F126" s="238"/>
      <c r="G126" s="238"/>
      <c r="H126" s="238"/>
      <c r="I126" s="239"/>
      <c r="J126" s="237"/>
      <c r="K126" s="238"/>
      <c r="L126" s="238"/>
      <c r="M126" s="238"/>
      <c r="N126" s="239"/>
      <c r="O126" s="237"/>
      <c r="P126" s="239"/>
      <c r="Q126" s="237"/>
      <c r="R126" s="238"/>
      <c r="S126" s="267"/>
      <c r="T126" s="238"/>
      <c r="U126" s="238"/>
      <c r="V126" s="266"/>
      <c r="W126" s="239"/>
      <c r="X126" s="4"/>
      <c r="Y126" s="4"/>
      <c r="Z126" s="4"/>
      <c r="AA126" s="4"/>
      <c r="AB126" s="4"/>
      <c r="AC126" s="4"/>
      <c r="AR126" s="4"/>
    </row>
    <row r="127" spans="1:44" ht="15" customHeight="1">
      <c r="A127" s="290"/>
      <c r="B127" s="297"/>
      <c r="C127" s="298"/>
      <c r="D127" s="301"/>
      <c r="E127" s="237"/>
      <c r="F127" s="238"/>
      <c r="G127" s="238"/>
      <c r="H127" s="238"/>
      <c r="I127" s="239"/>
      <c r="J127" s="237"/>
      <c r="K127" s="238"/>
      <c r="L127" s="238"/>
      <c r="M127" s="238"/>
      <c r="N127" s="239"/>
      <c r="O127" s="237"/>
      <c r="P127" s="239"/>
      <c r="Q127" s="237"/>
      <c r="R127" s="238"/>
      <c r="S127" s="267"/>
      <c r="T127" s="238"/>
      <c r="U127" s="238"/>
      <c r="V127" s="266"/>
      <c r="W127" s="239"/>
      <c r="X127" s="4"/>
      <c r="Y127" s="4"/>
      <c r="Z127" s="4"/>
      <c r="AA127" s="4"/>
      <c r="AB127" s="4"/>
      <c r="AC127" s="4"/>
      <c r="AR127" s="4"/>
    </row>
    <row r="128" spans="1:44" ht="15" customHeight="1">
      <c r="A128" s="290"/>
      <c r="B128" s="297"/>
      <c r="C128" s="298"/>
      <c r="D128" s="301"/>
      <c r="E128" s="237"/>
      <c r="F128" s="238"/>
      <c r="G128" s="238"/>
      <c r="H128" s="238"/>
      <c r="I128" s="239"/>
      <c r="J128" s="237"/>
      <c r="K128" s="238"/>
      <c r="L128" s="238"/>
      <c r="M128" s="238"/>
      <c r="N128" s="239"/>
      <c r="O128" s="237"/>
      <c r="P128" s="239"/>
      <c r="Q128" s="237"/>
      <c r="R128" s="238"/>
      <c r="S128" s="267"/>
      <c r="T128" s="238"/>
      <c r="U128" s="238"/>
      <c r="V128" s="266"/>
      <c r="W128" s="239"/>
      <c r="X128" s="4"/>
      <c r="Y128" s="4"/>
      <c r="Z128" s="4"/>
      <c r="AA128" s="4"/>
      <c r="AB128" s="4"/>
      <c r="AC128" s="4"/>
      <c r="AR128" s="4"/>
    </row>
    <row r="129" spans="1:46" ht="15" customHeight="1">
      <c r="A129" s="290"/>
      <c r="B129" s="297"/>
      <c r="C129" s="298"/>
      <c r="D129" s="301"/>
      <c r="E129" s="237"/>
      <c r="F129" s="238"/>
      <c r="G129" s="238"/>
      <c r="H129" s="238"/>
      <c r="I129" s="239"/>
      <c r="J129" s="237"/>
      <c r="K129" s="238"/>
      <c r="L129" s="238"/>
      <c r="M129" s="238"/>
      <c r="N129" s="239"/>
      <c r="O129" s="237"/>
      <c r="P129" s="239"/>
      <c r="Q129" s="237"/>
      <c r="R129" s="238"/>
      <c r="S129" s="267"/>
      <c r="T129" s="238"/>
      <c r="U129" s="238"/>
      <c r="V129" s="266"/>
      <c r="W129" s="239"/>
      <c r="X129" s="4"/>
      <c r="Y129" s="4"/>
      <c r="Z129" s="4"/>
      <c r="AA129" s="4"/>
      <c r="AB129" s="4"/>
      <c r="AC129" s="4"/>
      <c r="AR129" s="4"/>
    </row>
    <row r="130" spans="1:46" ht="15" customHeight="1">
      <c r="A130" s="290"/>
      <c r="B130" s="297"/>
      <c r="C130" s="298"/>
      <c r="D130" s="301"/>
      <c r="E130" s="237"/>
      <c r="F130" s="238"/>
      <c r="G130" s="238"/>
      <c r="H130" s="238"/>
      <c r="I130" s="239"/>
      <c r="J130" s="237"/>
      <c r="K130" s="238"/>
      <c r="L130" s="238"/>
      <c r="M130" s="238"/>
      <c r="N130" s="239"/>
      <c r="O130" s="237"/>
      <c r="P130" s="239"/>
      <c r="Q130" s="237"/>
      <c r="R130" s="238"/>
      <c r="S130" s="267"/>
      <c r="T130" s="238"/>
      <c r="U130" s="238"/>
      <c r="V130" s="266"/>
      <c r="W130" s="239"/>
      <c r="X130" s="4"/>
      <c r="Y130" s="4"/>
      <c r="Z130" s="4"/>
      <c r="AA130" s="4"/>
      <c r="AB130" s="4"/>
      <c r="AC130" s="4"/>
      <c r="AR130" s="4"/>
    </row>
    <row r="131" spans="1:46" ht="15" customHeight="1">
      <c r="A131" s="290"/>
      <c r="B131" s="297"/>
      <c r="C131" s="298"/>
      <c r="D131" s="301"/>
      <c r="E131" s="237"/>
      <c r="F131" s="238"/>
      <c r="G131" s="238"/>
      <c r="H131" s="238"/>
      <c r="I131" s="239"/>
      <c r="J131" s="237"/>
      <c r="K131" s="238"/>
      <c r="L131" s="238"/>
      <c r="M131" s="238"/>
      <c r="N131" s="239"/>
      <c r="O131" s="237"/>
      <c r="P131" s="239"/>
      <c r="Q131" s="237"/>
      <c r="R131" s="238"/>
      <c r="S131" s="267"/>
      <c r="T131" s="238"/>
      <c r="U131" s="238"/>
      <c r="V131" s="266"/>
      <c r="W131" s="239"/>
      <c r="X131" s="4"/>
      <c r="Y131" s="4"/>
      <c r="Z131" s="4"/>
      <c r="AA131" s="4"/>
      <c r="AB131" s="4"/>
      <c r="AC131" s="4"/>
      <c r="AR131" s="4"/>
    </row>
    <row r="132" spans="1:46" ht="15" customHeight="1">
      <c r="A132" s="290"/>
      <c r="B132" s="297"/>
      <c r="C132" s="298"/>
      <c r="D132" s="301"/>
      <c r="E132" s="237"/>
      <c r="F132" s="238"/>
      <c r="G132" s="238"/>
      <c r="H132" s="238"/>
      <c r="I132" s="239"/>
      <c r="J132" s="237"/>
      <c r="K132" s="238"/>
      <c r="L132" s="238"/>
      <c r="M132" s="238"/>
      <c r="N132" s="239"/>
      <c r="O132" s="237"/>
      <c r="P132" s="239"/>
      <c r="Q132" s="237"/>
      <c r="R132" s="238"/>
      <c r="S132" s="267"/>
      <c r="T132" s="238"/>
      <c r="U132" s="238"/>
      <c r="V132" s="266"/>
      <c r="W132" s="239"/>
      <c r="X132" s="4"/>
      <c r="Y132" s="4"/>
      <c r="Z132" s="4"/>
      <c r="AA132" s="4"/>
      <c r="AB132" s="4"/>
      <c r="AC132" s="4"/>
      <c r="AR132" s="4"/>
    </row>
    <row r="133" spans="1:46" ht="15" customHeight="1">
      <c r="A133" s="290"/>
      <c r="B133" s="297"/>
      <c r="C133" s="298"/>
      <c r="D133" s="299"/>
      <c r="E133" s="265"/>
      <c r="F133" s="263"/>
      <c r="G133" s="263"/>
      <c r="H133" s="263"/>
      <c r="I133" s="300"/>
      <c r="J133" s="265"/>
      <c r="K133" s="263"/>
      <c r="L133" s="263"/>
      <c r="M133" s="263"/>
      <c r="N133" s="300"/>
      <c r="O133" s="265"/>
      <c r="P133" s="300"/>
      <c r="Q133" s="237"/>
      <c r="R133" s="238"/>
      <c r="S133" s="267"/>
      <c r="T133" s="238"/>
      <c r="U133" s="238"/>
      <c r="V133" s="266"/>
      <c r="W133" s="239"/>
      <c r="X133" s="4"/>
      <c r="Y133" s="4"/>
      <c r="Z133" s="4"/>
      <c r="AA133" s="4"/>
      <c r="AT133" s="4"/>
    </row>
    <row r="134" spans="1:46" ht="15" customHeight="1">
      <c r="A134" s="290"/>
      <c r="B134" s="297"/>
      <c r="C134" s="298"/>
      <c r="D134" s="299"/>
      <c r="E134" s="265"/>
      <c r="F134" s="263"/>
      <c r="G134" s="263"/>
      <c r="H134" s="263"/>
      <c r="I134" s="300"/>
      <c r="J134" s="265"/>
      <c r="K134" s="263"/>
      <c r="L134" s="263"/>
      <c r="M134" s="263"/>
      <c r="N134" s="300"/>
      <c r="O134" s="265"/>
      <c r="P134" s="300"/>
      <c r="Q134" s="237"/>
      <c r="R134" s="238"/>
      <c r="S134" s="267"/>
      <c r="T134" s="238"/>
      <c r="U134" s="238"/>
      <c r="V134" s="266"/>
      <c r="W134" s="239"/>
      <c r="X134" s="4"/>
      <c r="Y134" s="4"/>
      <c r="Z134" s="4"/>
      <c r="AA134" s="4"/>
      <c r="AT134" s="4"/>
    </row>
    <row r="135" spans="1:46" ht="15" customHeight="1">
      <c r="A135" s="290"/>
      <c r="B135" s="297"/>
      <c r="C135" s="298"/>
      <c r="D135" s="299"/>
      <c r="E135" s="265"/>
      <c r="F135" s="263"/>
      <c r="G135" s="263"/>
      <c r="H135" s="263"/>
      <c r="I135" s="300"/>
      <c r="J135" s="265"/>
      <c r="K135" s="263"/>
      <c r="L135" s="263"/>
      <c r="M135" s="263"/>
      <c r="N135" s="300"/>
      <c r="O135" s="265"/>
      <c r="P135" s="300"/>
      <c r="Q135" s="237"/>
      <c r="R135" s="238"/>
      <c r="S135" s="267"/>
      <c r="T135" s="238"/>
      <c r="U135" s="238"/>
      <c r="V135" s="266"/>
      <c r="W135" s="239"/>
      <c r="X135" s="4"/>
      <c r="Y135" s="4"/>
      <c r="Z135" s="4"/>
      <c r="AA135" s="4"/>
      <c r="AT135" s="4"/>
    </row>
    <row r="136" spans="1:46" ht="15" customHeight="1">
      <c r="A136" s="290"/>
      <c r="B136" s="297"/>
      <c r="C136" s="298"/>
      <c r="D136" s="299"/>
      <c r="E136" s="265"/>
      <c r="F136" s="263"/>
      <c r="G136" s="263"/>
      <c r="H136" s="263"/>
      <c r="I136" s="300"/>
      <c r="J136" s="265"/>
      <c r="K136" s="263"/>
      <c r="L136" s="263"/>
      <c r="M136" s="263"/>
      <c r="N136" s="300"/>
      <c r="O136" s="265"/>
      <c r="P136" s="300"/>
      <c r="Q136" s="237"/>
      <c r="R136" s="238"/>
      <c r="S136" s="267"/>
      <c r="T136" s="238"/>
      <c r="U136" s="238"/>
      <c r="V136" s="266"/>
      <c r="W136" s="239"/>
      <c r="X136" s="4"/>
      <c r="Y136" s="4"/>
      <c r="Z136" s="4"/>
      <c r="AA136" s="4"/>
      <c r="AT136" s="4"/>
    </row>
    <row r="137" spans="1:46" ht="15" customHeight="1">
      <c r="A137" s="290"/>
      <c r="B137" s="297"/>
      <c r="C137" s="298"/>
      <c r="D137" s="299"/>
      <c r="E137" s="265"/>
      <c r="F137" s="263"/>
      <c r="G137" s="263"/>
      <c r="H137" s="263"/>
      <c r="I137" s="300"/>
      <c r="J137" s="265"/>
      <c r="K137" s="263"/>
      <c r="L137" s="263"/>
      <c r="M137" s="263"/>
      <c r="N137" s="300"/>
      <c r="O137" s="265"/>
      <c r="P137" s="300"/>
      <c r="Q137" s="237"/>
      <c r="R137" s="238"/>
      <c r="S137" s="267"/>
      <c r="T137" s="238"/>
      <c r="U137" s="238"/>
      <c r="V137" s="266"/>
      <c r="W137" s="239"/>
      <c r="X137" s="4"/>
      <c r="Y137" s="4"/>
      <c r="Z137" s="4"/>
      <c r="AA137" s="4"/>
      <c r="AT137" s="4"/>
    </row>
    <row r="138" spans="1:46" ht="15" customHeight="1">
      <c r="A138" s="290"/>
      <c r="B138" s="297"/>
      <c r="C138" s="298"/>
      <c r="D138" s="299"/>
      <c r="E138" s="265"/>
      <c r="F138" s="263"/>
      <c r="G138" s="263"/>
      <c r="H138" s="263"/>
      <c r="I138" s="300"/>
      <c r="J138" s="265"/>
      <c r="K138" s="263"/>
      <c r="L138" s="263"/>
      <c r="M138" s="263"/>
      <c r="N138" s="300"/>
      <c r="O138" s="265"/>
      <c r="P138" s="300"/>
      <c r="Q138" s="237"/>
      <c r="R138" s="238"/>
      <c r="S138" s="267"/>
      <c r="T138" s="238"/>
      <c r="U138" s="238"/>
      <c r="V138" s="266"/>
      <c r="W138" s="239"/>
      <c r="X138" s="4"/>
      <c r="Y138" s="4"/>
      <c r="Z138" s="4"/>
      <c r="AA138" s="4"/>
      <c r="AT138" s="4"/>
    </row>
    <row r="139" spans="1:46" ht="15" customHeight="1">
      <c r="A139" s="290"/>
      <c r="B139" s="297"/>
      <c r="C139" s="298"/>
      <c r="D139" s="301"/>
      <c r="E139" s="237"/>
      <c r="F139" s="238"/>
      <c r="G139" s="238"/>
      <c r="H139" s="238"/>
      <c r="I139" s="239"/>
      <c r="J139" s="237"/>
      <c r="K139" s="238"/>
      <c r="L139" s="238"/>
      <c r="M139" s="238"/>
      <c r="N139" s="239"/>
      <c r="O139" s="237"/>
      <c r="P139" s="239"/>
      <c r="Q139" s="237"/>
      <c r="R139" s="238"/>
      <c r="S139" s="267"/>
      <c r="T139" s="238"/>
      <c r="U139" s="238"/>
      <c r="V139" s="266"/>
      <c r="W139" s="239"/>
      <c r="X139" s="4"/>
      <c r="Y139" s="4"/>
      <c r="Z139" s="4"/>
      <c r="AA139" s="4"/>
      <c r="AT139" s="4"/>
    </row>
    <row r="140" spans="1:46" ht="15" customHeight="1">
      <c r="A140" s="290"/>
      <c r="B140" s="297"/>
      <c r="C140" s="298"/>
      <c r="D140" s="301"/>
      <c r="E140" s="237"/>
      <c r="F140" s="238"/>
      <c r="G140" s="238"/>
      <c r="H140" s="238"/>
      <c r="I140" s="239"/>
      <c r="J140" s="237"/>
      <c r="K140" s="238"/>
      <c r="L140" s="238"/>
      <c r="M140" s="238"/>
      <c r="N140" s="239"/>
      <c r="O140" s="237"/>
      <c r="P140" s="239"/>
      <c r="Q140" s="237"/>
      <c r="R140" s="238"/>
      <c r="S140" s="267"/>
      <c r="T140" s="238"/>
      <c r="U140" s="238"/>
      <c r="V140" s="266"/>
      <c r="W140" s="239"/>
      <c r="X140" s="4"/>
      <c r="Y140" s="4"/>
      <c r="Z140" s="4"/>
      <c r="AA140" s="4"/>
      <c r="AT140" s="4"/>
    </row>
    <row r="141" spans="1:46" ht="15" customHeight="1">
      <c r="A141" s="290"/>
      <c r="B141" s="297"/>
      <c r="C141" s="298"/>
      <c r="D141" s="301"/>
      <c r="E141" s="237"/>
      <c r="F141" s="238"/>
      <c r="G141" s="238"/>
      <c r="H141" s="238"/>
      <c r="I141" s="239"/>
      <c r="J141" s="237"/>
      <c r="K141" s="238"/>
      <c r="L141" s="238"/>
      <c r="M141" s="238"/>
      <c r="N141" s="239"/>
      <c r="O141" s="237"/>
      <c r="P141" s="239"/>
      <c r="Q141" s="237"/>
      <c r="R141" s="238"/>
      <c r="S141" s="267"/>
      <c r="T141" s="238"/>
      <c r="U141" s="238"/>
      <c r="V141" s="266"/>
      <c r="W141" s="239"/>
      <c r="X141" s="4"/>
      <c r="Y141" s="4"/>
      <c r="Z141" s="4"/>
      <c r="AA141" s="4"/>
      <c r="AB141" s="4"/>
      <c r="AC141" s="4"/>
      <c r="AR141" s="4"/>
    </row>
    <row r="142" spans="1:46" ht="15" customHeight="1">
      <c r="A142" s="290"/>
      <c r="B142" s="297"/>
      <c r="C142" s="298"/>
      <c r="D142" s="301"/>
      <c r="E142" s="237"/>
      <c r="F142" s="238"/>
      <c r="G142" s="238"/>
      <c r="H142" s="238"/>
      <c r="I142" s="239"/>
      <c r="J142" s="237"/>
      <c r="K142" s="238"/>
      <c r="L142" s="238"/>
      <c r="M142" s="238"/>
      <c r="N142" s="239"/>
      <c r="O142" s="237"/>
      <c r="P142" s="239"/>
      <c r="Q142" s="237"/>
      <c r="R142" s="238"/>
      <c r="S142" s="267"/>
      <c r="T142" s="238"/>
      <c r="U142" s="238"/>
      <c r="V142" s="266"/>
      <c r="W142" s="239"/>
      <c r="X142" s="4"/>
      <c r="Y142" s="4"/>
      <c r="Z142" s="4"/>
      <c r="AA142" s="4"/>
      <c r="AB142" s="4"/>
      <c r="AC142" s="4"/>
      <c r="AR142" s="4"/>
    </row>
    <row r="143" spans="1:46" ht="15" customHeight="1">
      <c r="A143" s="290"/>
      <c r="B143" s="297"/>
      <c r="C143" s="298"/>
      <c r="D143" s="301"/>
      <c r="E143" s="237"/>
      <c r="F143" s="238"/>
      <c r="G143" s="238"/>
      <c r="H143" s="238"/>
      <c r="I143" s="239"/>
      <c r="J143" s="237"/>
      <c r="K143" s="238"/>
      <c r="L143" s="238"/>
      <c r="M143" s="238"/>
      <c r="N143" s="239"/>
      <c r="O143" s="237"/>
      <c r="P143" s="239"/>
      <c r="Q143" s="237"/>
      <c r="R143" s="238"/>
      <c r="S143" s="267"/>
      <c r="T143" s="238"/>
      <c r="U143" s="238"/>
      <c r="V143" s="266"/>
      <c r="W143" s="239"/>
      <c r="X143" s="4"/>
      <c r="Y143" s="4"/>
      <c r="Z143" s="4"/>
      <c r="AA143" s="4"/>
      <c r="AB143" s="4"/>
      <c r="AC143" s="4"/>
      <c r="AR143" s="4"/>
    </row>
    <row r="144" spans="1:46" ht="15" customHeight="1">
      <c r="A144" s="290"/>
      <c r="B144" s="297"/>
      <c r="C144" s="298"/>
      <c r="D144" s="301"/>
      <c r="E144" s="237"/>
      <c r="F144" s="238"/>
      <c r="G144" s="238"/>
      <c r="H144" s="238"/>
      <c r="I144" s="239"/>
      <c r="J144" s="237"/>
      <c r="K144" s="238"/>
      <c r="L144" s="238"/>
      <c r="M144" s="238"/>
      <c r="N144" s="239"/>
      <c r="O144" s="237"/>
      <c r="P144" s="239"/>
      <c r="Q144" s="237"/>
      <c r="R144" s="238"/>
      <c r="S144" s="267"/>
      <c r="T144" s="238"/>
      <c r="U144" s="238"/>
      <c r="V144" s="266"/>
      <c r="W144" s="239"/>
      <c r="X144" s="4"/>
      <c r="Y144" s="4"/>
      <c r="Z144" s="4"/>
      <c r="AA144" s="4"/>
      <c r="AB144" s="4"/>
      <c r="AC144" s="4"/>
      <c r="AR144" s="4"/>
    </row>
    <row r="145" spans="1:44" ht="15" customHeight="1">
      <c r="A145" s="290"/>
      <c r="B145" s="297"/>
      <c r="C145" s="298"/>
      <c r="D145" s="301"/>
      <c r="E145" s="237"/>
      <c r="F145" s="238"/>
      <c r="G145" s="238"/>
      <c r="H145" s="238"/>
      <c r="I145" s="239"/>
      <c r="J145" s="237"/>
      <c r="K145" s="238"/>
      <c r="L145" s="238"/>
      <c r="M145" s="238"/>
      <c r="N145" s="239"/>
      <c r="O145" s="237"/>
      <c r="P145" s="239"/>
      <c r="Q145" s="237"/>
      <c r="R145" s="238"/>
      <c r="S145" s="267"/>
      <c r="T145" s="238"/>
      <c r="U145" s="238"/>
      <c r="V145" s="266"/>
      <c r="W145" s="239"/>
      <c r="X145" s="4"/>
      <c r="Y145" s="4"/>
      <c r="Z145" s="4"/>
      <c r="AA145" s="4"/>
      <c r="AB145" s="4"/>
      <c r="AC145" s="4"/>
      <c r="AR145" s="4"/>
    </row>
    <row r="146" spans="1:44" ht="15" customHeight="1">
      <c r="A146" s="290"/>
      <c r="B146" s="297"/>
      <c r="C146" s="298"/>
      <c r="D146" s="301"/>
      <c r="E146" s="237"/>
      <c r="F146" s="238"/>
      <c r="G146" s="238"/>
      <c r="H146" s="238"/>
      <c r="I146" s="239"/>
      <c r="J146" s="237"/>
      <c r="K146" s="238"/>
      <c r="L146" s="238"/>
      <c r="M146" s="238"/>
      <c r="N146" s="239"/>
      <c r="O146" s="237"/>
      <c r="P146" s="239"/>
      <c r="Q146" s="237"/>
      <c r="R146" s="238"/>
      <c r="S146" s="267"/>
      <c r="T146" s="238"/>
      <c r="U146" s="238"/>
      <c r="V146" s="266"/>
      <c r="W146" s="239"/>
      <c r="X146" s="4"/>
      <c r="Y146" s="4"/>
      <c r="Z146" s="4"/>
      <c r="AA146" s="4"/>
      <c r="AB146" s="4"/>
      <c r="AC146" s="4"/>
      <c r="AR146" s="4"/>
    </row>
    <row r="147" spans="1:44" ht="15" customHeight="1">
      <c r="A147" s="290"/>
      <c r="B147" s="297"/>
      <c r="C147" s="298"/>
      <c r="D147" s="301"/>
      <c r="E147" s="237"/>
      <c r="F147" s="238"/>
      <c r="G147" s="238"/>
      <c r="H147" s="238"/>
      <c r="I147" s="239"/>
      <c r="J147" s="237"/>
      <c r="K147" s="238"/>
      <c r="L147" s="238"/>
      <c r="M147" s="238"/>
      <c r="N147" s="239"/>
      <c r="O147" s="237"/>
      <c r="P147" s="239"/>
      <c r="Q147" s="237"/>
      <c r="R147" s="238"/>
      <c r="S147" s="267"/>
      <c r="T147" s="238"/>
      <c r="U147" s="238"/>
      <c r="V147" s="266"/>
      <c r="W147" s="239"/>
      <c r="X147" s="4"/>
      <c r="Y147" s="4"/>
      <c r="Z147" s="4"/>
      <c r="AA147" s="4"/>
      <c r="AB147" s="4"/>
      <c r="AC147" s="4"/>
      <c r="AR147" s="4"/>
    </row>
    <row r="148" spans="1:44" ht="15" customHeight="1">
      <c r="A148" s="290"/>
      <c r="B148" s="297"/>
      <c r="C148" s="298"/>
      <c r="D148" s="301"/>
      <c r="E148" s="237"/>
      <c r="F148" s="238"/>
      <c r="G148" s="238"/>
      <c r="H148" s="238"/>
      <c r="I148" s="239"/>
      <c r="J148" s="237"/>
      <c r="K148" s="238"/>
      <c r="L148" s="238"/>
      <c r="M148" s="238"/>
      <c r="N148" s="239"/>
      <c r="O148" s="237"/>
      <c r="P148" s="239"/>
      <c r="Q148" s="237"/>
      <c r="R148" s="238"/>
      <c r="S148" s="267"/>
      <c r="T148" s="238"/>
      <c r="U148" s="238"/>
      <c r="V148" s="266"/>
      <c r="W148" s="239"/>
      <c r="X148" s="4"/>
      <c r="Y148" s="4"/>
      <c r="Z148" s="4"/>
      <c r="AA148" s="4"/>
      <c r="AB148" s="4"/>
      <c r="AC148" s="4"/>
      <c r="AR148" s="4"/>
    </row>
    <row r="149" spans="1:44" ht="15" customHeight="1">
      <c r="A149" s="290"/>
      <c r="B149" s="297"/>
      <c r="C149" s="298"/>
      <c r="D149" s="301"/>
      <c r="E149" s="237"/>
      <c r="F149" s="238"/>
      <c r="G149" s="238"/>
      <c r="H149" s="238"/>
      <c r="I149" s="239"/>
      <c r="J149" s="237"/>
      <c r="K149" s="238"/>
      <c r="L149" s="238"/>
      <c r="M149" s="238"/>
      <c r="N149" s="239"/>
      <c r="O149" s="237"/>
      <c r="P149" s="239"/>
      <c r="Q149" s="237"/>
      <c r="R149" s="238"/>
      <c r="S149" s="267"/>
      <c r="T149" s="238"/>
      <c r="U149" s="238"/>
      <c r="V149" s="266"/>
      <c r="W149" s="239"/>
      <c r="X149" s="4"/>
      <c r="Y149" s="4"/>
      <c r="Z149" s="4"/>
      <c r="AA149" s="4"/>
      <c r="AB149" s="4"/>
      <c r="AC149" s="4"/>
      <c r="AR149" s="4"/>
    </row>
    <row r="150" spans="1:44" ht="15" customHeight="1">
      <c r="A150" s="290"/>
      <c r="B150" s="297"/>
      <c r="C150" s="298"/>
      <c r="D150" s="301"/>
      <c r="E150" s="237"/>
      <c r="F150" s="238"/>
      <c r="G150" s="238"/>
      <c r="H150" s="238"/>
      <c r="I150" s="239"/>
      <c r="J150" s="237"/>
      <c r="K150" s="238"/>
      <c r="L150" s="238"/>
      <c r="M150" s="238"/>
      <c r="N150" s="239"/>
      <c r="O150" s="237"/>
      <c r="P150" s="239"/>
      <c r="Q150" s="237"/>
      <c r="R150" s="238"/>
      <c r="S150" s="267"/>
      <c r="T150" s="238"/>
      <c r="U150" s="238"/>
      <c r="V150" s="266"/>
      <c r="W150" s="239"/>
      <c r="X150" s="4"/>
      <c r="Y150" s="4"/>
      <c r="Z150" s="4"/>
      <c r="AA150" s="4"/>
      <c r="AB150" s="4"/>
      <c r="AC150" s="4"/>
      <c r="AR150" s="4"/>
    </row>
    <row r="151" spans="1:44" ht="15" customHeight="1">
      <c r="A151" s="290"/>
      <c r="B151" s="297"/>
      <c r="C151" s="298"/>
      <c r="D151" s="301"/>
      <c r="E151" s="237"/>
      <c r="F151" s="238"/>
      <c r="G151" s="238"/>
      <c r="H151" s="238"/>
      <c r="I151" s="239"/>
      <c r="J151" s="237"/>
      <c r="K151" s="238"/>
      <c r="L151" s="238"/>
      <c r="M151" s="238"/>
      <c r="N151" s="239"/>
      <c r="O151" s="237"/>
      <c r="P151" s="239"/>
      <c r="Q151" s="237"/>
      <c r="R151" s="238"/>
      <c r="S151" s="267"/>
      <c r="T151" s="238"/>
      <c r="U151" s="238"/>
      <c r="V151" s="266"/>
      <c r="W151" s="239"/>
      <c r="X151" s="4"/>
      <c r="Y151" s="4"/>
      <c r="Z151" s="4"/>
      <c r="AA151" s="4"/>
      <c r="AB151" s="4"/>
      <c r="AC151" s="4"/>
      <c r="AR151" s="4"/>
    </row>
    <row r="152" spans="1:44" ht="15" customHeight="1">
      <c r="A152" s="290"/>
      <c r="B152" s="297"/>
      <c r="C152" s="298"/>
      <c r="D152" s="301"/>
      <c r="E152" s="237"/>
      <c r="F152" s="238"/>
      <c r="G152" s="238"/>
      <c r="H152" s="238"/>
      <c r="I152" s="239"/>
      <c r="J152" s="237"/>
      <c r="K152" s="238"/>
      <c r="L152" s="238"/>
      <c r="M152" s="238"/>
      <c r="N152" s="239"/>
      <c r="O152" s="237"/>
      <c r="P152" s="239"/>
      <c r="Q152" s="237"/>
      <c r="R152" s="238"/>
      <c r="S152" s="267"/>
      <c r="T152" s="238"/>
      <c r="U152" s="238"/>
      <c r="V152" s="266"/>
      <c r="W152" s="239"/>
      <c r="X152" s="4"/>
      <c r="Y152" s="4"/>
      <c r="Z152" s="4"/>
      <c r="AA152" s="4"/>
      <c r="AB152" s="4"/>
      <c r="AC152" s="4"/>
      <c r="AR152" s="4"/>
    </row>
    <row r="153" spans="1:44" ht="15" customHeight="1">
      <c r="A153" s="290"/>
      <c r="B153" s="297"/>
      <c r="C153" s="298"/>
      <c r="D153" s="301"/>
      <c r="E153" s="237"/>
      <c r="F153" s="238"/>
      <c r="G153" s="238"/>
      <c r="H153" s="238"/>
      <c r="I153" s="239"/>
      <c r="J153" s="237"/>
      <c r="K153" s="238"/>
      <c r="L153" s="238"/>
      <c r="M153" s="238"/>
      <c r="N153" s="239"/>
      <c r="O153" s="237"/>
      <c r="P153" s="239"/>
      <c r="Q153" s="237"/>
      <c r="R153" s="238"/>
      <c r="S153" s="267"/>
      <c r="T153" s="238"/>
      <c r="U153" s="238"/>
      <c r="V153" s="266"/>
      <c r="W153" s="239"/>
      <c r="X153" s="4"/>
      <c r="Y153" s="4"/>
      <c r="Z153" s="4"/>
      <c r="AA153" s="4"/>
      <c r="AB153" s="4"/>
      <c r="AC153" s="4"/>
      <c r="AR153" s="4"/>
    </row>
    <row r="154" spans="1:44" ht="15" customHeight="1">
      <c r="A154" s="290"/>
      <c r="B154" s="297"/>
      <c r="C154" s="298"/>
      <c r="D154" s="301"/>
      <c r="E154" s="237"/>
      <c r="F154" s="238"/>
      <c r="G154" s="238"/>
      <c r="H154" s="238"/>
      <c r="I154" s="239"/>
      <c r="J154" s="237"/>
      <c r="K154" s="238"/>
      <c r="L154" s="238"/>
      <c r="M154" s="238"/>
      <c r="N154" s="239"/>
      <c r="O154" s="237"/>
      <c r="P154" s="239"/>
      <c r="Q154" s="237"/>
      <c r="R154" s="238"/>
      <c r="S154" s="267"/>
      <c r="T154" s="238"/>
      <c r="U154" s="238"/>
      <c r="V154" s="266"/>
      <c r="W154" s="239"/>
      <c r="X154" s="4"/>
      <c r="Y154" s="4"/>
      <c r="Z154" s="4"/>
      <c r="AA154" s="4"/>
      <c r="AB154" s="4"/>
      <c r="AC154" s="4"/>
      <c r="AR154" s="4"/>
    </row>
    <row r="155" spans="1:44" ht="15" customHeight="1">
      <c r="A155" s="290"/>
      <c r="B155" s="297"/>
      <c r="C155" s="298"/>
      <c r="D155" s="301"/>
      <c r="E155" s="237"/>
      <c r="F155" s="238"/>
      <c r="G155" s="238"/>
      <c r="H155" s="238"/>
      <c r="I155" s="239"/>
      <c r="J155" s="237"/>
      <c r="K155" s="238"/>
      <c r="L155" s="238"/>
      <c r="M155" s="238"/>
      <c r="N155" s="239"/>
      <c r="O155" s="237"/>
      <c r="P155" s="239"/>
      <c r="Q155" s="237"/>
      <c r="R155" s="238"/>
      <c r="S155" s="267"/>
      <c r="T155" s="238"/>
      <c r="U155" s="238"/>
      <c r="V155" s="266"/>
      <c r="W155" s="239"/>
      <c r="X155" s="4"/>
      <c r="Y155" s="4"/>
      <c r="Z155" s="4"/>
      <c r="AA155" s="4"/>
      <c r="AB155" s="4"/>
      <c r="AC155" s="4"/>
      <c r="AR155" s="4"/>
    </row>
    <row r="156" spans="1:44" ht="15" customHeight="1">
      <c r="A156" s="290"/>
      <c r="B156" s="297"/>
      <c r="C156" s="298"/>
      <c r="D156" s="301"/>
      <c r="E156" s="237"/>
      <c r="F156" s="238"/>
      <c r="G156" s="238"/>
      <c r="H156" s="238"/>
      <c r="I156" s="239"/>
      <c r="J156" s="237"/>
      <c r="K156" s="238"/>
      <c r="L156" s="238"/>
      <c r="M156" s="238"/>
      <c r="N156" s="239"/>
      <c r="O156" s="237"/>
      <c r="P156" s="239"/>
      <c r="Q156" s="237"/>
      <c r="R156" s="238"/>
      <c r="S156" s="267"/>
      <c r="T156" s="238"/>
      <c r="U156" s="238"/>
      <c r="V156" s="266"/>
      <c r="W156" s="239"/>
      <c r="X156" s="4"/>
      <c r="Y156" s="4"/>
      <c r="Z156" s="4"/>
      <c r="AA156" s="4"/>
      <c r="AB156" s="4"/>
      <c r="AC156" s="4"/>
      <c r="AR156" s="4"/>
    </row>
    <row r="157" spans="1:44" ht="15" customHeight="1">
      <c r="A157" s="290"/>
      <c r="B157" s="297"/>
      <c r="C157" s="298"/>
      <c r="D157" s="301"/>
      <c r="E157" s="237"/>
      <c r="F157" s="238"/>
      <c r="G157" s="238"/>
      <c r="H157" s="238"/>
      <c r="I157" s="239"/>
      <c r="J157" s="237"/>
      <c r="K157" s="238"/>
      <c r="L157" s="238"/>
      <c r="M157" s="238"/>
      <c r="N157" s="239"/>
      <c r="O157" s="237"/>
      <c r="P157" s="239"/>
      <c r="Q157" s="237"/>
      <c r="R157" s="238"/>
      <c r="S157" s="267"/>
      <c r="T157" s="238"/>
      <c r="U157" s="238"/>
      <c r="V157" s="266"/>
      <c r="W157" s="239"/>
      <c r="X157" s="4"/>
      <c r="Y157" s="4"/>
      <c r="Z157" s="4"/>
      <c r="AA157" s="4"/>
      <c r="AB157" s="4"/>
      <c r="AC157" s="4"/>
      <c r="AR157" s="4"/>
    </row>
    <row r="158" spans="1:44" ht="15" customHeight="1">
      <c r="A158" s="290"/>
      <c r="B158" s="297"/>
      <c r="C158" s="298"/>
      <c r="D158" s="301"/>
      <c r="E158" s="237"/>
      <c r="F158" s="238"/>
      <c r="G158" s="238"/>
      <c r="H158" s="238"/>
      <c r="I158" s="239"/>
      <c r="J158" s="237"/>
      <c r="K158" s="238"/>
      <c r="L158" s="238"/>
      <c r="M158" s="238"/>
      <c r="N158" s="239"/>
      <c r="O158" s="237"/>
      <c r="P158" s="239"/>
      <c r="Q158" s="237"/>
      <c r="R158" s="238"/>
      <c r="S158" s="267"/>
      <c r="T158" s="238"/>
      <c r="U158" s="238"/>
      <c r="V158" s="266"/>
      <c r="W158" s="239"/>
      <c r="X158" s="4"/>
      <c r="Y158" s="4"/>
      <c r="Z158" s="4"/>
      <c r="AA158" s="4"/>
      <c r="AB158" s="4"/>
      <c r="AC158" s="4"/>
      <c r="AR158" s="4"/>
    </row>
    <row r="159" spans="1:44" ht="15" customHeight="1">
      <c r="A159" s="290"/>
      <c r="B159" s="297"/>
      <c r="C159" s="298"/>
      <c r="D159" s="301"/>
      <c r="E159" s="237"/>
      <c r="F159" s="238"/>
      <c r="G159" s="238"/>
      <c r="H159" s="238"/>
      <c r="I159" s="239"/>
      <c r="J159" s="237"/>
      <c r="K159" s="238"/>
      <c r="L159" s="238"/>
      <c r="M159" s="238"/>
      <c r="N159" s="239"/>
      <c r="O159" s="237"/>
      <c r="P159" s="239"/>
      <c r="Q159" s="237"/>
      <c r="R159" s="238"/>
      <c r="S159" s="267"/>
      <c r="T159" s="238"/>
      <c r="U159" s="238"/>
      <c r="V159" s="266"/>
      <c r="W159" s="239"/>
      <c r="X159" s="4"/>
      <c r="Y159" s="4"/>
      <c r="Z159" s="4"/>
      <c r="AA159" s="4"/>
      <c r="AB159" s="4"/>
      <c r="AC159" s="4"/>
      <c r="AR159" s="4"/>
    </row>
    <row r="160" spans="1:44" ht="15" customHeight="1">
      <c r="A160" s="290"/>
      <c r="B160" s="297"/>
      <c r="C160" s="298"/>
      <c r="D160" s="301"/>
      <c r="E160" s="237"/>
      <c r="F160" s="238"/>
      <c r="G160" s="238"/>
      <c r="H160" s="238"/>
      <c r="I160" s="239"/>
      <c r="J160" s="237"/>
      <c r="K160" s="238"/>
      <c r="L160" s="238"/>
      <c r="M160" s="238"/>
      <c r="N160" s="239"/>
      <c r="O160" s="237"/>
      <c r="P160" s="239"/>
      <c r="Q160" s="237"/>
      <c r="R160" s="238"/>
      <c r="S160" s="267"/>
      <c r="T160" s="238"/>
      <c r="U160" s="238"/>
      <c r="V160" s="266"/>
      <c r="W160" s="239"/>
      <c r="X160" s="4"/>
      <c r="Y160" s="4"/>
      <c r="Z160" s="4"/>
      <c r="AA160" s="4"/>
      <c r="AB160" s="4"/>
      <c r="AC160" s="4"/>
      <c r="AR160" s="4"/>
    </row>
    <row r="161" spans="1:44" ht="15" customHeight="1">
      <c r="A161" s="290"/>
      <c r="B161" s="297"/>
      <c r="C161" s="298"/>
      <c r="D161" s="301"/>
      <c r="E161" s="237"/>
      <c r="F161" s="238"/>
      <c r="G161" s="238"/>
      <c r="H161" s="238"/>
      <c r="I161" s="239"/>
      <c r="J161" s="237"/>
      <c r="K161" s="238"/>
      <c r="L161" s="238"/>
      <c r="M161" s="238"/>
      <c r="N161" s="239"/>
      <c r="O161" s="237"/>
      <c r="P161" s="239"/>
      <c r="Q161" s="237"/>
      <c r="R161" s="238"/>
      <c r="S161" s="267"/>
      <c r="T161" s="238"/>
      <c r="U161" s="238"/>
      <c r="V161" s="266"/>
      <c r="W161" s="239"/>
      <c r="X161" s="4"/>
      <c r="Y161" s="4"/>
      <c r="Z161" s="4"/>
      <c r="AA161" s="4"/>
      <c r="AB161" s="4"/>
      <c r="AC161" s="4"/>
      <c r="AR161" s="4"/>
    </row>
    <row r="162" spans="1:44" ht="15" customHeight="1">
      <c r="A162" s="290"/>
      <c r="B162" s="297"/>
      <c r="C162" s="298"/>
      <c r="D162" s="301"/>
      <c r="E162" s="237"/>
      <c r="F162" s="238"/>
      <c r="G162" s="238"/>
      <c r="H162" s="238"/>
      <c r="I162" s="239"/>
      <c r="J162" s="237"/>
      <c r="K162" s="238"/>
      <c r="L162" s="238"/>
      <c r="M162" s="238"/>
      <c r="N162" s="239"/>
      <c r="O162" s="237"/>
      <c r="P162" s="239"/>
      <c r="Q162" s="237"/>
      <c r="R162" s="238"/>
      <c r="S162" s="267"/>
      <c r="T162" s="238"/>
      <c r="U162" s="238"/>
      <c r="V162" s="266"/>
      <c r="W162" s="239"/>
      <c r="X162" s="4"/>
      <c r="Y162" s="4"/>
      <c r="Z162" s="4"/>
      <c r="AA162" s="4"/>
      <c r="AB162" s="4"/>
      <c r="AC162" s="4"/>
      <c r="AR162" s="4"/>
    </row>
    <row r="163" spans="1:44" ht="15" customHeight="1">
      <c r="A163" s="290"/>
      <c r="B163" s="297"/>
      <c r="C163" s="298"/>
      <c r="D163" s="301"/>
      <c r="E163" s="237"/>
      <c r="F163" s="238"/>
      <c r="G163" s="238"/>
      <c r="H163" s="238"/>
      <c r="I163" s="239"/>
      <c r="J163" s="237"/>
      <c r="K163" s="238"/>
      <c r="L163" s="238"/>
      <c r="M163" s="238"/>
      <c r="N163" s="239"/>
      <c r="O163" s="237"/>
      <c r="P163" s="239"/>
      <c r="Q163" s="237"/>
      <c r="R163" s="238"/>
      <c r="S163" s="267"/>
      <c r="T163" s="238"/>
      <c r="U163" s="238"/>
      <c r="V163" s="266"/>
      <c r="W163" s="239"/>
      <c r="X163" s="4"/>
      <c r="Y163" s="4"/>
      <c r="Z163" s="4"/>
      <c r="AA163" s="4"/>
      <c r="AB163" s="4"/>
      <c r="AC163" s="4"/>
      <c r="AR163" s="4"/>
    </row>
    <row r="164" spans="1:44" ht="15" customHeight="1">
      <c r="A164" s="290"/>
      <c r="B164" s="297"/>
      <c r="C164" s="298"/>
      <c r="D164" s="301"/>
      <c r="E164" s="237"/>
      <c r="F164" s="238"/>
      <c r="G164" s="238"/>
      <c r="H164" s="238"/>
      <c r="I164" s="239"/>
      <c r="J164" s="237"/>
      <c r="K164" s="238"/>
      <c r="L164" s="238"/>
      <c r="M164" s="238"/>
      <c r="N164" s="239"/>
      <c r="O164" s="237"/>
      <c r="P164" s="239"/>
      <c r="Q164" s="237"/>
      <c r="R164" s="238"/>
      <c r="S164" s="267"/>
      <c r="T164" s="238"/>
      <c r="U164" s="238"/>
      <c r="V164" s="266"/>
      <c r="W164" s="239"/>
      <c r="X164" s="4"/>
      <c r="Y164" s="4"/>
      <c r="Z164" s="4"/>
      <c r="AA164" s="4"/>
      <c r="AB164" s="4"/>
      <c r="AC164" s="4"/>
      <c r="AR164" s="4"/>
    </row>
    <row r="165" spans="1:44" ht="15" customHeight="1">
      <c r="A165" s="290"/>
      <c r="B165" s="297"/>
      <c r="C165" s="298"/>
      <c r="D165" s="301"/>
      <c r="E165" s="237"/>
      <c r="F165" s="238"/>
      <c r="G165" s="238"/>
      <c r="H165" s="238"/>
      <c r="I165" s="239"/>
      <c r="J165" s="237"/>
      <c r="K165" s="238"/>
      <c r="L165" s="238"/>
      <c r="M165" s="238"/>
      <c r="N165" s="239"/>
      <c r="O165" s="237"/>
      <c r="P165" s="239"/>
      <c r="Q165" s="237"/>
      <c r="R165" s="238"/>
      <c r="S165" s="267"/>
      <c r="T165" s="238"/>
      <c r="U165" s="238"/>
      <c r="V165" s="266"/>
      <c r="W165" s="239"/>
      <c r="X165" s="4"/>
      <c r="Y165" s="4"/>
      <c r="Z165" s="4"/>
      <c r="AA165" s="4"/>
      <c r="AB165" s="4"/>
      <c r="AC165" s="4"/>
      <c r="AR165" s="4"/>
    </row>
    <row r="166" spans="1:44" ht="15" customHeight="1">
      <c r="A166" s="290"/>
      <c r="B166" s="297"/>
      <c r="C166" s="298"/>
      <c r="D166" s="301"/>
      <c r="E166" s="237"/>
      <c r="F166" s="238"/>
      <c r="G166" s="238"/>
      <c r="H166" s="238"/>
      <c r="I166" s="239"/>
      <c r="J166" s="237"/>
      <c r="K166" s="238"/>
      <c r="L166" s="238"/>
      <c r="M166" s="238"/>
      <c r="N166" s="239"/>
      <c r="O166" s="237"/>
      <c r="P166" s="239"/>
      <c r="Q166" s="237"/>
      <c r="R166" s="238"/>
      <c r="S166" s="267"/>
      <c r="T166" s="238"/>
      <c r="U166" s="238"/>
      <c r="V166" s="266"/>
      <c r="W166" s="239"/>
      <c r="X166" s="4"/>
      <c r="Y166" s="4"/>
      <c r="Z166" s="4"/>
      <c r="AA166" s="4"/>
      <c r="AB166" s="4"/>
      <c r="AC166" s="4"/>
      <c r="AR166" s="4"/>
    </row>
    <row r="167" spans="1:44" ht="15" customHeight="1">
      <c r="A167" s="290"/>
      <c r="B167" s="297"/>
      <c r="C167" s="298"/>
      <c r="D167" s="301"/>
      <c r="E167" s="237"/>
      <c r="F167" s="238"/>
      <c r="G167" s="238"/>
      <c r="H167" s="238"/>
      <c r="I167" s="239"/>
      <c r="J167" s="237"/>
      <c r="K167" s="238"/>
      <c r="L167" s="238"/>
      <c r="M167" s="238"/>
      <c r="N167" s="239"/>
      <c r="O167" s="237"/>
      <c r="P167" s="239"/>
      <c r="Q167" s="237"/>
      <c r="R167" s="238"/>
      <c r="S167" s="267"/>
      <c r="T167" s="238"/>
      <c r="U167" s="238"/>
      <c r="V167" s="266"/>
      <c r="W167" s="239"/>
      <c r="X167" s="4"/>
      <c r="Y167" s="4"/>
      <c r="Z167" s="4"/>
      <c r="AA167" s="4"/>
      <c r="AB167" s="4"/>
      <c r="AC167" s="4"/>
      <c r="AR167" s="4"/>
    </row>
    <row r="168" spans="1:44" ht="15" customHeight="1">
      <c r="A168" s="290"/>
      <c r="B168" s="297"/>
      <c r="C168" s="298"/>
      <c r="D168" s="301"/>
      <c r="E168" s="237"/>
      <c r="F168" s="238"/>
      <c r="G168" s="238"/>
      <c r="H168" s="238"/>
      <c r="I168" s="239"/>
      <c r="J168" s="237"/>
      <c r="K168" s="238"/>
      <c r="L168" s="238"/>
      <c r="M168" s="238"/>
      <c r="N168" s="239"/>
      <c r="O168" s="237"/>
      <c r="P168" s="239"/>
      <c r="Q168" s="237"/>
      <c r="R168" s="238"/>
      <c r="S168" s="267"/>
      <c r="T168" s="238"/>
      <c r="U168" s="238"/>
      <c r="V168" s="266"/>
      <c r="W168" s="239"/>
      <c r="X168" s="4"/>
      <c r="Y168" s="4"/>
      <c r="Z168" s="4"/>
      <c r="AA168" s="4"/>
      <c r="AB168" s="4"/>
      <c r="AC168" s="4"/>
      <c r="AR168" s="4"/>
    </row>
    <row r="169" spans="1:44" ht="15" customHeight="1">
      <c r="A169" s="290"/>
      <c r="B169" s="297"/>
      <c r="C169" s="298"/>
      <c r="D169" s="301"/>
      <c r="E169" s="237"/>
      <c r="F169" s="238"/>
      <c r="G169" s="238"/>
      <c r="H169" s="238"/>
      <c r="I169" s="239"/>
      <c r="J169" s="237"/>
      <c r="K169" s="238"/>
      <c r="L169" s="238"/>
      <c r="M169" s="238"/>
      <c r="N169" s="239"/>
      <c r="O169" s="237"/>
      <c r="P169" s="239"/>
      <c r="Q169" s="237"/>
      <c r="R169" s="238"/>
      <c r="S169" s="267"/>
      <c r="T169" s="238"/>
      <c r="U169" s="238"/>
      <c r="V169" s="266"/>
      <c r="W169" s="239"/>
      <c r="X169" s="4"/>
      <c r="Y169" s="4"/>
      <c r="Z169" s="4"/>
      <c r="AA169" s="4"/>
      <c r="AB169" s="4"/>
      <c r="AC169" s="4"/>
      <c r="AR169" s="4"/>
    </row>
    <row r="170" spans="1:44" ht="15" customHeight="1">
      <c r="A170" s="290"/>
      <c r="B170" s="297"/>
      <c r="C170" s="298"/>
      <c r="D170" s="301"/>
      <c r="E170" s="237"/>
      <c r="F170" s="238"/>
      <c r="G170" s="238"/>
      <c r="H170" s="238"/>
      <c r="I170" s="239"/>
      <c r="J170" s="237"/>
      <c r="K170" s="238"/>
      <c r="L170" s="238"/>
      <c r="M170" s="238"/>
      <c r="N170" s="239"/>
      <c r="O170" s="237"/>
      <c r="P170" s="239"/>
      <c r="Q170" s="237"/>
      <c r="R170" s="238"/>
      <c r="S170" s="267"/>
      <c r="T170" s="238"/>
      <c r="U170" s="238"/>
      <c r="V170" s="266"/>
      <c r="W170" s="239"/>
      <c r="X170" s="4"/>
      <c r="Y170" s="4"/>
      <c r="Z170" s="4"/>
      <c r="AA170" s="4"/>
      <c r="AB170" s="4"/>
      <c r="AC170" s="4"/>
      <c r="AR170" s="4"/>
    </row>
    <row r="171" spans="1:44" ht="15" customHeight="1">
      <c r="A171" s="290"/>
      <c r="B171" s="297"/>
      <c r="C171" s="298"/>
      <c r="D171" s="301"/>
      <c r="E171" s="237"/>
      <c r="F171" s="238"/>
      <c r="G171" s="238"/>
      <c r="H171" s="238"/>
      <c r="I171" s="239"/>
      <c r="J171" s="237"/>
      <c r="K171" s="238"/>
      <c r="L171" s="238"/>
      <c r="M171" s="238"/>
      <c r="N171" s="239"/>
      <c r="O171" s="237"/>
      <c r="P171" s="239"/>
      <c r="Q171" s="237"/>
      <c r="R171" s="238"/>
      <c r="S171" s="267"/>
      <c r="T171" s="238"/>
      <c r="U171" s="238"/>
      <c r="V171" s="266"/>
      <c r="W171" s="239"/>
      <c r="X171" s="4"/>
      <c r="Y171" s="4"/>
      <c r="Z171" s="4"/>
      <c r="AA171" s="4"/>
      <c r="AB171" s="4"/>
      <c r="AC171" s="4"/>
      <c r="AR171" s="4"/>
    </row>
    <row r="172" spans="1:44" ht="15" customHeight="1">
      <c r="A172" s="290"/>
      <c r="B172" s="297"/>
      <c r="C172" s="298"/>
      <c r="D172" s="301"/>
      <c r="E172" s="237"/>
      <c r="F172" s="238"/>
      <c r="G172" s="238"/>
      <c r="H172" s="238"/>
      <c r="I172" s="239"/>
      <c r="J172" s="237"/>
      <c r="K172" s="238"/>
      <c r="L172" s="238"/>
      <c r="M172" s="238"/>
      <c r="N172" s="239"/>
      <c r="O172" s="237"/>
      <c r="P172" s="239"/>
      <c r="Q172" s="237"/>
      <c r="R172" s="238"/>
      <c r="S172" s="267"/>
      <c r="T172" s="238"/>
      <c r="U172" s="238"/>
      <c r="V172" s="266"/>
      <c r="W172" s="239"/>
      <c r="X172" s="4"/>
      <c r="Y172" s="4"/>
      <c r="Z172" s="4"/>
      <c r="AA172" s="4"/>
      <c r="AB172" s="4"/>
      <c r="AC172" s="4"/>
      <c r="AR172" s="4"/>
    </row>
    <row r="173" spans="1:44" ht="15" customHeight="1">
      <c r="A173" s="290"/>
      <c r="B173" s="297"/>
      <c r="C173" s="298"/>
      <c r="D173" s="301"/>
      <c r="E173" s="237"/>
      <c r="F173" s="238"/>
      <c r="G173" s="238"/>
      <c r="H173" s="238"/>
      <c r="I173" s="239"/>
      <c r="J173" s="237"/>
      <c r="K173" s="238"/>
      <c r="L173" s="238"/>
      <c r="M173" s="238"/>
      <c r="N173" s="239"/>
      <c r="O173" s="237"/>
      <c r="P173" s="239"/>
      <c r="Q173" s="237"/>
      <c r="R173" s="238"/>
      <c r="S173" s="267"/>
      <c r="T173" s="238"/>
      <c r="U173" s="238"/>
      <c r="V173" s="266"/>
      <c r="W173" s="239"/>
      <c r="X173" s="4"/>
      <c r="Y173" s="4"/>
      <c r="Z173" s="4"/>
      <c r="AA173" s="4"/>
      <c r="AB173" s="4"/>
      <c r="AC173" s="4"/>
      <c r="AR173" s="4"/>
    </row>
    <row r="174" spans="1:44" ht="15" customHeight="1">
      <c r="A174" s="290"/>
      <c r="B174" s="297"/>
      <c r="C174" s="298"/>
      <c r="D174" s="301"/>
      <c r="E174" s="237"/>
      <c r="F174" s="238"/>
      <c r="G174" s="238"/>
      <c r="H174" s="238"/>
      <c r="I174" s="239"/>
      <c r="J174" s="237"/>
      <c r="K174" s="238"/>
      <c r="L174" s="238"/>
      <c r="M174" s="238"/>
      <c r="N174" s="239"/>
      <c r="O174" s="237"/>
      <c r="P174" s="239"/>
      <c r="Q174" s="237"/>
      <c r="R174" s="238"/>
      <c r="S174" s="267"/>
      <c r="T174" s="238"/>
      <c r="U174" s="238"/>
      <c r="V174" s="266"/>
      <c r="W174" s="239"/>
      <c r="X174" s="4"/>
      <c r="Y174" s="4"/>
      <c r="Z174" s="4"/>
      <c r="AA174" s="4"/>
      <c r="AB174" s="4"/>
      <c r="AC174" s="4"/>
      <c r="AR174" s="4"/>
    </row>
    <row r="175" spans="1:44" ht="15" customHeight="1">
      <c r="A175" s="290"/>
      <c r="B175" s="297"/>
      <c r="C175" s="298"/>
      <c r="D175" s="301"/>
      <c r="E175" s="237"/>
      <c r="F175" s="238"/>
      <c r="G175" s="238"/>
      <c r="H175" s="238"/>
      <c r="I175" s="239"/>
      <c r="J175" s="237"/>
      <c r="K175" s="238"/>
      <c r="L175" s="238"/>
      <c r="M175" s="238"/>
      <c r="N175" s="239"/>
      <c r="O175" s="237"/>
      <c r="P175" s="239"/>
      <c r="Q175" s="237"/>
      <c r="R175" s="238"/>
      <c r="S175" s="267"/>
      <c r="T175" s="238"/>
      <c r="U175" s="238"/>
      <c r="V175" s="266"/>
      <c r="W175" s="239"/>
      <c r="X175" s="4"/>
      <c r="Y175" s="4"/>
      <c r="Z175" s="4"/>
      <c r="AA175" s="4"/>
      <c r="AB175" s="4"/>
      <c r="AC175" s="4"/>
      <c r="AR175" s="4"/>
    </row>
    <row r="176" spans="1:44" ht="15" customHeight="1">
      <c r="A176" s="290"/>
      <c r="B176" s="297"/>
      <c r="C176" s="298"/>
      <c r="D176" s="301"/>
      <c r="E176" s="237"/>
      <c r="F176" s="238"/>
      <c r="G176" s="238"/>
      <c r="H176" s="238"/>
      <c r="I176" s="239"/>
      <c r="J176" s="237"/>
      <c r="K176" s="238"/>
      <c r="L176" s="238"/>
      <c r="M176" s="238"/>
      <c r="N176" s="239"/>
      <c r="O176" s="237"/>
      <c r="P176" s="239"/>
      <c r="Q176" s="237"/>
      <c r="R176" s="238"/>
      <c r="S176" s="267"/>
      <c r="T176" s="238"/>
      <c r="U176" s="238"/>
      <c r="V176" s="266"/>
      <c r="W176" s="239"/>
      <c r="X176" s="4"/>
      <c r="Y176" s="4"/>
      <c r="Z176" s="4"/>
      <c r="AA176" s="4"/>
      <c r="AB176" s="4"/>
      <c r="AC176" s="4"/>
      <c r="AR176" s="4"/>
    </row>
    <row r="177" spans="1:44" ht="15" customHeight="1">
      <c r="A177" s="290"/>
      <c r="B177" s="297"/>
      <c r="C177" s="298"/>
      <c r="D177" s="301"/>
      <c r="E177" s="237"/>
      <c r="F177" s="238"/>
      <c r="G177" s="238"/>
      <c r="H177" s="238"/>
      <c r="I177" s="239"/>
      <c r="J177" s="237"/>
      <c r="K177" s="238"/>
      <c r="L177" s="238"/>
      <c r="M177" s="238"/>
      <c r="N177" s="239"/>
      <c r="O177" s="237"/>
      <c r="P177" s="239"/>
      <c r="Q177" s="237"/>
      <c r="R177" s="238"/>
      <c r="S177" s="267"/>
      <c r="T177" s="238"/>
      <c r="U177" s="238"/>
      <c r="V177" s="266"/>
      <c r="W177" s="239"/>
      <c r="X177" s="4"/>
      <c r="Y177" s="4"/>
      <c r="Z177" s="4"/>
      <c r="AA177" s="4"/>
      <c r="AB177" s="4"/>
      <c r="AC177" s="4"/>
      <c r="AR177" s="4"/>
    </row>
    <row r="178" spans="1:44" ht="15" customHeight="1">
      <c r="A178" s="290"/>
      <c r="B178" s="302"/>
      <c r="C178" s="303"/>
      <c r="D178" s="301"/>
      <c r="E178" s="237"/>
      <c r="F178" s="238"/>
      <c r="G178" s="238"/>
      <c r="H178" s="238"/>
      <c r="I178" s="239"/>
      <c r="J178" s="237"/>
      <c r="K178" s="238"/>
      <c r="L178" s="238"/>
      <c r="M178" s="238"/>
      <c r="N178" s="239"/>
      <c r="O178" s="237"/>
      <c r="P178" s="239"/>
      <c r="Q178" s="237"/>
      <c r="R178" s="238"/>
      <c r="S178" s="267"/>
      <c r="T178" s="238"/>
      <c r="U178" s="238"/>
      <c r="V178" s="266"/>
      <c r="W178" s="239"/>
      <c r="X178" s="4"/>
      <c r="Y178" s="4"/>
      <c r="Z178" s="4"/>
      <c r="AA178" s="4"/>
      <c r="AB178" s="4"/>
      <c r="AC178" s="4"/>
      <c r="AK178" s="91"/>
      <c r="AR178" s="4"/>
    </row>
    <row r="179" spans="1:44" ht="15" customHeight="1">
      <c r="A179" s="290"/>
      <c r="B179" s="302"/>
      <c r="C179" s="303"/>
      <c r="D179" s="301"/>
      <c r="E179" s="237"/>
      <c r="F179" s="238"/>
      <c r="G179" s="304"/>
      <c r="H179" s="238"/>
      <c r="I179" s="239"/>
      <c r="J179" s="237"/>
      <c r="K179" s="238"/>
      <c r="L179" s="238"/>
      <c r="M179" s="238"/>
      <c r="N179" s="239"/>
      <c r="O179" s="237"/>
      <c r="P179" s="239"/>
      <c r="Q179" s="237"/>
      <c r="R179" s="238"/>
      <c r="S179" s="267"/>
      <c r="T179" s="238"/>
      <c r="U179" s="238"/>
      <c r="V179" s="266"/>
      <c r="W179" s="239"/>
      <c r="X179" s="4"/>
      <c r="Y179" s="4"/>
      <c r="Z179" s="4"/>
      <c r="AA179" s="4"/>
      <c r="AB179" s="4"/>
      <c r="AC179" s="4"/>
      <c r="AR179" s="4"/>
    </row>
    <row r="180" spans="1:44" ht="15" customHeight="1">
      <c r="A180" s="290"/>
      <c r="B180" s="302"/>
      <c r="C180" s="303"/>
      <c r="D180" s="301"/>
      <c r="E180" s="237"/>
      <c r="F180" s="238"/>
      <c r="G180" s="238"/>
      <c r="H180" s="238"/>
      <c r="I180" s="239"/>
      <c r="J180" s="237"/>
      <c r="K180" s="238"/>
      <c r="L180" s="238"/>
      <c r="M180" s="238"/>
      <c r="N180" s="239"/>
      <c r="O180" s="237"/>
      <c r="P180" s="239"/>
      <c r="Q180" s="237"/>
      <c r="R180" s="238"/>
      <c r="S180" s="267"/>
      <c r="T180" s="238"/>
      <c r="U180" s="238"/>
      <c r="V180" s="266"/>
      <c r="W180" s="239"/>
      <c r="X180" s="4"/>
      <c r="Y180" s="4"/>
      <c r="Z180" s="4"/>
      <c r="AA180" s="4"/>
      <c r="AB180" s="4"/>
      <c r="AC180" s="4"/>
      <c r="AR180" s="4"/>
    </row>
    <row r="181" spans="1:44" ht="15" customHeight="1">
      <c r="A181" s="290"/>
      <c r="B181" s="302"/>
      <c r="C181" s="303"/>
      <c r="D181" s="301"/>
      <c r="E181" s="237"/>
      <c r="F181" s="238"/>
      <c r="G181" s="238"/>
      <c r="H181" s="238"/>
      <c r="I181" s="239"/>
      <c r="J181" s="237"/>
      <c r="K181" s="238"/>
      <c r="L181" s="238"/>
      <c r="M181" s="238"/>
      <c r="N181" s="239"/>
      <c r="O181" s="237"/>
      <c r="P181" s="239"/>
      <c r="Q181" s="237"/>
      <c r="R181" s="238"/>
      <c r="S181" s="267"/>
      <c r="T181" s="238"/>
      <c r="U181" s="238"/>
      <c r="V181" s="266"/>
      <c r="W181" s="239"/>
      <c r="X181" s="4"/>
      <c r="Y181" s="4"/>
      <c r="Z181" s="4"/>
      <c r="AA181" s="4"/>
      <c r="AB181" s="4"/>
      <c r="AC181" s="4"/>
      <c r="AR181" s="4"/>
    </row>
    <row r="182" spans="1:44" ht="15" customHeight="1">
      <c r="A182" s="290"/>
      <c r="B182" s="302"/>
      <c r="C182" s="303"/>
      <c r="D182" s="301"/>
      <c r="E182" s="237"/>
      <c r="F182" s="238"/>
      <c r="G182" s="238"/>
      <c r="H182" s="238"/>
      <c r="I182" s="239"/>
      <c r="J182" s="237"/>
      <c r="K182" s="238"/>
      <c r="L182" s="238"/>
      <c r="M182" s="238"/>
      <c r="N182" s="239"/>
      <c r="O182" s="237"/>
      <c r="P182" s="239"/>
      <c r="Q182" s="237"/>
      <c r="R182" s="238"/>
      <c r="S182" s="267"/>
      <c r="T182" s="238"/>
      <c r="U182" s="238"/>
      <c r="V182" s="266"/>
      <c r="W182" s="239"/>
      <c r="X182" s="4"/>
      <c r="Y182" s="4"/>
      <c r="Z182" s="4"/>
      <c r="AA182" s="4"/>
      <c r="AB182" s="4"/>
      <c r="AC182" s="4"/>
      <c r="AR182" s="4"/>
    </row>
    <row r="183" spans="1:44" ht="15" customHeight="1">
      <c r="A183" s="290"/>
      <c r="B183" s="302"/>
      <c r="C183" s="303"/>
      <c r="D183" s="301"/>
      <c r="E183" s="237"/>
      <c r="F183" s="238"/>
      <c r="G183" s="238"/>
      <c r="H183" s="238"/>
      <c r="I183" s="239"/>
      <c r="J183" s="237"/>
      <c r="K183" s="238"/>
      <c r="L183" s="238"/>
      <c r="M183" s="238"/>
      <c r="N183" s="239"/>
      <c r="O183" s="237"/>
      <c r="P183" s="239"/>
      <c r="Q183" s="237"/>
      <c r="R183" s="238"/>
      <c r="S183" s="267"/>
      <c r="T183" s="238"/>
      <c r="U183" s="238"/>
      <c r="V183" s="266"/>
      <c r="W183" s="239"/>
      <c r="X183" s="4"/>
      <c r="Y183" s="4"/>
      <c r="Z183" s="4"/>
      <c r="AA183" s="4"/>
      <c r="AB183" s="4"/>
      <c r="AC183" s="4"/>
      <c r="AR183" s="4"/>
    </row>
    <row r="184" spans="1:44" ht="15" customHeight="1">
      <c r="A184" s="290"/>
      <c r="B184" s="302"/>
      <c r="C184" s="303"/>
      <c r="D184" s="301"/>
      <c r="E184" s="237"/>
      <c r="F184" s="238"/>
      <c r="G184" s="238"/>
      <c r="H184" s="238"/>
      <c r="I184" s="239"/>
      <c r="J184" s="237"/>
      <c r="K184" s="238"/>
      <c r="L184" s="238"/>
      <c r="M184" s="238"/>
      <c r="N184" s="239"/>
      <c r="O184" s="237"/>
      <c r="P184" s="239"/>
      <c r="Q184" s="237"/>
      <c r="R184" s="238"/>
      <c r="S184" s="267"/>
      <c r="T184" s="238"/>
      <c r="U184" s="238"/>
      <c r="V184" s="266"/>
      <c r="W184" s="239"/>
      <c r="X184" s="4"/>
      <c r="Y184" s="4"/>
      <c r="Z184" s="4"/>
      <c r="AA184" s="4"/>
      <c r="AB184" s="4"/>
      <c r="AC184" s="4"/>
      <c r="AR184" s="4"/>
    </row>
    <row r="185" spans="1:44" ht="15" customHeight="1">
      <c r="A185" s="305"/>
      <c r="B185" s="302"/>
      <c r="C185" s="303"/>
      <c r="D185" s="301"/>
      <c r="E185" s="237"/>
      <c r="F185" s="238"/>
      <c r="G185" s="238"/>
      <c r="H185" s="238"/>
      <c r="I185" s="239"/>
      <c r="J185" s="237"/>
      <c r="K185" s="238"/>
      <c r="L185" s="238"/>
      <c r="M185" s="238"/>
      <c r="N185" s="239"/>
      <c r="O185" s="237"/>
      <c r="P185" s="239"/>
      <c r="Q185" s="237"/>
      <c r="R185" s="238"/>
      <c r="S185" s="267"/>
      <c r="T185" s="238"/>
      <c r="U185" s="238"/>
      <c r="V185" s="266"/>
      <c r="W185" s="239"/>
      <c r="X185" s="4"/>
      <c r="Y185" s="4"/>
      <c r="Z185" s="4"/>
      <c r="AA185" s="4"/>
      <c r="AB185" s="4"/>
      <c r="AC185" s="4"/>
      <c r="AR185" s="4"/>
    </row>
    <row r="186" spans="1:44" ht="15" customHeight="1">
      <c r="A186" s="305"/>
      <c r="B186" s="302"/>
      <c r="C186" s="303"/>
      <c r="D186" s="301"/>
      <c r="E186" s="237"/>
      <c r="F186" s="238"/>
      <c r="G186" s="238"/>
      <c r="H186" s="238"/>
      <c r="I186" s="239"/>
      <c r="J186" s="237"/>
      <c r="K186" s="238"/>
      <c r="L186" s="238"/>
      <c r="M186" s="238"/>
      <c r="N186" s="239"/>
      <c r="O186" s="237"/>
      <c r="P186" s="239"/>
      <c r="Q186" s="237"/>
      <c r="R186" s="238"/>
      <c r="S186" s="267"/>
      <c r="T186" s="238"/>
      <c r="U186" s="238"/>
      <c r="V186" s="266"/>
      <c r="W186" s="239"/>
      <c r="X186" s="4"/>
      <c r="Y186" s="4"/>
      <c r="Z186" s="4"/>
      <c r="AA186" s="4"/>
      <c r="AB186" s="4"/>
      <c r="AC186" s="4"/>
      <c r="AR186" s="4"/>
    </row>
    <row r="187" spans="1:44" ht="15" customHeight="1">
      <c r="A187" s="305"/>
      <c r="B187" s="302"/>
      <c r="C187" s="303"/>
      <c r="D187" s="301"/>
      <c r="E187" s="237"/>
      <c r="F187" s="238"/>
      <c r="G187" s="238"/>
      <c r="H187" s="238"/>
      <c r="I187" s="239"/>
      <c r="J187" s="237"/>
      <c r="K187" s="238"/>
      <c r="L187" s="238"/>
      <c r="M187" s="238"/>
      <c r="N187" s="239"/>
      <c r="O187" s="237"/>
      <c r="P187" s="239"/>
      <c r="Q187" s="237"/>
      <c r="R187" s="238"/>
      <c r="S187" s="267"/>
      <c r="T187" s="238"/>
      <c r="U187" s="238"/>
      <c r="V187" s="266"/>
      <c r="W187" s="239"/>
      <c r="X187" s="4"/>
      <c r="Y187" s="4"/>
      <c r="Z187" s="4"/>
      <c r="AA187" s="4"/>
      <c r="AB187" s="4"/>
      <c r="AC187" s="4"/>
      <c r="AR187" s="4"/>
    </row>
    <row r="188" spans="1:44" ht="15" customHeight="1">
      <c r="A188" s="305"/>
      <c r="B188" s="302"/>
      <c r="C188" s="303"/>
      <c r="D188" s="301"/>
      <c r="E188" s="237"/>
      <c r="F188" s="238"/>
      <c r="G188" s="238"/>
      <c r="H188" s="238"/>
      <c r="I188" s="239"/>
      <c r="J188" s="237"/>
      <c r="K188" s="238"/>
      <c r="L188" s="238"/>
      <c r="M188" s="238"/>
      <c r="N188" s="239"/>
      <c r="O188" s="237"/>
      <c r="P188" s="239"/>
      <c r="Q188" s="237"/>
      <c r="R188" s="238"/>
      <c r="S188" s="267"/>
      <c r="T188" s="238"/>
      <c r="U188" s="238"/>
      <c r="V188" s="266"/>
      <c r="W188" s="239"/>
      <c r="X188" s="4"/>
      <c r="Y188" s="4"/>
      <c r="Z188" s="4"/>
      <c r="AA188" s="4"/>
      <c r="AB188" s="4"/>
      <c r="AC188" s="4"/>
      <c r="AR188" s="4"/>
    </row>
    <row r="189" spans="1:44" ht="15" customHeight="1">
      <c r="A189" s="305"/>
      <c r="B189" s="302"/>
      <c r="C189" s="303"/>
      <c r="D189" s="301"/>
      <c r="E189" s="237"/>
      <c r="F189" s="238"/>
      <c r="G189" s="238"/>
      <c r="H189" s="238"/>
      <c r="I189" s="239"/>
      <c r="J189" s="237"/>
      <c r="K189" s="238"/>
      <c r="L189" s="238"/>
      <c r="M189" s="238"/>
      <c r="N189" s="239"/>
      <c r="O189" s="237"/>
      <c r="P189" s="239"/>
      <c r="Q189" s="237"/>
      <c r="R189" s="238"/>
      <c r="S189" s="267"/>
      <c r="T189" s="238"/>
      <c r="U189" s="238"/>
      <c r="V189" s="266"/>
      <c r="W189" s="239"/>
      <c r="X189" s="4"/>
      <c r="Y189" s="4"/>
      <c r="Z189" s="4"/>
      <c r="AA189" s="4"/>
      <c r="AB189" s="4"/>
      <c r="AC189" s="4"/>
      <c r="AR189" s="4"/>
    </row>
    <row r="190" spans="1:44" ht="15" customHeight="1">
      <c r="A190" s="305"/>
      <c r="B190" s="302"/>
      <c r="C190" s="303"/>
      <c r="D190" s="301"/>
      <c r="E190" s="237"/>
      <c r="F190" s="238"/>
      <c r="G190" s="238"/>
      <c r="H190" s="238"/>
      <c r="I190" s="239"/>
      <c r="J190" s="237"/>
      <c r="K190" s="238"/>
      <c r="L190" s="238"/>
      <c r="M190" s="238"/>
      <c r="N190" s="239"/>
      <c r="O190" s="237"/>
      <c r="P190" s="239"/>
      <c r="Q190" s="237"/>
      <c r="R190" s="238"/>
      <c r="S190" s="267"/>
      <c r="T190" s="238"/>
      <c r="U190" s="238"/>
      <c r="V190" s="266"/>
      <c r="W190" s="239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05"/>
      <c r="B191" s="306"/>
      <c r="C191" s="307"/>
      <c r="D191" s="308"/>
      <c r="E191" s="178"/>
      <c r="F191" s="240"/>
      <c r="G191" s="240"/>
      <c r="H191" s="240"/>
      <c r="I191" s="241"/>
      <c r="J191" s="178"/>
      <c r="K191" s="240"/>
      <c r="L191" s="240"/>
      <c r="M191" s="240"/>
      <c r="N191" s="241"/>
      <c r="O191" s="178"/>
      <c r="P191" s="241"/>
      <c r="Q191" s="178"/>
      <c r="R191" s="240"/>
      <c r="S191" s="259"/>
      <c r="T191" s="240"/>
      <c r="U191" s="240"/>
      <c r="V191" s="260"/>
      <c r="W191" s="241"/>
      <c r="X191" s="4"/>
      <c r="Y191" s="4"/>
      <c r="Z191" s="4"/>
      <c r="AA191" s="4"/>
      <c r="AB191" s="4"/>
      <c r="AC191" s="4"/>
      <c r="AR191" s="4"/>
    </row>
    <row r="192" spans="1:44">
      <c r="A192" s="106"/>
      <c r="B192" s="106"/>
      <c r="C192" s="106"/>
      <c r="D192" s="10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106"/>
      <c r="B193" s="106"/>
      <c r="C193" s="106"/>
      <c r="D193" s="23" t="s">
        <v>74</v>
      </c>
      <c r="E193" s="42">
        <f>SUM(E43:E191)</f>
        <v>0</v>
      </c>
      <c r="F193" s="42">
        <f t="shared" ref="F193:P193" si="7">SUM(F43:F191)</f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86</v>
      </c>
      <c r="K193" s="42">
        <f t="shared" si="7"/>
        <v>999</v>
      </c>
      <c r="L193" s="42">
        <f t="shared" si="7"/>
        <v>771</v>
      </c>
      <c r="M193" s="42">
        <f t="shared" si="7"/>
        <v>191</v>
      </c>
      <c r="N193" s="42">
        <f t="shared" si="7"/>
        <v>5</v>
      </c>
      <c r="O193" s="42">
        <f>SUM(O43:O191)</f>
        <v>129</v>
      </c>
      <c r="P193" s="42">
        <f t="shared" si="7"/>
        <v>870</v>
      </c>
      <c r="Q193" s="42">
        <f t="shared" ref="Q193:W193" si="8">SUM(Q43:Q191)</f>
        <v>98</v>
      </c>
      <c r="R193" s="42">
        <f t="shared" si="8"/>
        <v>113</v>
      </c>
      <c r="S193" s="42">
        <f t="shared" si="8"/>
        <v>265</v>
      </c>
      <c r="T193" s="42">
        <f t="shared" si="8"/>
        <v>219</v>
      </c>
      <c r="U193" s="42">
        <f t="shared" si="8"/>
        <v>176</v>
      </c>
      <c r="V193" s="42">
        <f t="shared" si="8"/>
        <v>87</v>
      </c>
      <c r="W193" s="42">
        <f t="shared" si="8"/>
        <v>41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ht="29.25" customHeight="1">
      <c r="D195" s="763" t="s">
        <v>89</v>
      </c>
      <c r="E195" s="268" t="s">
        <v>92</v>
      </c>
      <c r="F195" s="268" t="s">
        <v>72</v>
      </c>
      <c r="G195" s="268" t="s">
        <v>93</v>
      </c>
      <c r="H195" s="268" t="s">
        <v>70</v>
      </c>
      <c r="I195" s="268" t="s">
        <v>71</v>
      </c>
      <c r="J195" s="269" t="s">
        <v>94</v>
      </c>
      <c r="K195" s="268" t="s">
        <v>95</v>
      </c>
      <c r="L195" s="270" t="s">
        <v>189</v>
      </c>
      <c r="M195" s="270" t="s">
        <v>190</v>
      </c>
      <c r="N195" s="270" t="s">
        <v>191</v>
      </c>
      <c r="O195" s="270" t="s">
        <v>192</v>
      </c>
      <c r="P195" s="270" t="s">
        <v>193</v>
      </c>
      <c r="Q195" s="271" t="s">
        <v>194</v>
      </c>
      <c r="R195" s="271" t="s">
        <v>195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764"/>
      <c r="E196" s="261">
        <f>SUM(E193+J193+E38+J38)</f>
        <v>86</v>
      </c>
      <c r="F196" s="261">
        <f>SUM(F193+K193+F38+K38+O38+S38+AG38)</f>
        <v>999</v>
      </c>
      <c r="G196" s="261">
        <f>SUM(G193+L193+G38+L38+P38+T38+AH38)</f>
        <v>771</v>
      </c>
      <c r="H196" s="261">
        <f>SUM(H193+M193+H38+M38+Q38+U38+AI38)</f>
        <v>191</v>
      </c>
      <c r="I196" s="261">
        <f>SUM(I193+N193+I38+N38+R38+V38+AJ38)</f>
        <v>5</v>
      </c>
      <c r="J196" s="261">
        <f>SUM(O193+W38+AK38)</f>
        <v>129</v>
      </c>
      <c r="K196" s="261">
        <f t="shared" ref="K196:R196" si="9">SUM(P193+X38+AL38)</f>
        <v>870</v>
      </c>
      <c r="L196" s="261">
        <f t="shared" si="9"/>
        <v>98</v>
      </c>
      <c r="M196" s="261">
        <f t="shared" si="9"/>
        <v>113</v>
      </c>
      <c r="N196" s="261">
        <f t="shared" si="9"/>
        <v>265</v>
      </c>
      <c r="O196" s="261">
        <f t="shared" si="9"/>
        <v>219</v>
      </c>
      <c r="P196" s="261">
        <f t="shared" si="9"/>
        <v>176</v>
      </c>
      <c r="Q196" s="261">
        <f t="shared" si="9"/>
        <v>87</v>
      </c>
      <c r="R196" s="261">
        <f t="shared" si="9"/>
        <v>41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91"/>
    </row>
    <row r="208" spans="1:32" ht="15.75">
      <c r="AF208" s="91"/>
    </row>
    <row r="213" spans="32:32" ht="15.75">
      <c r="AF213" s="91"/>
    </row>
    <row r="220" spans="32:32" ht="15.75">
      <c r="AF220" s="91"/>
    </row>
    <row r="226" spans="32:32" ht="15.75">
      <c r="AF226" s="9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k3HP/nSirkas+8VZbUo5DvHUlk9Auxh5naiobhRMUA5ndrx//hlE4yXHASgo2sNJPSJ5hmHAPpaYwNp3VbHPcg==" saltValue="PU80B2GYMKJWVKUH4KmZxg==" spinCount="100000" sheet="1" formatCells="0" formatRows="0" selectLockedCells="1"/>
  <mergeCells count="79">
    <mergeCell ref="AK31:AK35"/>
    <mergeCell ref="AL31:AL35"/>
    <mergeCell ref="AM31:AM35"/>
    <mergeCell ref="AN31:AN35"/>
    <mergeCell ref="AO31:AO35"/>
    <mergeCell ref="AP31:AP35"/>
    <mergeCell ref="AQ31:AQ35"/>
    <mergeCell ref="AR31:AR35"/>
    <mergeCell ref="AS31:AS35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22:D22"/>
    <mergeCell ref="A24:A28"/>
    <mergeCell ref="B24:B28"/>
    <mergeCell ref="C24:C28"/>
    <mergeCell ref="AG24:AG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H24:AH28"/>
    <mergeCell ref="AI24:AI28"/>
    <mergeCell ref="AJ24:AJ28"/>
    <mergeCell ref="AK24:AK28"/>
    <mergeCell ref="AL24:AL2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D195:D196"/>
    <mergeCell ref="A29:D29"/>
    <mergeCell ref="A31:A35"/>
    <mergeCell ref="B31:B35"/>
    <mergeCell ref="C31:C35"/>
    <mergeCell ref="AH31:AH35"/>
    <mergeCell ref="AI31:AI35"/>
    <mergeCell ref="AJ31:AJ35"/>
    <mergeCell ref="A36:D36"/>
    <mergeCell ref="A40:A42"/>
    <mergeCell ref="D40:D42"/>
    <mergeCell ref="E41:I41"/>
    <mergeCell ref="E40:W40"/>
    <mergeCell ref="Q41:W41"/>
    <mergeCell ref="J41:N41"/>
    <mergeCell ref="O41:P41"/>
    <mergeCell ref="B40:B42"/>
    <mergeCell ref="C40:C42"/>
    <mergeCell ref="AG31:AG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7" tint="0.39997558519241921"/>
  </sheetPr>
  <dimension ref="A1:AT295"/>
  <sheetViews>
    <sheetView showGridLines="0" topLeftCell="A170" zoomScale="85" zoomScaleNormal="85" workbookViewId="0">
      <selection activeCell="D95" sqref="D9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166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6.5" thickBot="1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customFormat="1">
      <c r="A11" s="818" t="s">
        <v>55</v>
      </c>
      <c r="B11" s="819" t="s">
        <v>216</v>
      </c>
      <c r="C11" s="820" t="s">
        <v>325</v>
      </c>
      <c r="D11" s="231" t="s">
        <v>217</v>
      </c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5"/>
      <c r="AG11" s="816"/>
      <c r="AH11" s="816"/>
      <c r="AI11" s="816"/>
      <c r="AJ11" s="816"/>
      <c r="AK11" s="816"/>
      <c r="AL11" s="816"/>
      <c r="AM11" s="816"/>
      <c r="AN11" s="816"/>
      <c r="AO11" s="816"/>
      <c r="AP11" s="816"/>
      <c r="AQ11" s="816"/>
      <c r="AR11" s="816"/>
      <c r="AS11" s="816"/>
    </row>
    <row r="12" spans="1:45" customFormat="1">
      <c r="A12" s="789"/>
      <c r="B12" s="785"/>
      <c r="C12" s="792"/>
      <c r="D12" s="232" t="s">
        <v>218</v>
      </c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5" customFormat="1">
      <c r="A13" s="789"/>
      <c r="B13" s="785"/>
      <c r="C13" s="792"/>
      <c r="D13" s="232" t="s">
        <v>219</v>
      </c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5"/>
      <c r="AG13" s="782"/>
      <c r="AH13" s="782"/>
      <c r="AI13" s="782"/>
      <c r="AJ13" s="782"/>
      <c r="AK13" s="782"/>
      <c r="AL13" s="782"/>
      <c r="AM13" s="782"/>
      <c r="AN13" s="782"/>
      <c r="AO13" s="782"/>
      <c r="AP13" s="782"/>
      <c r="AQ13" s="782"/>
      <c r="AR13" s="782"/>
      <c r="AS13" s="782"/>
    </row>
    <row r="14" spans="1:45" customFormat="1">
      <c r="A14" s="789"/>
      <c r="B14" s="785"/>
      <c r="C14" s="792"/>
      <c r="D14" s="232" t="s">
        <v>220</v>
      </c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5"/>
      <c r="AG14" s="782"/>
      <c r="AH14" s="782"/>
      <c r="AI14" s="782"/>
      <c r="AJ14" s="782"/>
      <c r="AK14" s="782"/>
      <c r="AL14" s="782"/>
      <c r="AM14" s="782"/>
      <c r="AN14" s="782"/>
      <c r="AO14" s="782"/>
      <c r="AP14" s="782"/>
      <c r="AQ14" s="782"/>
      <c r="AR14" s="782"/>
      <c r="AS14" s="782"/>
    </row>
    <row r="15" spans="1:45" customFormat="1">
      <c r="A15" s="789"/>
      <c r="B15" s="785"/>
      <c r="C15" s="792"/>
      <c r="D15" s="232" t="s">
        <v>221</v>
      </c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5"/>
      <c r="AG15" s="782"/>
      <c r="AH15" s="782"/>
      <c r="AI15" s="782"/>
      <c r="AJ15" s="782"/>
      <c r="AK15" s="782"/>
      <c r="AL15" s="782"/>
      <c r="AM15" s="782"/>
      <c r="AN15" s="782"/>
      <c r="AO15" s="782"/>
      <c r="AP15" s="782"/>
      <c r="AQ15" s="782"/>
      <c r="AR15" s="782"/>
      <c r="AS15" s="782"/>
    </row>
    <row r="16" spans="1:45" customFormat="1">
      <c r="A16" s="789"/>
      <c r="B16" s="785"/>
      <c r="C16" s="792"/>
      <c r="D16" s="232" t="s">
        <v>222</v>
      </c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5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782"/>
    </row>
    <row r="17" spans="1:45" customFormat="1">
      <c r="A17" s="789"/>
      <c r="B17" s="785"/>
      <c r="C17" s="792"/>
      <c r="D17" s="232" t="s">
        <v>223</v>
      </c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5" customFormat="1">
      <c r="A18" s="789"/>
      <c r="B18" s="785"/>
      <c r="C18" s="792"/>
      <c r="D18" s="232" t="s">
        <v>224</v>
      </c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5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5" customFormat="1">
      <c r="A19" s="789"/>
      <c r="B19" s="785"/>
      <c r="C19" s="792"/>
      <c r="D19" s="232" t="s">
        <v>225</v>
      </c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5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5" customFormat="1">
      <c r="A20" s="789"/>
      <c r="B20" s="785"/>
      <c r="C20" s="792"/>
      <c r="D20" s="232" t="s">
        <v>226</v>
      </c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5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5" customFormat="1" ht="15.75" thickBot="1">
      <c r="A21" s="790"/>
      <c r="B21" s="786"/>
      <c r="C21" s="793"/>
      <c r="D21" s="233" t="s">
        <v>227</v>
      </c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5"/>
      <c r="AG21" s="783"/>
      <c r="AH21" s="783"/>
      <c r="AI21" s="783"/>
      <c r="AJ21" s="783"/>
      <c r="AK21" s="783"/>
      <c r="AL21" s="783"/>
      <c r="AM21" s="783"/>
      <c r="AN21" s="783"/>
      <c r="AO21" s="783"/>
      <c r="AP21" s="783"/>
      <c r="AQ21" s="783"/>
      <c r="AR21" s="783"/>
      <c r="AS21" s="783"/>
    </row>
    <row r="22" spans="1:45">
      <c r="A22" s="817"/>
      <c r="B22" s="817"/>
      <c r="C22" s="817"/>
      <c r="D22" s="817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92">
        <f>AG11</f>
        <v>0</v>
      </c>
      <c r="AH22" s="92">
        <f t="shared" ref="AH22:AS22" si="1">AH11</f>
        <v>0</v>
      </c>
      <c r="AI22" s="92">
        <f t="shared" si="1"/>
        <v>0</v>
      </c>
      <c r="AJ22" s="92">
        <f t="shared" si="1"/>
        <v>0</v>
      </c>
      <c r="AK22" s="92">
        <f t="shared" si="1"/>
        <v>0</v>
      </c>
      <c r="AL22" s="92">
        <f t="shared" si="1"/>
        <v>0</v>
      </c>
      <c r="AM22" s="92">
        <f t="shared" si="1"/>
        <v>0</v>
      </c>
      <c r="AN22" s="92">
        <f t="shared" si="1"/>
        <v>0</v>
      </c>
      <c r="AO22" s="92">
        <f t="shared" si="1"/>
        <v>0</v>
      </c>
      <c r="AP22" s="92">
        <f t="shared" si="1"/>
        <v>0</v>
      </c>
      <c r="AQ22" s="92">
        <f t="shared" si="1"/>
        <v>0</v>
      </c>
      <c r="AR22" s="92">
        <f t="shared" si="1"/>
        <v>0</v>
      </c>
      <c r="AS22" s="92">
        <f t="shared" si="1"/>
        <v>0</v>
      </c>
    </row>
    <row r="23" spans="1:45" ht="15.75" thickBot="1">
      <c r="A23" s="106"/>
      <c r="B23" s="106"/>
      <c r="C23" s="106"/>
      <c r="D23" s="10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818" t="s">
        <v>228</v>
      </c>
      <c r="B24" s="819" t="s">
        <v>326</v>
      </c>
      <c r="C24" s="820" t="s">
        <v>327</v>
      </c>
      <c r="D24" s="231" t="s">
        <v>328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5"/>
      <c r="AG24" s="816"/>
      <c r="AH24" s="816"/>
      <c r="AI24" s="816"/>
      <c r="AJ24" s="816"/>
      <c r="AK24" s="816"/>
      <c r="AL24" s="816"/>
      <c r="AM24" s="816"/>
      <c r="AN24" s="816"/>
      <c r="AO24" s="816"/>
      <c r="AP24" s="816"/>
      <c r="AQ24" s="816"/>
      <c r="AR24" s="816"/>
      <c r="AS24" s="816"/>
    </row>
    <row r="25" spans="1:45" customFormat="1">
      <c r="A25" s="789"/>
      <c r="B25" s="785"/>
      <c r="C25" s="792"/>
      <c r="D25" s="232" t="s">
        <v>329</v>
      </c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5"/>
      <c r="AG25" s="782"/>
      <c r="AH25" s="782"/>
      <c r="AI25" s="782"/>
      <c r="AJ25" s="782"/>
      <c r="AK25" s="782"/>
      <c r="AL25" s="782"/>
      <c r="AM25" s="782"/>
      <c r="AN25" s="782"/>
      <c r="AO25" s="782"/>
      <c r="AP25" s="782"/>
      <c r="AQ25" s="782"/>
      <c r="AR25" s="782"/>
      <c r="AS25" s="782"/>
    </row>
    <row r="26" spans="1:45" customFormat="1">
      <c r="A26" s="789"/>
      <c r="B26" s="785"/>
      <c r="C26" s="792"/>
      <c r="D26" s="232" t="s">
        <v>330</v>
      </c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5"/>
      <c r="AG26" s="782"/>
      <c r="AH26" s="782"/>
      <c r="AI26" s="782"/>
      <c r="AJ26" s="782"/>
      <c r="AK26" s="782"/>
      <c r="AL26" s="782"/>
      <c r="AM26" s="782"/>
      <c r="AN26" s="782"/>
      <c r="AO26" s="782"/>
      <c r="AP26" s="782"/>
      <c r="AQ26" s="782"/>
      <c r="AR26" s="782"/>
      <c r="AS26" s="782"/>
    </row>
    <row r="27" spans="1:45" customFormat="1">
      <c r="A27" s="789"/>
      <c r="B27" s="785"/>
      <c r="C27" s="792"/>
      <c r="D27" s="232" t="s">
        <v>331</v>
      </c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5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15.75" thickBot="1">
      <c r="A28" s="790"/>
      <c r="B28" s="786"/>
      <c r="C28" s="793"/>
      <c r="D28" s="233" t="s">
        <v>332</v>
      </c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5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>
      <c r="A29" s="817"/>
      <c r="B29" s="817"/>
      <c r="C29" s="817"/>
      <c r="D29" s="817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>AG24</f>
        <v>0</v>
      </c>
      <c r="AH29" s="92">
        <f t="shared" ref="AH29:AS29" si="3">AH24</f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ht="19.5" thickBot="1">
      <c r="A30" s="179"/>
      <c r="B30" s="179"/>
      <c r="C30" s="179"/>
      <c r="D30" s="17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818" t="s">
        <v>51</v>
      </c>
      <c r="B31" s="819" t="s">
        <v>212</v>
      </c>
      <c r="C31" s="820" t="s">
        <v>333</v>
      </c>
      <c r="D31" s="231" t="s">
        <v>213</v>
      </c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5"/>
      <c r="AG31" s="816"/>
      <c r="AH31" s="816"/>
      <c r="AI31" s="816"/>
      <c r="AJ31" s="816"/>
      <c r="AK31" s="816"/>
      <c r="AL31" s="816"/>
      <c r="AM31" s="816"/>
      <c r="AN31" s="816"/>
      <c r="AO31" s="816"/>
      <c r="AP31" s="816"/>
      <c r="AQ31" s="816"/>
      <c r="AR31" s="816"/>
      <c r="AS31" s="816"/>
    </row>
    <row r="32" spans="1:45" customFormat="1">
      <c r="A32" s="789"/>
      <c r="B32" s="785"/>
      <c r="C32" s="792"/>
      <c r="D32" s="232" t="s">
        <v>214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5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6" customFormat="1">
      <c r="A33" s="789"/>
      <c r="B33" s="785"/>
      <c r="C33" s="792"/>
      <c r="D33" s="232" t="s">
        <v>215</v>
      </c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6" customFormat="1">
      <c r="A34" s="789"/>
      <c r="B34" s="785"/>
      <c r="C34" s="792"/>
      <c r="D34" s="232" t="s">
        <v>229</v>
      </c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5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6" customFormat="1" ht="15.75" thickBot="1">
      <c r="A35" s="790"/>
      <c r="B35" s="786"/>
      <c r="C35" s="793"/>
      <c r="D35" s="233" t="s">
        <v>230</v>
      </c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5"/>
      <c r="AG35" s="783"/>
      <c r="AH35" s="783"/>
      <c r="AI35" s="783"/>
      <c r="AJ35" s="783"/>
      <c r="AK35" s="783"/>
      <c r="AL35" s="783"/>
      <c r="AM35" s="783"/>
      <c r="AN35" s="783"/>
      <c r="AO35" s="783"/>
      <c r="AP35" s="783"/>
      <c r="AQ35" s="783"/>
      <c r="AR35" s="783"/>
      <c r="AS35" s="783"/>
    </row>
    <row r="36" spans="1:46">
      <c r="A36" s="817"/>
      <c r="B36" s="817"/>
      <c r="C36" s="817"/>
      <c r="D36" s="81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92">
        <f>AG31</f>
        <v>0</v>
      </c>
      <c r="AH36" s="92">
        <f t="shared" ref="AH36:AS36" si="5">AH31</f>
        <v>0</v>
      </c>
      <c r="AI36" s="92">
        <f t="shared" si="5"/>
        <v>0</v>
      </c>
      <c r="AJ36" s="92">
        <f t="shared" si="5"/>
        <v>0</v>
      </c>
      <c r="AK36" s="92">
        <f t="shared" si="5"/>
        <v>0</v>
      </c>
      <c r="AL36" s="92">
        <f t="shared" si="5"/>
        <v>0</v>
      </c>
      <c r="AM36" s="92">
        <f t="shared" si="5"/>
        <v>0</v>
      </c>
      <c r="AN36" s="92">
        <f t="shared" si="5"/>
        <v>0</v>
      </c>
      <c r="AO36" s="92">
        <f t="shared" si="5"/>
        <v>0</v>
      </c>
      <c r="AP36" s="92">
        <f t="shared" si="5"/>
        <v>0</v>
      </c>
      <c r="AQ36" s="92">
        <f t="shared" si="5"/>
        <v>0</v>
      </c>
      <c r="AR36" s="92">
        <f t="shared" si="5"/>
        <v>0</v>
      </c>
      <c r="AS36" s="9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92">
        <f t="shared" si="6"/>
        <v>0</v>
      </c>
      <c r="AH38" s="92">
        <f t="shared" si="6"/>
        <v>0</v>
      </c>
      <c r="AI38" s="92">
        <f t="shared" si="6"/>
        <v>0</v>
      </c>
      <c r="AJ38" s="92">
        <f t="shared" si="6"/>
        <v>0</v>
      </c>
      <c r="AK38" s="92">
        <f t="shared" si="6"/>
        <v>0</v>
      </c>
      <c r="AL38" s="92">
        <f t="shared" si="6"/>
        <v>0</v>
      </c>
      <c r="AM38" s="92">
        <f t="shared" si="6"/>
        <v>0</v>
      </c>
      <c r="AN38" s="92">
        <f t="shared" si="6"/>
        <v>0</v>
      </c>
      <c r="AO38" s="92">
        <f t="shared" si="6"/>
        <v>0</v>
      </c>
      <c r="AP38" s="92">
        <f t="shared" si="6"/>
        <v>0</v>
      </c>
      <c r="AQ38" s="92">
        <f t="shared" si="6"/>
        <v>0</v>
      </c>
      <c r="AR38" s="92">
        <f t="shared" si="6"/>
        <v>0</v>
      </c>
      <c r="AS38" s="92">
        <f t="shared" si="6"/>
        <v>0</v>
      </c>
    </row>
    <row r="39" spans="1:46" customFormat="1" ht="15.75" thickBot="1"/>
    <row r="40" spans="1:46" ht="21.75" customHeight="1" thickBot="1">
      <c r="A40" s="765"/>
      <c r="B40" s="777" t="s">
        <v>45</v>
      </c>
      <c r="C40" s="766" t="s">
        <v>66</v>
      </c>
      <c r="D40" s="766" t="s">
        <v>67</v>
      </c>
      <c r="E40" s="769" t="s">
        <v>88</v>
      </c>
      <c r="F40" s="770"/>
      <c r="G40" s="770"/>
      <c r="H40" s="770"/>
      <c r="I40" s="770"/>
      <c r="J40" s="770"/>
      <c r="K40" s="770"/>
      <c r="L40" s="770"/>
      <c r="M40" s="770"/>
      <c r="N40" s="770"/>
      <c r="O40" s="770"/>
      <c r="P40" s="770"/>
      <c r="Q40" s="756"/>
      <c r="R40" s="756"/>
      <c r="S40" s="756"/>
      <c r="T40" s="756"/>
      <c r="U40" s="771"/>
      <c r="V40" s="771"/>
      <c r="W40" s="772"/>
      <c r="AJ40" s="4"/>
    </row>
    <row r="41" spans="1:46" ht="21.75" customHeight="1" thickBot="1">
      <c r="A41" s="765"/>
      <c r="B41" s="778"/>
      <c r="C41" s="779"/>
      <c r="D41" s="767"/>
      <c r="E41" s="773" t="s">
        <v>0</v>
      </c>
      <c r="F41" s="773"/>
      <c r="G41" s="773"/>
      <c r="H41" s="773"/>
      <c r="I41" s="773"/>
      <c r="J41" s="773" t="s">
        <v>1</v>
      </c>
      <c r="K41" s="773"/>
      <c r="L41" s="773"/>
      <c r="M41" s="773"/>
      <c r="N41" s="773"/>
      <c r="O41" s="774" t="s">
        <v>43</v>
      </c>
      <c r="P41" s="775"/>
      <c r="Q41" s="776" t="s">
        <v>186</v>
      </c>
      <c r="R41" s="756"/>
      <c r="S41" s="756"/>
      <c r="T41" s="756"/>
      <c r="U41" s="771"/>
      <c r="V41" s="771"/>
      <c r="W41" s="772"/>
      <c r="AJ41" s="4"/>
    </row>
    <row r="42" spans="1:46" ht="30" customHeight="1" thickBot="1">
      <c r="A42" s="765"/>
      <c r="B42" s="778"/>
      <c r="C42" s="780"/>
      <c r="D42" s="768"/>
      <c r="E42" s="247" t="s">
        <v>92</v>
      </c>
      <c r="F42" s="247" t="s">
        <v>72</v>
      </c>
      <c r="G42" s="248" t="s">
        <v>93</v>
      </c>
      <c r="H42" s="248" t="s">
        <v>70</v>
      </c>
      <c r="I42" s="248" t="s">
        <v>71</v>
      </c>
      <c r="J42" s="248" t="s">
        <v>92</v>
      </c>
      <c r="K42" s="247" t="s">
        <v>72</v>
      </c>
      <c r="L42" s="248" t="s">
        <v>93</v>
      </c>
      <c r="M42" s="248" t="s">
        <v>70</v>
      </c>
      <c r="N42" s="248" t="s">
        <v>71</v>
      </c>
      <c r="O42" s="248" t="s">
        <v>94</v>
      </c>
      <c r="P42" s="248" t="s">
        <v>95</v>
      </c>
      <c r="Q42" s="249" t="s">
        <v>189</v>
      </c>
      <c r="R42" s="249" t="s">
        <v>190</v>
      </c>
      <c r="S42" s="249" t="s">
        <v>191</v>
      </c>
      <c r="T42" s="249" t="s">
        <v>192</v>
      </c>
      <c r="U42" s="249" t="s">
        <v>193</v>
      </c>
      <c r="V42" s="250" t="s">
        <v>194</v>
      </c>
      <c r="W42" s="249" t="s">
        <v>195</v>
      </c>
      <c r="X42" s="4"/>
      <c r="Y42" s="4"/>
      <c r="AN42" s="4"/>
    </row>
    <row r="43" spans="1:46" ht="15" customHeight="1">
      <c r="A43" s="290"/>
      <c r="B43" s="466" t="s">
        <v>752</v>
      </c>
      <c r="C43" s="298" t="s">
        <v>753</v>
      </c>
      <c r="D43" s="455">
        <v>35</v>
      </c>
      <c r="E43" s="456"/>
      <c r="F43" s="457"/>
      <c r="G43" s="457"/>
      <c r="H43" s="457"/>
      <c r="I43" s="458"/>
      <c r="J43" s="456">
        <v>2</v>
      </c>
      <c r="K43" s="457">
        <v>21</v>
      </c>
      <c r="L43" s="457">
        <v>21</v>
      </c>
      <c r="M43" s="457">
        <v>0</v>
      </c>
      <c r="N43" s="458">
        <v>0</v>
      </c>
      <c r="O43" s="456">
        <v>8</v>
      </c>
      <c r="P43" s="458">
        <v>13</v>
      </c>
      <c r="Q43" s="445">
        <v>1</v>
      </c>
      <c r="R43" s="445">
        <v>2</v>
      </c>
      <c r="S43" s="445">
        <v>1</v>
      </c>
      <c r="T43" s="445">
        <v>4</v>
      </c>
      <c r="U43" s="445">
        <v>8</v>
      </c>
      <c r="V43" s="445">
        <v>3</v>
      </c>
      <c r="W43" s="445">
        <v>2</v>
      </c>
      <c r="X43" s="4"/>
      <c r="Y43" s="4"/>
      <c r="Z43" s="4"/>
      <c r="AA43" s="4"/>
      <c r="AT43" s="4"/>
    </row>
    <row r="44" spans="1:46" ht="15" customHeight="1">
      <c r="A44" s="290"/>
      <c r="B44" s="297" t="s">
        <v>752</v>
      </c>
      <c r="C44" s="298" t="s">
        <v>754</v>
      </c>
      <c r="D44" s="460">
        <v>30</v>
      </c>
      <c r="E44" s="461"/>
      <c r="F44" s="263"/>
      <c r="G44" s="263"/>
      <c r="H44" s="263"/>
      <c r="I44" s="462"/>
      <c r="J44" s="461">
        <v>2</v>
      </c>
      <c r="K44" s="263">
        <v>21</v>
      </c>
      <c r="L44" s="263">
        <v>21</v>
      </c>
      <c r="M44" s="263">
        <v>0</v>
      </c>
      <c r="N44" s="462">
        <v>0</v>
      </c>
      <c r="O44" s="461">
        <v>8</v>
      </c>
      <c r="P44" s="462">
        <v>13</v>
      </c>
      <c r="Q44" s="445">
        <v>1</v>
      </c>
      <c r="R44" s="445">
        <v>2</v>
      </c>
      <c r="S44" s="445">
        <v>2</v>
      </c>
      <c r="T44" s="445">
        <v>4</v>
      </c>
      <c r="U44" s="445">
        <v>7</v>
      </c>
      <c r="V44" s="445">
        <v>3</v>
      </c>
      <c r="W44" s="445">
        <v>2</v>
      </c>
      <c r="X44" s="4"/>
      <c r="Y44" s="4"/>
      <c r="Z44" s="4"/>
      <c r="AA44" s="4"/>
      <c r="AT44" s="4"/>
    </row>
    <row r="45" spans="1:46" ht="15" customHeight="1">
      <c r="A45" s="290"/>
      <c r="B45" s="297" t="s">
        <v>752</v>
      </c>
      <c r="C45" s="298" t="s">
        <v>868</v>
      </c>
      <c r="D45" s="460">
        <v>40</v>
      </c>
      <c r="E45" s="461"/>
      <c r="F45" s="263"/>
      <c r="G45" s="263"/>
      <c r="H45" s="263"/>
      <c r="I45" s="462"/>
      <c r="J45" s="461">
        <v>2</v>
      </c>
      <c r="K45" s="263">
        <v>22</v>
      </c>
      <c r="L45" s="263">
        <v>21</v>
      </c>
      <c r="M45" s="263">
        <v>0</v>
      </c>
      <c r="N45" s="462">
        <v>1</v>
      </c>
      <c r="O45" s="461">
        <v>8</v>
      </c>
      <c r="P45" s="462">
        <v>14</v>
      </c>
      <c r="Q45" s="445">
        <v>1</v>
      </c>
      <c r="R45" s="445">
        <v>2</v>
      </c>
      <c r="S45" s="445">
        <v>2</v>
      </c>
      <c r="T45" s="445">
        <v>4</v>
      </c>
      <c r="U45" s="445">
        <v>8</v>
      </c>
      <c r="V45" s="445">
        <v>3</v>
      </c>
      <c r="W45" s="445">
        <v>2</v>
      </c>
      <c r="X45" s="4"/>
      <c r="Y45" s="4"/>
      <c r="Z45" s="4"/>
      <c r="AA45" s="4"/>
      <c r="AT45" s="4"/>
    </row>
    <row r="46" spans="1:46" ht="15" customHeight="1">
      <c r="A46" s="290"/>
      <c r="B46" s="297" t="s">
        <v>804</v>
      </c>
      <c r="C46" s="298" t="s">
        <v>926</v>
      </c>
      <c r="D46" s="460">
        <v>72</v>
      </c>
      <c r="E46" s="461"/>
      <c r="F46" s="263"/>
      <c r="G46" s="263"/>
      <c r="H46" s="263"/>
      <c r="I46" s="462"/>
      <c r="J46" s="461">
        <v>2</v>
      </c>
      <c r="K46" s="263">
        <v>19</v>
      </c>
      <c r="L46" s="263">
        <v>5</v>
      </c>
      <c r="M46" s="263">
        <v>14</v>
      </c>
      <c r="N46" s="462">
        <v>0</v>
      </c>
      <c r="O46" s="461">
        <v>17</v>
      </c>
      <c r="P46" s="462">
        <v>2</v>
      </c>
      <c r="Q46" s="445">
        <v>1</v>
      </c>
      <c r="R46" s="445">
        <v>1</v>
      </c>
      <c r="S46" s="445">
        <v>3</v>
      </c>
      <c r="T46" s="445">
        <v>2</v>
      </c>
      <c r="U46" s="445">
        <v>4</v>
      </c>
      <c r="V46" s="445">
        <v>5</v>
      </c>
      <c r="W46" s="445">
        <v>3</v>
      </c>
      <c r="X46" s="4"/>
      <c r="Y46" s="4"/>
      <c r="Z46" s="4"/>
      <c r="AA46" s="4"/>
      <c r="AT46" s="4"/>
    </row>
    <row r="47" spans="1:46" ht="15" customHeight="1">
      <c r="A47" s="290"/>
      <c r="B47" s="297" t="s">
        <v>829</v>
      </c>
      <c r="C47" s="298" t="s">
        <v>691</v>
      </c>
      <c r="D47" s="460">
        <v>90</v>
      </c>
      <c r="E47" s="461"/>
      <c r="F47" s="263"/>
      <c r="G47" s="263"/>
      <c r="H47" s="263"/>
      <c r="I47" s="462"/>
      <c r="J47" s="461">
        <v>3</v>
      </c>
      <c r="K47" s="263">
        <v>36</v>
      </c>
      <c r="L47" s="263">
        <v>33</v>
      </c>
      <c r="M47" s="263">
        <v>0</v>
      </c>
      <c r="N47" s="462">
        <v>3</v>
      </c>
      <c r="O47" s="461">
        <v>22</v>
      </c>
      <c r="P47" s="462">
        <v>14</v>
      </c>
      <c r="Q47" s="445">
        <v>2</v>
      </c>
      <c r="R47" s="445">
        <v>2</v>
      </c>
      <c r="S47" s="445">
        <v>12</v>
      </c>
      <c r="T47" s="445">
        <v>6</v>
      </c>
      <c r="U47" s="445">
        <v>12</v>
      </c>
      <c r="V47" s="445">
        <v>1</v>
      </c>
      <c r="W47" s="445">
        <v>1</v>
      </c>
      <c r="X47" s="4"/>
      <c r="Y47" s="4"/>
      <c r="Z47" s="4"/>
      <c r="AA47" s="4"/>
      <c r="AT47" s="4"/>
    </row>
    <row r="48" spans="1:46" ht="15" customHeight="1">
      <c r="A48" s="290"/>
      <c r="B48" s="297" t="s">
        <v>829</v>
      </c>
      <c r="C48" s="298" t="s">
        <v>688</v>
      </c>
      <c r="D48" s="460">
        <v>228</v>
      </c>
      <c r="E48" s="461"/>
      <c r="F48" s="263"/>
      <c r="G48" s="263"/>
      <c r="H48" s="263"/>
      <c r="I48" s="462"/>
      <c r="J48" s="461">
        <v>6</v>
      </c>
      <c r="K48" s="263">
        <v>69</v>
      </c>
      <c r="L48" s="263">
        <v>69</v>
      </c>
      <c r="M48" s="263">
        <v>0</v>
      </c>
      <c r="N48" s="462">
        <v>0</v>
      </c>
      <c r="O48" s="461">
        <v>44</v>
      </c>
      <c r="P48" s="462">
        <v>25</v>
      </c>
      <c r="Q48" s="445">
        <v>4</v>
      </c>
      <c r="R48" s="445">
        <v>5</v>
      </c>
      <c r="S48" s="445">
        <v>22</v>
      </c>
      <c r="T48" s="445">
        <v>10</v>
      </c>
      <c r="U48" s="445">
        <v>22</v>
      </c>
      <c r="V48" s="445">
        <v>3</v>
      </c>
      <c r="W48" s="445">
        <v>3</v>
      </c>
      <c r="X48" s="4"/>
      <c r="Y48" s="4"/>
      <c r="Z48" s="4"/>
      <c r="AA48" s="4"/>
      <c r="AT48" s="4"/>
    </row>
    <row r="49" spans="1:46" ht="15" customHeight="1">
      <c r="A49" s="290"/>
      <c r="B49" s="297" t="s">
        <v>770</v>
      </c>
      <c r="C49" s="298" t="s">
        <v>744</v>
      </c>
      <c r="D49" s="460">
        <v>24</v>
      </c>
      <c r="E49" s="461"/>
      <c r="F49" s="263"/>
      <c r="G49" s="263"/>
      <c r="H49" s="263"/>
      <c r="I49" s="462"/>
      <c r="J49" s="461">
        <v>1</v>
      </c>
      <c r="K49" s="263">
        <v>10</v>
      </c>
      <c r="L49" s="263">
        <v>6</v>
      </c>
      <c r="M49" s="263">
        <v>0</v>
      </c>
      <c r="N49" s="462">
        <v>4</v>
      </c>
      <c r="O49" s="461">
        <v>0</v>
      </c>
      <c r="P49" s="462">
        <v>10</v>
      </c>
      <c r="Q49" s="445">
        <v>0</v>
      </c>
      <c r="R49" s="445">
        <v>0</v>
      </c>
      <c r="S49" s="445">
        <v>1</v>
      </c>
      <c r="T49" s="445">
        <v>3</v>
      </c>
      <c r="U49" s="445">
        <v>2</v>
      </c>
      <c r="V49" s="445">
        <v>3</v>
      </c>
      <c r="W49" s="445">
        <v>1</v>
      </c>
      <c r="X49" s="4"/>
      <c r="Y49" s="4"/>
      <c r="Z49" s="4"/>
      <c r="AA49" s="4"/>
      <c r="AT49" s="4"/>
    </row>
    <row r="50" spans="1:46" ht="15" customHeight="1">
      <c r="A50" s="290"/>
      <c r="B50" s="297" t="s">
        <v>770</v>
      </c>
      <c r="C50" s="298" t="s">
        <v>774</v>
      </c>
      <c r="D50" s="452">
        <v>30</v>
      </c>
      <c r="E50" s="445"/>
      <c r="F50" s="238"/>
      <c r="G50" s="238"/>
      <c r="H50" s="238"/>
      <c r="I50" s="446"/>
      <c r="J50" s="445">
        <v>1</v>
      </c>
      <c r="K50" s="238">
        <v>10</v>
      </c>
      <c r="L50" s="238">
        <v>7</v>
      </c>
      <c r="M50" s="238">
        <v>0</v>
      </c>
      <c r="N50" s="446">
        <v>3</v>
      </c>
      <c r="O50" s="445">
        <v>0</v>
      </c>
      <c r="P50" s="446">
        <v>10</v>
      </c>
      <c r="Q50" s="445">
        <v>0</v>
      </c>
      <c r="R50" s="445">
        <v>1</v>
      </c>
      <c r="S50" s="445">
        <v>1</v>
      </c>
      <c r="T50" s="445">
        <v>3</v>
      </c>
      <c r="U50" s="445">
        <v>1</v>
      </c>
      <c r="V50" s="445">
        <v>3</v>
      </c>
      <c r="W50" s="445">
        <v>1</v>
      </c>
      <c r="X50" s="4"/>
      <c r="Y50" s="4"/>
      <c r="Z50" s="4"/>
      <c r="AA50" s="4"/>
      <c r="AT50" s="4"/>
    </row>
    <row r="51" spans="1:46" ht="15" customHeight="1">
      <c r="A51" s="290"/>
      <c r="B51" s="297" t="s">
        <v>770</v>
      </c>
      <c r="C51" s="298" t="s">
        <v>746</v>
      </c>
      <c r="D51" s="452">
        <v>42</v>
      </c>
      <c r="E51" s="445"/>
      <c r="F51" s="238"/>
      <c r="G51" s="238"/>
      <c r="H51" s="238"/>
      <c r="I51" s="446"/>
      <c r="J51" s="445">
        <v>1</v>
      </c>
      <c r="K51" s="238">
        <v>11</v>
      </c>
      <c r="L51" s="238">
        <v>7</v>
      </c>
      <c r="M51" s="238">
        <v>0</v>
      </c>
      <c r="N51" s="446">
        <v>4</v>
      </c>
      <c r="O51" s="445">
        <v>0</v>
      </c>
      <c r="P51" s="446">
        <v>11</v>
      </c>
      <c r="Q51" s="445">
        <v>0</v>
      </c>
      <c r="R51" s="445">
        <v>0</v>
      </c>
      <c r="S51" s="445">
        <v>1</v>
      </c>
      <c r="T51" s="445">
        <v>4</v>
      </c>
      <c r="U51" s="445">
        <v>2</v>
      </c>
      <c r="V51" s="445">
        <v>3</v>
      </c>
      <c r="W51" s="445">
        <v>1</v>
      </c>
      <c r="X51" s="4"/>
      <c r="Y51" s="4"/>
      <c r="Z51" s="4"/>
      <c r="AA51" s="4"/>
      <c r="AT51" s="4"/>
    </row>
    <row r="52" spans="1:46" ht="15" customHeight="1">
      <c r="A52" s="290"/>
      <c r="B52" s="297" t="s">
        <v>756</v>
      </c>
      <c r="C52" s="298" t="s">
        <v>784</v>
      </c>
      <c r="D52" s="452">
        <v>24</v>
      </c>
      <c r="E52" s="445"/>
      <c r="F52" s="238"/>
      <c r="G52" s="238"/>
      <c r="H52" s="238"/>
      <c r="I52" s="446"/>
      <c r="J52" s="445">
        <v>1</v>
      </c>
      <c r="K52" s="238">
        <v>11</v>
      </c>
      <c r="L52" s="238">
        <v>7</v>
      </c>
      <c r="M52" s="238">
        <v>4</v>
      </c>
      <c r="N52" s="446">
        <v>0</v>
      </c>
      <c r="O52" s="445">
        <v>2</v>
      </c>
      <c r="P52" s="446">
        <v>9</v>
      </c>
      <c r="Q52" s="445">
        <v>1</v>
      </c>
      <c r="R52" s="445">
        <v>2</v>
      </c>
      <c r="S52" s="445">
        <v>5</v>
      </c>
      <c r="T52" s="445">
        <v>7</v>
      </c>
      <c r="U52" s="445">
        <v>5</v>
      </c>
      <c r="V52" s="445">
        <v>0</v>
      </c>
      <c r="W52" s="445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90"/>
      <c r="B53" s="297" t="s">
        <v>756</v>
      </c>
      <c r="C53" s="298" t="s">
        <v>778</v>
      </c>
      <c r="D53" s="452">
        <v>45</v>
      </c>
      <c r="E53" s="445"/>
      <c r="F53" s="238"/>
      <c r="G53" s="238"/>
      <c r="H53" s="238"/>
      <c r="I53" s="446"/>
      <c r="J53" s="445">
        <v>2</v>
      </c>
      <c r="K53" s="238">
        <v>20</v>
      </c>
      <c r="L53" s="238">
        <v>12</v>
      </c>
      <c r="M53" s="238">
        <v>8</v>
      </c>
      <c r="N53" s="446">
        <v>0</v>
      </c>
      <c r="O53" s="445">
        <v>4</v>
      </c>
      <c r="P53" s="446">
        <v>16</v>
      </c>
      <c r="Q53" s="445">
        <v>1</v>
      </c>
      <c r="R53" s="445">
        <v>1</v>
      </c>
      <c r="S53" s="445">
        <v>2</v>
      </c>
      <c r="T53" s="445">
        <v>5</v>
      </c>
      <c r="U53" s="445">
        <v>2</v>
      </c>
      <c r="V53" s="445">
        <v>0</v>
      </c>
      <c r="W53" s="445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90"/>
      <c r="B54" s="297" t="s">
        <v>715</v>
      </c>
      <c r="C54" s="298" t="s">
        <v>927</v>
      </c>
      <c r="D54" s="452">
        <v>138</v>
      </c>
      <c r="E54" s="445"/>
      <c r="F54" s="238"/>
      <c r="G54" s="238"/>
      <c r="H54" s="238"/>
      <c r="I54" s="446"/>
      <c r="J54" s="445">
        <v>4</v>
      </c>
      <c r="K54" s="238">
        <v>41</v>
      </c>
      <c r="L54" s="238">
        <v>16</v>
      </c>
      <c r="M54" s="238">
        <v>23</v>
      </c>
      <c r="N54" s="446">
        <v>2</v>
      </c>
      <c r="O54" s="445">
        <v>37</v>
      </c>
      <c r="P54" s="446">
        <v>4</v>
      </c>
      <c r="Q54" s="445">
        <v>2</v>
      </c>
      <c r="R54" s="445">
        <v>2</v>
      </c>
      <c r="S54" s="445">
        <v>7</v>
      </c>
      <c r="T54" s="445">
        <v>2</v>
      </c>
      <c r="U54" s="445">
        <v>9</v>
      </c>
      <c r="V54" s="445">
        <v>11</v>
      </c>
      <c r="W54" s="445">
        <v>8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90"/>
      <c r="B55" s="297" t="s">
        <v>535</v>
      </c>
      <c r="C55" s="298" t="s">
        <v>893</v>
      </c>
      <c r="D55" s="452">
        <v>76</v>
      </c>
      <c r="E55" s="445"/>
      <c r="F55" s="238"/>
      <c r="G55" s="238"/>
      <c r="H55" s="238"/>
      <c r="I55" s="446"/>
      <c r="J55" s="445">
        <v>3</v>
      </c>
      <c r="K55" s="238">
        <v>30</v>
      </c>
      <c r="L55" s="238">
        <v>28</v>
      </c>
      <c r="M55" s="238">
        <v>2</v>
      </c>
      <c r="N55" s="446">
        <v>0</v>
      </c>
      <c r="O55" s="445">
        <v>17</v>
      </c>
      <c r="P55" s="446">
        <v>13</v>
      </c>
      <c r="Q55" s="445">
        <v>17</v>
      </c>
      <c r="R55" s="445">
        <v>6</v>
      </c>
      <c r="S55" s="445">
        <v>6</v>
      </c>
      <c r="T55" s="445">
        <v>0</v>
      </c>
      <c r="U55" s="445">
        <v>1</v>
      </c>
      <c r="V55" s="445">
        <v>0</v>
      </c>
      <c r="W55" s="445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90"/>
      <c r="B56" s="297" t="s">
        <v>535</v>
      </c>
      <c r="C56" s="298" t="s">
        <v>928</v>
      </c>
      <c r="D56" s="452">
        <v>76</v>
      </c>
      <c r="E56" s="445"/>
      <c r="F56" s="238"/>
      <c r="G56" s="238"/>
      <c r="H56" s="238"/>
      <c r="I56" s="446"/>
      <c r="J56" s="445">
        <v>3</v>
      </c>
      <c r="K56" s="238">
        <v>30</v>
      </c>
      <c r="L56" s="238">
        <v>30</v>
      </c>
      <c r="M56" s="238">
        <v>0</v>
      </c>
      <c r="N56" s="446">
        <v>0</v>
      </c>
      <c r="O56" s="445">
        <v>16</v>
      </c>
      <c r="P56" s="446">
        <v>14</v>
      </c>
      <c r="Q56" s="445">
        <v>14</v>
      </c>
      <c r="R56" s="445">
        <v>3</v>
      </c>
      <c r="S56" s="445">
        <v>6</v>
      </c>
      <c r="T56" s="445">
        <v>7</v>
      </c>
      <c r="U56" s="445">
        <v>0</v>
      </c>
      <c r="V56" s="445">
        <v>0</v>
      </c>
      <c r="W56" s="445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90"/>
      <c r="B57" s="297" t="s">
        <v>552</v>
      </c>
      <c r="C57" s="298" t="s">
        <v>900</v>
      </c>
      <c r="D57" s="452">
        <v>48</v>
      </c>
      <c r="E57" s="445"/>
      <c r="F57" s="238"/>
      <c r="G57" s="238"/>
      <c r="H57" s="238"/>
      <c r="I57" s="446"/>
      <c r="J57" s="445">
        <v>2</v>
      </c>
      <c r="K57" s="238">
        <v>20</v>
      </c>
      <c r="L57" s="238">
        <v>20</v>
      </c>
      <c r="M57" s="238">
        <v>0</v>
      </c>
      <c r="N57" s="446">
        <v>0</v>
      </c>
      <c r="O57" s="445">
        <v>7</v>
      </c>
      <c r="P57" s="446">
        <v>13</v>
      </c>
      <c r="Q57" s="445">
        <v>4</v>
      </c>
      <c r="R57" s="445">
        <v>0</v>
      </c>
      <c r="S57" s="445">
        <v>3</v>
      </c>
      <c r="T57" s="445">
        <v>5</v>
      </c>
      <c r="U57" s="445">
        <v>5</v>
      </c>
      <c r="V57" s="445">
        <v>3</v>
      </c>
      <c r="W57" s="445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90"/>
      <c r="B58" s="297" t="s">
        <v>552</v>
      </c>
      <c r="C58" s="298" t="s">
        <v>915</v>
      </c>
      <c r="D58" s="452">
        <v>66</v>
      </c>
      <c r="E58" s="445"/>
      <c r="F58" s="238"/>
      <c r="G58" s="238"/>
      <c r="H58" s="238"/>
      <c r="I58" s="446"/>
      <c r="J58" s="445">
        <v>1</v>
      </c>
      <c r="K58" s="238">
        <v>11</v>
      </c>
      <c r="L58" s="238">
        <v>6</v>
      </c>
      <c r="M58" s="238">
        <v>0</v>
      </c>
      <c r="N58" s="446">
        <v>5</v>
      </c>
      <c r="O58" s="445">
        <v>5</v>
      </c>
      <c r="P58" s="446">
        <v>6</v>
      </c>
      <c r="Q58" s="445">
        <v>6</v>
      </c>
      <c r="R58" s="445">
        <v>1</v>
      </c>
      <c r="S58" s="445">
        <v>3</v>
      </c>
      <c r="T58" s="445">
        <v>1</v>
      </c>
      <c r="U58" s="445">
        <v>0</v>
      </c>
      <c r="V58" s="445">
        <v>0</v>
      </c>
      <c r="W58" s="445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90"/>
      <c r="B59" s="297" t="s">
        <v>552</v>
      </c>
      <c r="C59" s="298" t="s">
        <v>728</v>
      </c>
      <c r="D59" s="452">
        <v>48</v>
      </c>
      <c r="E59" s="445"/>
      <c r="F59" s="238"/>
      <c r="G59" s="238"/>
      <c r="H59" s="238"/>
      <c r="I59" s="446"/>
      <c r="J59" s="445">
        <v>2</v>
      </c>
      <c r="K59" s="238">
        <v>20</v>
      </c>
      <c r="L59" s="238">
        <v>20</v>
      </c>
      <c r="M59" s="238">
        <v>0</v>
      </c>
      <c r="N59" s="446">
        <v>0</v>
      </c>
      <c r="O59" s="445">
        <v>7</v>
      </c>
      <c r="P59" s="446">
        <v>13</v>
      </c>
      <c r="Q59" s="445">
        <v>4</v>
      </c>
      <c r="R59" s="445">
        <v>0</v>
      </c>
      <c r="S59" s="445">
        <v>3</v>
      </c>
      <c r="T59" s="445">
        <v>5</v>
      </c>
      <c r="U59" s="445">
        <v>5</v>
      </c>
      <c r="V59" s="445">
        <v>3</v>
      </c>
      <c r="W59" s="445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90"/>
      <c r="B60" s="297" t="s">
        <v>552</v>
      </c>
      <c r="C60" s="298" t="s">
        <v>913</v>
      </c>
      <c r="D60" s="452">
        <v>66</v>
      </c>
      <c r="E60" s="445"/>
      <c r="F60" s="238"/>
      <c r="G60" s="238"/>
      <c r="H60" s="238"/>
      <c r="I60" s="446"/>
      <c r="J60" s="445">
        <v>1</v>
      </c>
      <c r="K60" s="238">
        <v>11</v>
      </c>
      <c r="L60" s="238">
        <v>8</v>
      </c>
      <c r="M60" s="238">
        <v>3</v>
      </c>
      <c r="N60" s="446">
        <v>0</v>
      </c>
      <c r="O60" s="445">
        <v>4</v>
      </c>
      <c r="P60" s="446">
        <v>7</v>
      </c>
      <c r="Q60" s="445">
        <v>5</v>
      </c>
      <c r="R60" s="445">
        <v>1</v>
      </c>
      <c r="S60" s="445">
        <v>3</v>
      </c>
      <c r="T60" s="445">
        <v>1</v>
      </c>
      <c r="U60" s="445">
        <v>1</v>
      </c>
      <c r="V60" s="445">
        <v>0</v>
      </c>
      <c r="W60" s="445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90"/>
      <c r="B61" s="297" t="s">
        <v>552</v>
      </c>
      <c r="C61" s="298" t="s">
        <v>720</v>
      </c>
      <c r="D61" s="452">
        <v>48</v>
      </c>
      <c r="E61" s="445"/>
      <c r="F61" s="238"/>
      <c r="G61" s="238"/>
      <c r="H61" s="238"/>
      <c r="I61" s="446"/>
      <c r="J61" s="445">
        <v>2</v>
      </c>
      <c r="K61" s="238">
        <v>22</v>
      </c>
      <c r="L61" s="238">
        <v>22</v>
      </c>
      <c r="M61" s="238">
        <v>0</v>
      </c>
      <c r="N61" s="446">
        <v>0</v>
      </c>
      <c r="O61" s="445">
        <v>8</v>
      </c>
      <c r="P61" s="446">
        <v>14</v>
      </c>
      <c r="Q61" s="445">
        <v>4</v>
      </c>
      <c r="R61" s="445">
        <v>0</v>
      </c>
      <c r="S61" s="445">
        <v>3</v>
      </c>
      <c r="T61" s="445">
        <v>6</v>
      </c>
      <c r="U61" s="445">
        <v>6</v>
      </c>
      <c r="V61" s="445">
        <v>3</v>
      </c>
      <c r="W61" s="445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90"/>
      <c r="B62" s="297" t="s">
        <v>212</v>
      </c>
      <c r="C62" s="298" t="s">
        <v>777</v>
      </c>
      <c r="D62" s="452">
        <v>35</v>
      </c>
      <c r="E62" s="445"/>
      <c r="F62" s="238"/>
      <c r="G62" s="238"/>
      <c r="H62" s="238"/>
      <c r="I62" s="446"/>
      <c r="J62" s="445">
        <v>2</v>
      </c>
      <c r="K62" s="238">
        <v>20</v>
      </c>
      <c r="L62" s="238">
        <v>7</v>
      </c>
      <c r="M62" s="238">
        <v>3</v>
      </c>
      <c r="N62" s="446">
        <v>10</v>
      </c>
      <c r="O62" s="445">
        <v>9</v>
      </c>
      <c r="P62" s="446">
        <v>11</v>
      </c>
      <c r="Q62" s="445">
        <v>0</v>
      </c>
      <c r="R62" s="445">
        <v>0</v>
      </c>
      <c r="S62" s="445">
        <v>4</v>
      </c>
      <c r="T62" s="445">
        <v>4</v>
      </c>
      <c r="U62" s="445">
        <v>2</v>
      </c>
      <c r="V62" s="445">
        <v>7</v>
      </c>
      <c r="W62" s="445">
        <v>3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90"/>
      <c r="B63" s="297" t="s">
        <v>212</v>
      </c>
      <c r="C63" s="298" t="s">
        <v>929</v>
      </c>
      <c r="D63" s="452">
        <v>40</v>
      </c>
      <c r="E63" s="445"/>
      <c r="F63" s="238"/>
      <c r="G63" s="238"/>
      <c r="H63" s="238"/>
      <c r="I63" s="446"/>
      <c r="J63" s="445">
        <v>2</v>
      </c>
      <c r="K63" s="238">
        <v>19</v>
      </c>
      <c r="L63" s="238">
        <v>8</v>
      </c>
      <c r="M63" s="238">
        <v>0</v>
      </c>
      <c r="N63" s="446">
        <v>11</v>
      </c>
      <c r="O63" s="445">
        <v>8</v>
      </c>
      <c r="P63" s="446">
        <v>11</v>
      </c>
      <c r="Q63" s="445">
        <v>0</v>
      </c>
      <c r="R63" s="445">
        <v>0</v>
      </c>
      <c r="S63" s="445">
        <v>5</v>
      </c>
      <c r="T63" s="445">
        <v>4</v>
      </c>
      <c r="U63" s="445">
        <v>3</v>
      </c>
      <c r="V63" s="445">
        <v>5</v>
      </c>
      <c r="W63" s="445">
        <v>2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90"/>
      <c r="B64" s="297" t="s">
        <v>212</v>
      </c>
      <c r="C64" s="298" t="s">
        <v>930</v>
      </c>
      <c r="D64" s="452">
        <v>40</v>
      </c>
      <c r="E64" s="445"/>
      <c r="F64" s="238"/>
      <c r="G64" s="238"/>
      <c r="H64" s="238"/>
      <c r="I64" s="446"/>
      <c r="J64" s="445">
        <v>2</v>
      </c>
      <c r="K64" s="238">
        <v>17</v>
      </c>
      <c r="L64" s="238">
        <v>12</v>
      </c>
      <c r="M64" s="238">
        <v>0</v>
      </c>
      <c r="N64" s="446">
        <v>5</v>
      </c>
      <c r="O64" s="445">
        <v>8</v>
      </c>
      <c r="P64" s="446">
        <v>9</v>
      </c>
      <c r="Q64" s="445">
        <v>0</v>
      </c>
      <c r="R64" s="445">
        <v>0</v>
      </c>
      <c r="S64" s="445">
        <v>4</v>
      </c>
      <c r="T64" s="445">
        <v>3</v>
      </c>
      <c r="U64" s="445">
        <v>2</v>
      </c>
      <c r="V64" s="445">
        <v>6</v>
      </c>
      <c r="W64" s="445">
        <v>2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90"/>
      <c r="B65" s="297" t="s">
        <v>582</v>
      </c>
      <c r="C65" s="298" t="s">
        <v>764</v>
      </c>
      <c r="D65" s="452">
        <v>36</v>
      </c>
      <c r="E65" s="445"/>
      <c r="F65" s="238"/>
      <c r="G65" s="238"/>
      <c r="H65" s="238"/>
      <c r="I65" s="446"/>
      <c r="J65" s="445">
        <v>1</v>
      </c>
      <c r="K65" s="238">
        <v>10</v>
      </c>
      <c r="L65" s="238">
        <v>10</v>
      </c>
      <c r="M65" s="238">
        <v>0</v>
      </c>
      <c r="N65" s="446">
        <v>0</v>
      </c>
      <c r="O65" s="445">
        <v>0</v>
      </c>
      <c r="P65" s="446">
        <v>10</v>
      </c>
      <c r="Q65" s="445">
        <v>0</v>
      </c>
      <c r="R65" s="445">
        <v>2</v>
      </c>
      <c r="S65" s="445">
        <v>2</v>
      </c>
      <c r="T65" s="445">
        <v>5</v>
      </c>
      <c r="U65" s="445">
        <v>1</v>
      </c>
      <c r="V65" s="445">
        <v>0</v>
      </c>
      <c r="W65" s="445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90"/>
      <c r="B66" s="297" t="s">
        <v>582</v>
      </c>
      <c r="C66" s="298" t="s">
        <v>696</v>
      </c>
      <c r="D66" s="452">
        <v>36</v>
      </c>
      <c r="E66" s="445"/>
      <c r="F66" s="238"/>
      <c r="G66" s="238"/>
      <c r="H66" s="238"/>
      <c r="I66" s="446"/>
      <c r="J66" s="445">
        <v>1</v>
      </c>
      <c r="K66" s="238">
        <v>10</v>
      </c>
      <c r="L66" s="238">
        <v>10</v>
      </c>
      <c r="M66" s="238">
        <v>0</v>
      </c>
      <c r="N66" s="446">
        <v>0</v>
      </c>
      <c r="O66" s="445">
        <v>0</v>
      </c>
      <c r="P66" s="446">
        <v>10</v>
      </c>
      <c r="Q66" s="445">
        <v>0</v>
      </c>
      <c r="R66" s="445">
        <v>2</v>
      </c>
      <c r="S66" s="445">
        <v>2</v>
      </c>
      <c r="T66" s="445">
        <v>5</v>
      </c>
      <c r="U66" s="445">
        <v>1</v>
      </c>
      <c r="V66" s="445">
        <v>0</v>
      </c>
      <c r="W66" s="445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90"/>
      <c r="B67" s="297" t="s">
        <v>582</v>
      </c>
      <c r="C67" s="298" t="s">
        <v>762</v>
      </c>
      <c r="D67" s="452">
        <v>72</v>
      </c>
      <c r="E67" s="445"/>
      <c r="F67" s="238"/>
      <c r="G67" s="238"/>
      <c r="H67" s="238"/>
      <c r="I67" s="446"/>
      <c r="J67" s="445">
        <v>1</v>
      </c>
      <c r="K67" s="238">
        <v>10</v>
      </c>
      <c r="L67" s="238">
        <v>10</v>
      </c>
      <c r="M67" s="238">
        <v>0</v>
      </c>
      <c r="N67" s="446">
        <v>0</v>
      </c>
      <c r="O67" s="445">
        <v>0</v>
      </c>
      <c r="P67" s="446">
        <v>10</v>
      </c>
      <c r="Q67" s="445">
        <v>0</v>
      </c>
      <c r="R67" s="445">
        <v>2</v>
      </c>
      <c r="S67" s="445">
        <v>2</v>
      </c>
      <c r="T67" s="445">
        <v>5</v>
      </c>
      <c r="U67" s="445">
        <v>1</v>
      </c>
      <c r="V67" s="445">
        <v>0</v>
      </c>
      <c r="W67" s="445">
        <v>0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90"/>
      <c r="B68" s="297" t="s">
        <v>582</v>
      </c>
      <c r="C68" s="298" t="s">
        <v>703</v>
      </c>
      <c r="D68" s="452">
        <v>45</v>
      </c>
      <c r="E68" s="445"/>
      <c r="F68" s="238"/>
      <c r="G68" s="238"/>
      <c r="H68" s="238"/>
      <c r="I68" s="446"/>
      <c r="J68" s="445">
        <v>1</v>
      </c>
      <c r="K68" s="238">
        <v>10</v>
      </c>
      <c r="L68" s="238">
        <v>10</v>
      </c>
      <c r="M68" s="238">
        <v>0</v>
      </c>
      <c r="N68" s="446">
        <v>0</v>
      </c>
      <c r="O68" s="445">
        <v>0</v>
      </c>
      <c r="P68" s="446">
        <v>10</v>
      </c>
      <c r="Q68" s="445">
        <v>0</v>
      </c>
      <c r="R68" s="445">
        <v>2</v>
      </c>
      <c r="S68" s="445">
        <v>2</v>
      </c>
      <c r="T68" s="445">
        <v>5</v>
      </c>
      <c r="U68" s="445">
        <v>1</v>
      </c>
      <c r="V68" s="445">
        <v>0</v>
      </c>
      <c r="W68" s="445">
        <v>0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90"/>
      <c r="B69" s="297" t="s">
        <v>767</v>
      </c>
      <c r="C69" s="298" t="s">
        <v>916</v>
      </c>
      <c r="D69" s="452">
        <v>48</v>
      </c>
      <c r="E69" s="445"/>
      <c r="F69" s="238"/>
      <c r="G69" s="238"/>
      <c r="H69" s="238"/>
      <c r="I69" s="446"/>
      <c r="J69" s="445">
        <v>2</v>
      </c>
      <c r="K69" s="238">
        <v>27</v>
      </c>
      <c r="L69" s="238">
        <v>27</v>
      </c>
      <c r="M69" s="238">
        <v>0</v>
      </c>
      <c r="N69" s="446">
        <v>0</v>
      </c>
      <c r="O69" s="445">
        <v>0</v>
      </c>
      <c r="P69" s="446">
        <v>27</v>
      </c>
      <c r="Q69" s="445">
        <v>0</v>
      </c>
      <c r="R69" s="445">
        <v>2</v>
      </c>
      <c r="S69" s="445">
        <v>10</v>
      </c>
      <c r="T69" s="445">
        <v>12</v>
      </c>
      <c r="U69" s="445">
        <v>1</v>
      </c>
      <c r="V69" s="445">
        <v>2</v>
      </c>
      <c r="W69" s="445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90"/>
      <c r="B70" s="297" t="s">
        <v>767</v>
      </c>
      <c r="C70" s="298" t="s">
        <v>866</v>
      </c>
      <c r="D70" s="452">
        <v>36</v>
      </c>
      <c r="E70" s="445"/>
      <c r="F70" s="238"/>
      <c r="G70" s="238"/>
      <c r="H70" s="238"/>
      <c r="I70" s="446"/>
      <c r="J70" s="445">
        <v>1</v>
      </c>
      <c r="K70" s="238">
        <v>12</v>
      </c>
      <c r="L70" s="238">
        <v>11</v>
      </c>
      <c r="M70" s="238">
        <v>0</v>
      </c>
      <c r="N70" s="446">
        <v>1</v>
      </c>
      <c r="O70" s="445">
        <v>0</v>
      </c>
      <c r="P70" s="446">
        <v>12</v>
      </c>
      <c r="Q70" s="445">
        <v>0</v>
      </c>
      <c r="R70" s="445">
        <v>3</v>
      </c>
      <c r="S70" s="445">
        <v>3</v>
      </c>
      <c r="T70" s="445">
        <v>4</v>
      </c>
      <c r="U70" s="445">
        <v>0</v>
      </c>
      <c r="V70" s="445">
        <v>2</v>
      </c>
      <c r="W70" s="445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90"/>
      <c r="B71" s="297" t="s">
        <v>767</v>
      </c>
      <c r="C71" s="298" t="s">
        <v>892</v>
      </c>
      <c r="D71" s="452">
        <v>24</v>
      </c>
      <c r="E71" s="445"/>
      <c r="F71" s="238"/>
      <c r="G71" s="238"/>
      <c r="H71" s="238"/>
      <c r="I71" s="446"/>
      <c r="J71" s="445">
        <v>1</v>
      </c>
      <c r="K71" s="238">
        <v>10</v>
      </c>
      <c r="L71" s="238">
        <v>10</v>
      </c>
      <c r="M71" s="238">
        <v>0</v>
      </c>
      <c r="N71" s="446">
        <v>0</v>
      </c>
      <c r="O71" s="445">
        <v>1</v>
      </c>
      <c r="P71" s="446">
        <v>9</v>
      </c>
      <c r="Q71" s="445">
        <v>0</v>
      </c>
      <c r="R71" s="445">
        <v>0</v>
      </c>
      <c r="S71" s="445">
        <v>0</v>
      </c>
      <c r="T71" s="445">
        <v>4</v>
      </c>
      <c r="U71" s="445">
        <v>1</v>
      </c>
      <c r="V71" s="445">
        <v>3</v>
      </c>
      <c r="W71" s="445">
        <v>2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90"/>
      <c r="B72" s="297" t="s">
        <v>767</v>
      </c>
      <c r="C72" s="298" t="s">
        <v>886</v>
      </c>
      <c r="D72" s="452">
        <v>30</v>
      </c>
      <c r="E72" s="445"/>
      <c r="F72" s="238"/>
      <c r="G72" s="238"/>
      <c r="H72" s="238"/>
      <c r="I72" s="446"/>
      <c r="J72" s="445">
        <v>1</v>
      </c>
      <c r="K72" s="238">
        <v>10</v>
      </c>
      <c r="L72" s="238">
        <v>10</v>
      </c>
      <c r="M72" s="238">
        <v>0</v>
      </c>
      <c r="N72" s="446">
        <v>0</v>
      </c>
      <c r="O72" s="445">
        <v>2</v>
      </c>
      <c r="P72" s="446">
        <v>8</v>
      </c>
      <c r="Q72" s="445">
        <v>0</v>
      </c>
      <c r="R72" s="445">
        <v>0</v>
      </c>
      <c r="S72" s="445">
        <v>1</v>
      </c>
      <c r="T72" s="445">
        <v>4</v>
      </c>
      <c r="U72" s="445">
        <v>1</v>
      </c>
      <c r="V72" s="445">
        <v>4</v>
      </c>
      <c r="W72" s="445">
        <v>0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90"/>
      <c r="B73" s="297" t="s">
        <v>767</v>
      </c>
      <c r="C73" s="298" t="s">
        <v>885</v>
      </c>
      <c r="D73" s="452">
        <v>39</v>
      </c>
      <c r="E73" s="445"/>
      <c r="F73" s="238"/>
      <c r="G73" s="238"/>
      <c r="H73" s="238"/>
      <c r="I73" s="446"/>
      <c r="J73" s="445">
        <v>2</v>
      </c>
      <c r="K73" s="238">
        <v>21</v>
      </c>
      <c r="L73" s="238">
        <v>19</v>
      </c>
      <c r="M73" s="238">
        <v>2</v>
      </c>
      <c r="N73" s="446">
        <v>0</v>
      </c>
      <c r="O73" s="445">
        <v>3</v>
      </c>
      <c r="P73" s="446">
        <v>18</v>
      </c>
      <c r="Q73" s="445">
        <v>3</v>
      </c>
      <c r="R73" s="445">
        <v>3</v>
      </c>
      <c r="S73" s="445">
        <v>9</v>
      </c>
      <c r="T73" s="445">
        <v>3</v>
      </c>
      <c r="U73" s="445">
        <v>3</v>
      </c>
      <c r="V73" s="445">
        <v>0</v>
      </c>
      <c r="W73" s="445">
        <v>0</v>
      </c>
      <c r="X73" s="4"/>
      <c r="Y73" s="4"/>
      <c r="Z73" s="4"/>
      <c r="AA73" s="4"/>
      <c r="AB73" s="4"/>
      <c r="AC73" s="4"/>
      <c r="AR73" s="4"/>
    </row>
    <row r="74" spans="1:44" ht="15" customHeight="1">
      <c r="A74" s="290"/>
      <c r="B74" s="297" t="s">
        <v>767</v>
      </c>
      <c r="C74" s="298" t="s">
        <v>769</v>
      </c>
      <c r="D74" s="452">
        <v>24</v>
      </c>
      <c r="E74" s="445"/>
      <c r="F74" s="238"/>
      <c r="G74" s="238"/>
      <c r="H74" s="238"/>
      <c r="I74" s="446"/>
      <c r="J74" s="445">
        <v>1</v>
      </c>
      <c r="K74" s="238">
        <v>10</v>
      </c>
      <c r="L74" s="238">
        <v>10</v>
      </c>
      <c r="M74" s="238">
        <v>0</v>
      </c>
      <c r="N74" s="446">
        <v>0</v>
      </c>
      <c r="O74" s="445">
        <v>2</v>
      </c>
      <c r="P74" s="446">
        <v>8</v>
      </c>
      <c r="Q74" s="445">
        <v>0</v>
      </c>
      <c r="R74" s="445">
        <v>0</v>
      </c>
      <c r="S74" s="445">
        <v>1</v>
      </c>
      <c r="T74" s="445">
        <v>3</v>
      </c>
      <c r="U74" s="445">
        <v>1</v>
      </c>
      <c r="V74" s="445">
        <v>3</v>
      </c>
      <c r="W74" s="445">
        <v>2</v>
      </c>
      <c r="X74" s="4"/>
      <c r="Y74" s="4"/>
      <c r="Z74" s="4"/>
      <c r="AA74" s="4"/>
      <c r="AB74" s="4"/>
      <c r="AC74" s="4"/>
      <c r="AR74" s="4"/>
    </row>
    <row r="75" spans="1:44" ht="15" customHeight="1">
      <c r="A75" s="290"/>
      <c r="B75" s="297" t="s">
        <v>552</v>
      </c>
      <c r="C75" s="298" t="s">
        <v>919</v>
      </c>
      <c r="D75" s="298"/>
      <c r="E75" s="445"/>
      <c r="F75" s="238"/>
      <c r="G75" s="238"/>
      <c r="H75" s="238"/>
      <c r="I75" s="446"/>
      <c r="J75" s="445"/>
      <c r="K75" s="238"/>
      <c r="L75" s="238">
        <v>11</v>
      </c>
      <c r="M75" s="238">
        <v>3</v>
      </c>
      <c r="N75" s="446">
        <v>0</v>
      </c>
      <c r="O75" s="445"/>
      <c r="P75" s="446"/>
      <c r="Q75" s="445"/>
      <c r="R75" s="238"/>
      <c r="S75" s="267"/>
      <c r="T75" s="238"/>
      <c r="U75" s="238"/>
      <c r="V75" s="266"/>
      <c r="W75" s="446"/>
      <c r="X75" s="4"/>
      <c r="Y75" s="4"/>
      <c r="Z75" s="4"/>
      <c r="AA75" s="4"/>
      <c r="AB75" s="4"/>
      <c r="AC75" s="4"/>
      <c r="AR75" s="4"/>
    </row>
    <row r="76" spans="1:44" ht="15" customHeight="1">
      <c r="A76" s="290"/>
      <c r="B76" s="297" t="s">
        <v>582</v>
      </c>
      <c r="C76" s="298" t="s">
        <v>838</v>
      </c>
      <c r="D76" s="298"/>
      <c r="E76" s="445"/>
      <c r="F76" s="238"/>
      <c r="G76" s="238"/>
      <c r="H76" s="238"/>
      <c r="I76" s="446"/>
      <c r="J76" s="445"/>
      <c r="K76" s="238"/>
      <c r="L76" s="238">
        <v>11</v>
      </c>
      <c r="M76" s="238">
        <v>0</v>
      </c>
      <c r="N76" s="446">
        <v>3</v>
      </c>
      <c r="O76" s="445"/>
      <c r="P76" s="446"/>
      <c r="Q76" s="445"/>
      <c r="R76" s="238"/>
      <c r="S76" s="267"/>
      <c r="T76" s="238"/>
      <c r="U76" s="238"/>
      <c r="V76" s="266"/>
      <c r="W76" s="446"/>
      <c r="X76" s="4"/>
      <c r="Y76" s="4"/>
      <c r="Z76" s="4"/>
      <c r="AA76" s="4"/>
      <c r="AB76" s="4"/>
      <c r="AC76" s="4"/>
      <c r="AR76" s="4"/>
    </row>
    <row r="77" spans="1:44" ht="15" customHeight="1">
      <c r="A77" s="290"/>
      <c r="B77" s="297" t="s">
        <v>552</v>
      </c>
      <c r="C77" s="298" t="s">
        <v>748</v>
      </c>
      <c r="D77" s="452">
        <v>60</v>
      </c>
      <c r="E77" s="445"/>
      <c r="F77" s="238"/>
      <c r="G77" s="238"/>
      <c r="H77" s="238"/>
      <c r="I77" s="446"/>
      <c r="J77" s="445">
        <v>1</v>
      </c>
      <c r="K77" s="238">
        <v>10</v>
      </c>
      <c r="L77" s="238"/>
      <c r="M77" s="238"/>
      <c r="N77" s="446"/>
      <c r="O77" s="445">
        <v>4</v>
      </c>
      <c r="P77" s="446">
        <v>6</v>
      </c>
      <c r="Q77" s="445">
        <v>5</v>
      </c>
      <c r="R77" s="238">
        <v>0</v>
      </c>
      <c r="S77" s="267">
        <v>4</v>
      </c>
      <c r="T77" s="238">
        <v>0</v>
      </c>
      <c r="U77" s="238">
        <v>0</v>
      </c>
      <c r="V77" s="266">
        <v>1</v>
      </c>
      <c r="W77" s="446">
        <v>0</v>
      </c>
      <c r="X77" s="4"/>
      <c r="Y77" s="4"/>
      <c r="Z77" s="4"/>
      <c r="AA77" s="4"/>
      <c r="AB77" s="4"/>
      <c r="AC77" s="4"/>
      <c r="AR77" s="4"/>
    </row>
    <row r="78" spans="1:44" ht="15" customHeight="1">
      <c r="A78" s="290"/>
      <c r="B78" s="297" t="s">
        <v>582</v>
      </c>
      <c r="C78" s="298" t="s">
        <v>763</v>
      </c>
      <c r="D78" s="452">
        <v>108</v>
      </c>
      <c r="E78" s="445"/>
      <c r="F78" s="238"/>
      <c r="G78" s="238"/>
      <c r="H78" s="238"/>
      <c r="I78" s="446"/>
      <c r="J78" s="445">
        <v>1</v>
      </c>
      <c r="K78" s="238">
        <v>10</v>
      </c>
      <c r="L78" s="238"/>
      <c r="M78" s="238"/>
      <c r="N78" s="446"/>
      <c r="O78" s="445">
        <v>0</v>
      </c>
      <c r="P78" s="446">
        <v>10</v>
      </c>
      <c r="Q78" s="445">
        <v>5</v>
      </c>
      <c r="R78" s="238">
        <v>0</v>
      </c>
      <c r="S78" s="267">
        <v>4</v>
      </c>
      <c r="T78" s="238">
        <v>0</v>
      </c>
      <c r="U78" s="238">
        <v>0</v>
      </c>
      <c r="V78" s="266">
        <v>1</v>
      </c>
      <c r="W78" s="446">
        <v>0</v>
      </c>
      <c r="X78" s="4"/>
      <c r="Y78" s="4"/>
      <c r="Z78" s="4"/>
      <c r="AA78" s="4"/>
      <c r="AB78" s="4"/>
      <c r="AC78" s="4"/>
      <c r="AR78" s="4"/>
    </row>
    <row r="79" spans="1:44" ht="15" customHeight="1">
      <c r="A79" s="290"/>
      <c r="B79" s="297"/>
      <c r="C79" s="298"/>
      <c r="D79" s="452"/>
      <c r="E79" s="445"/>
      <c r="F79" s="238"/>
      <c r="G79" s="238"/>
      <c r="H79" s="238"/>
      <c r="I79" s="446"/>
      <c r="J79" s="445"/>
      <c r="K79" s="238"/>
      <c r="L79" s="238"/>
      <c r="M79" s="238"/>
      <c r="N79" s="446"/>
      <c r="O79" s="445"/>
      <c r="P79" s="446"/>
      <c r="Q79" s="445"/>
      <c r="R79" s="238"/>
      <c r="S79" s="267"/>
      <c r="T79" s="238"/>
      <c r="U79" s="238"/>
      <c r="V79" s="266"/>
      <c r="W79" s="446"/>
      <c r="X79" s="4"/>
      <c r="Y79" s="4"/>
      <c r="Z79" s="4"/>
      <c r="AA79" s="4"/>
      <c r="AB79" s="4"/>
      <c r="AC79" s="4"/>
      <c r="AR79" s="4"/>
    </row>
    <row r="80" spans="1:44" ht="15" customHeight="1">
      <c r="A80" s="290"/>
      <c r="B80" s="297"/>
      <c r="C80" s="298"/>
      <c r="D80" s="452"/>
      <c r="E80" s="445"/>
      <c r="F80" s="238"/>
      <c r="G80" s="238"/>
      <c r="H80" s="238"/>
      <c r="I80" s="446"/>
      <c r="J80" s="445"/>
      <c r="K80" s="238"/>
      <c r="L80" s="238"/>
      <c r="M80" s="238"/>
      <c r="N80" s="446"/>
      <c r="O80" s="445"/>
      <c r="P80" s="446"/>
      <c r="Q80" s="445"/>
      <c r="R80" s="238"/>
      <c r="S80" s="267"/>
      <c r="T80" s="238"/>
      <c r="U80" s="238"/>
      <c r="V80" s="266"/>
      <c r="W80" s="446"/>
      <c r="X80" s="4"/>
      <c r="Y80" s="4"/>
      <c r="Z80" s="4"/>
      <c r="AA80" s="4"/>
      <c r="AB80" s="4"/>
      <c r="AC80" s="4"/>
      <c r="AR80" s="4"/>
    </row>
    <row r="81" spans="1:44" ht="15" customHeight="1">
      <c r="A81" s="290"/>
      <c r="B81" s="297"/>
      <c r="C81" s="298"/>
      <c r="D81" s="452"/>
      <c r="E81" s="445"/>
      <c r="F81" s="238"/>
      <c r="G81" s="238"/>
      <c r="H81" s="238"/>
      <c r="I81" s="446"/>
      <c r="J81" s="445"/>
      <c r="K81" s="238"/>
      <c r="L81" s="238"/>
      <c r="M81" s="238"/>
      <c r="N81" s="446"/>
      <c r="O81" s="445"/>
      <c r="P81" s="446"/>
      <c r="Q81" s="445"/>
      <c r="R81" s="238"/>
      <c r="S81" s="267"/>
      <c r="T81" s="238"/>
      <c r="U81" s="238"/>
      <c r="V81" s="266"/>
      <c r="W81" s="446"/>
      <c r="X81" s="4"/>
      <c r="Y81" s="4"/>
      <c r="Z81" s="4"/>
      <c r="AA81" s="4"/>
      <c r="AB81" s="4"/>
      <c r="AC81" s="4"/>
      <c r="AR81" s="4"/>
    </row>
    <row r="82" spans="1:44" ht="15" customHeight="1">
      <c r="A82" s="290"/>
      <c r="B82" s="297"/>
      <c r="C82" s="298"/>
      <c r="D82" s="452"/>
      <c r="E82" s="445"/>
      <c r="F82" s="238"/>
      <c r="G82" s="238"/>
      <c r="H82" s="238"/>
      <c r="I82" s="446"/>
      <c r="J82" s="445"/>
      <c r="K82" s="238"/>
      <c r="L82" s="238"/>
      <c r="M82" s="238"/>
      <c r="N82" s="446"/>
      <c r="O82" s="445"/>
      <c r="P82" s="446"/>
      <c r="Q82" s="445"/>
      <c r="R82" s="238"/>
      <c r="S82" s="267"/>
      <c r="T82" s="238"/>
      <c r="U82" s="238"/>
      <c r="V82" s="266"/>
      <c r="W82" s="446"/>
      <c r="X82" s="4"/>
      <c r="Y82" s="4"/>
      <c r="Z82" s="4"/>
      <c r="AA82" s="4"/>
      <c r="AB82" s="4"/>
      <c r="AC82" s="4"/>
      <c r="AR82" s="4"/>
    </row>
    <row r="83" spans="1:44" ht="15" customHeight="1">
      <c r="A83" s="290"/>
      <c r="B83" s="297"/>
      <c r="C83" s="298"/>
      <c r="D83" s="452"/>
      <c r="E83" s="445"/>
      <c r="F83" s="238"/>
      <c r="G83" s="238"/>
      <c r="H83" s="238"/>
      <c r="I83" s="446"/>
      <c r="J83" s="445"/>
      <c r="K83" s="238"/>
      <c r="L83" s="238"/>
      <c r="M83" s="238"/>
      <c r="N83" s="446"/>
      <c r="O83" s="445"/>
      <c r="P83" s="446"/>
      <c r="Q83" s="445"/>
      <c r="R83" s="238"/>
      <c r="S83" s="267"/>
      <c r="T83" s="238"/>
      <c r="U83" s="238"/>
      <c r="V83" s="266"/>
      <c r="W83" s="446"/>
      <c r="X83" s="4"/>
      <c r="Y83" s="4"/>
      <c r="Z83" s="4"/>
      <c r="AA83" s="4"/>
      <c r="AB83" s="4"/>
      <c r="AC83" s="4"/>
      <c r="AR83" s="4"/>
    </row>
    <row r="84" spans="1:44" ht="15" customHeight="1">
      <c r="A84" s="290"/>
      <c r="B84" s="297"/>
      <c r="C84" s="298"/>
      <c r="D84" s="452"/>
      <c r="E84" s="445"/>
      <c r="F84" s="238"/>
      <c r="G84" s="238"/>
      <c r="H84" s="238"/>
      <c r="I84" s="446"/>
      <c r="J84" s="445"/>
      <c r="K84" s="238"/>
      <c r="L84" s="238"/>
      <c r="M84" s="238"/>
      <c r="N84" s="446"/>
      <c r="O84" s="445"/>
      <c r="P84" s="446"/>
      <c r="Q84" s="445"/>
      <c r="R84" s="238"/>
      <c r="S84" s="267"/>
      <c r="T84" s="238"/>
      <c r="U84" s="238"/>
      <c r="V84" s="266"/>
      <c r="W84" s="446"/>
      <c r="X84" s="4"/>
      <c r="Y84" s="4"/>
      <c r="Z84" s="4"/>
      <c r="AA84" s="4"/>
      <c r="AB84" s="4"/>
      <c r="AC84" s="4"/>
      <c r="AR84" s="4"/>
    </row>
    <row r="85" spans="1:44" ht="15" customHeight="1">
      <c r="A85" s="290"/>
      <c r="B85" s="297"/>
      <c r="C85" s="298"/>
      <c r="D85" s="452"/>
      <c r="E85" s="445"/>
      <c r="F85" s="238"/>
      <c r="G85" s="238"/>
      <c r="H85" s="238"/>
      <c r="I85" s="446"/>
      <c r="J85" s="445"/>
      <c r="K85" s="238"/>
      <c r="L85" s="238"/>
      <c r="M85" s="238"/>
      <c r="N85" s="446"/>
      <c r="O85" s="445"/>
      <c r="P85" s="446"/>
      <c r="Q85" s="445"/>
      <c r="R85" s="238"/>
      <c r="S85" s="267"/>
      <c r="T85" s="238"/>
      <c r="U85" s="238"/>
      <c r="V85" s="266"/>
      <c r="W85" s="446"/>
      <c r="X85" s="4"/>
      <c r="Y85" s="4"/>
      <c r="Z85" s="4"/>
      <c r="AA85" s="4"/>
      <c r="AB85" s="4"/>
      <c r="AC85" s="4"/>
      <c r="AR85" s="4"/>
    </row>
    <row r="86" spans="1:44" ht="15" customHeight="1">
      <c r="A86" s="290"/>
      <c r="B86" s="297"/>
      <c r="C86" s="298"/>
      <c r="D86" s="452"/>
      <c r="E86" s="445"/>
      <c r="F86" s="238"/>
      <c r="G86" s="238"/>
      <c r="H86" s="238"/>
      <c r="I86" s="446"/>
      <c r="J86" s="445"/>
      <c r="K86" s="238"/>
      <c r="L86" s="238"/>
      <c r="M86" s="238"/>
      <c r="N86" s="446"/>
      <c r="O86" s="445"/>
      <c r="P86" s="446"/>
      <c r="Q86" s="445"/>
      <c r="R86" s="238"/>
      <c r="S86" s="267"/>
      <c r="T86" s="238"/>
      <c r="U86" s="238"/>
      <c r="V86" s="266"/>
      <c r="W86" s="446"/>
      <c r="X86" s="4"/>
      <c r="Y86" s="4"/>
      <c r="Z86" s="4"/>
      <c r="AA86" s="4"/>
      <c r="AB86" s="4"/>
      <c r="AC86" s="4"/>
      <c r="AR86" s="4"/>
    </row>
    <row r="87" spans="1:44" ht="15" customHeight="1">
      <c r="A87" s="290"/>
      <c r="B87" s="297"/>
      <c r="C87" s="298"/>
      <c r="D87" s="452"/>
      <c r="E87" s="445"/>
      <c r="F87" s="238"/>
      <c r="G87" s="238"/>
      <c r="H87" s="238"/>
      <c r="I87" s="446"/>
      <c r="J87" s="445"/>
      <c r="K87" s="238"/>
      <c r="L87" s="238"/>
      <c r="M87" s="238"/>
      <c r="N87" s="446"/>
      <c r="O87" s="445"/>
      <c r="P87" s="446"/>
      <c r="Q87" s="445"/>
      <c r="R87" s="238"/>
      <c r="S87" s="267"/>
      <c r="T87" s="238"/>
      <c r="U87" s="238"/>
      <c r="V87" s="266"/>
      <c r="W87" s="446"/>
      <c r="X87" s="4"/>
      <c r="Y87" s="4"/>
      <c r="Z87" s="4"/>
      <c r="AA87" s="4"/>
      <c r="AB87" s="4"/>
      <c r="AC87" s="4"/>
      <c r="AR87" s="4"/>
    </row>
    <row r="88" spans="1:44" ht="15" customHeight="1">
      <c r="A88" s="290"/>
      <c r="B88" s="297"/>
      <c r="C88" s="298"/>
      <c r="D88" s="452"/>
      <c r="E88" s="445"/>
      <c r="F88" s="238"/>
      <c r="G88" s="238"/>
      <c r="H88" s="238"/>
      <c r="I88" s="446"/>
      <c r="J88" s="445"/>
      <c r="K88" s="238"/>
      <c r="L88" s="238"/>
      <c r="M88" s="238"/>
      <c r="N88" s="446"/>
      <c r="O88" s="445"/>
      <c r="P88" s="446"/>
      <c r="Q88" s="445"/>
      <c r="R88" s="238"/>
      <c r="S88" s="267"/>
      <c r="T88" s="238"/>
      <c r="U88" s="238"/>
      <c r="V88" s="266"/>
      <c r="W88" s="446"/>
      <c r="X88" s="4"/>
      <c r="Y88" s="4"/>
      <c r="Z88" s="4"/>
      <c r="AA88" s="4"/>
      <c r="AB88" s="4"/>
      <c r="AC88" s="4"/>
      <c r="AR88" s="4"/>
    </row>
    <row r="89" spans="1:44" ht="15" customHeight="1">
      <c r="A89" s="290"/>
      <c r="B89" s="302"/>
      <c r="C89" s="303"/>
      <c r="D89" s="452"/>
      <c r="E89" s="445"/>
      <c r="F89" s="238"/>
      <c r="G89" s="238"/>
      <c r="H89" s="238"/>
      <c r="I89" s="446"/>
      <c r="J89" s="445"/>
      <c r="K89" s="238"/>
      <c r="L89" s="238"/>
      <c r="M89" s="238"/>
      <c r="N89" s="446"/>
      <c r="O89" s="445"/>
      <c r="P89" s="446"/>
      <c r="Q89" s="445"/>
      <c r="R89" s="238"/>
      <c r="S89" s="267"/>
      <c r="T89" s="238"/>
      <c r="U89" s="238"/>
      <c r="V89" s="266"/>
      <c r="W89" s="446"/>
      <c r="X89" s="4"/>
      <c r="Y89" s="4"/>
      <c r="Z89" s="4"/>
      <c r="AA89" s="4"/>
      <c r="AB89" s="4"/>
      <c r="AC89" s="4"/>
      <c r="AK89" s="91"/>
      <c r="AR89" s="4"/>
    </row>
    <row r="90" spans="1:44" ht="15" customHeight="1">
      <c r="A90" s="290"/>
      <c r="B90" s="302"/>
      <c r="C90" s="303"/>
      <c r="D90" s="452"/>
      <c r="E90" s="445"/>
      <c r="F90" s="238"/>
      <c r="G90" s="304"/>
      <c r="H90" s="238"/>
      <c r="I90" s="446"/>
      <c r="J90" s="445"/>
      <c r="K90" s="238"/>
      <c r="L90" s="238"/>
      <c r="M90" s="238"/>
      <c r="N90" s="446"/>
      <c r="O90" s="445"/>
      <c r="P90" s="446"/>
      <c r="Q90" s="445"/>
      <c r="R90" s="238"/>
      <c r="S90" s="267"/>
      <c r="T90" s="238"/>
      <c r="U90" s="238"/>
      <c r="V90" s="266"/>
      <c r="W90" s="446"/>
      <c r="X90" s="4"/>
      <c r="Y90" s="4"/>
      <c r="Z90" s="4"/>
      <c r="AA90" s="4"/>
      <c r="AB90" s="4"/>
      <c r="AC90" s="4"/>
      <c r="AR90" s="4"/>
    </row>
    <row r="91" spans="1:44" ht="15" customHeight="1">
      <c r="A91" s="290"/>
      <c r="B91" s="302"/>
      <c r="C91" s="303"/>
      <c r="D91" s="301"/>
      <c r="E91" s="237"/>
      <c r="F91" s="238"/>
      <c r="G91" s="238"/>
      <c r="H91" s="238"/>
      <c r="I91" s="239"/>
      <c r="J91" s="237"/>
      <c r="K91" s="238"/>
      <c r="L91" s="238"/>
      <c r="M91" s="238"/>
      <c r="N91" s="239"/>
      <c r="O91" s="237"/>
      <c r="P91" s="239"/>
      <c r="Q91" s="237"/>
      <c r="R91" s="238"/>
      <c r="S91" s="267"/>
      <c r="T91" s="238"/>
      <c r="U91" s="238"/>
      <c r="V91" s="266"/>
      <c r="W91" s="239"/>
      <c r="X91" s="4"/>
      <c r="Y91" s="4"/>
      <c r="Z91" s="4"/>
      <c r="AA91" s="4"/>
      <c r="AB91" s="4"/>
      <c r="AC91" s="4"/>
      <c r="AR91" s="4"/>
    </row>
    <row r="92" spans="1:44" ht="15" customHeight="1">
      <c r="A92" s="290"/>
      <c r="B92" s="302"/>
      <c r="C92" s="303"/>
      <c r="D92" s="301"/>
      <c r="E92" s="237"/>
      <c r="F92" s="238"/>
      <c r="G92" s="238"/>
      <c r="H92" s="238"/>
      <c r="I92" s="239"/>
      <c r="J92" s="237"/>
      <c r="K92" s="238"/>
      <c r="L92" s="238"/>
      <c r="M92" s="238"/>
      <c r="N92" s="239"/>
      <c r="O92" s="237"/>
      <c r="P92" s="239"/>
      <c r="Q92" s="237"/>
      <c r="R92" s="238"/>
      <c r="S92" s="267"/>
      <c r="T92" s="238"/>
      <c r="U92" s="238"/>
      <c r="V92" s="266"/>
      <c r="W92" s="239"/>
      <c r="X92" s="4"/>
      <c r="Y92" s="4"/>
      <c r="Z92" s="4"/>
      <c r="AA92" s="4"/>
      <c r="AB92" s="4"/>
      <c r="AC92" s="4"/>
      <c r="AR92" s="4"/>
    </row>
    <row r="93" spans="1:44" ht="15" customHeight="1">
      <c r="A93" s="290"/>
      <c r="B93" s="302"/>
      <c r="C93" s="303"/>
      <c r="D93" s="301"/>
      <c r="E93" s="237"/>
      <c r="F93" s="238"/>
      <c r="G93" s="238"/>
      <c r="H93" s="238"/>
      <c r="I93" s="239"/>
      <c r="J93" s="237"/>
      <c r="K93" s="238"/>
      <c r="L93" s="238"/>
      <c r="M93" s="238"/>
      <c r="N93" s="239"/>
      <c r="O93" s="237"/>
      <c r="P93" s="239"/>
      <c r="Q93" s="237"/>
      <c r="R93" s="238"/>
      <c r="S93" s="267"/>
      <c r="T93" s="238"/>
      <c r="U93" s="238"/>
      <c r="V93" s="266"/>
      <c r="W93" s="239"/>
      <c r="X93" s="4"/>
      <c r="Y93" s="4"/>
      <c r="Z93" s="4"/>
      <c r="AA93" s="4"/>
      <c r="AB93" s="4"/>
      <c r="AC93" s="4"/>
      <c r="AR93" s="4"/>
    </row>
    <row r="94" spans="1:44" ht="15" customHeight="1">
      <c r="A94" s="290"/>
      <c r="B94" s="302"/>
      <c r="C94" s="303"/>
      <c r="D94" s="301"/>
      <c r="E94" s="237"/>
      <c r="F94" s="238"/>
      <c r="G94" s="238"/>
      <c r="H94" s="238"/>
      <c r="I94" s="239"/>
      <c r="J94" s="237"/>
      <c r="K94" s="238"/>
      <c r="L94" s="238"/>
      <c r="M94" s="238"/>
      <c r="N94" s="239"/>
      <c r="O94" s="237"/>
      <c r="P94" s="239"/>
      <c r="Q94" s="237"/>
      <c r="R94" s="238"/>
      <c r="S94" s="267"/>
      <c r="T94" s="238"/>
      <c r="U94" s="238"/>
      <c r="V94" s="266"/>
      <c r="W94" s="239"/>
      <c r="X94" s="4"/>
      <c r="Y94" s="4"/>
      <c r="Z94" s="4"/>
      <c r="AA94" s="4"/>
      <c r="AB94" s="4"/>
      <c r="AC94" s="4"/>
      <c r="AR94" s="4"/>
    </row>
    <row r="95" spans="1:44" ht="15" customHeight="1">
      <c r="A95" s="290"/>
      <c r="B95" s="302"/>
      <c r="C95" s="303"/>
      <c r="D95" s="301"/>
      <c r="E95" s="237"/>
      <c r="F95" s="238"/>
      <c r="G95" s="238"/>
      <c r="H95" s="238"/>
      <c r="I95" s="239"/>
      <c r="J95" s="237"/>
      <c r="K95" s="238"/>
      <c r="L95" s="238"/>
      <c r="M95" s="238"/>
      <c r="N95" s="239"/>
      <c r="O95" s="237"/>
      <c r="P95" s="239"/>
      <c r="Q95" s="237"/>
      <c r="R95" s="238"/>
      <c r="S95" s="267"/>
      <c r="T95" s="238"/>
      <c r="U95" s="238"/>
      <c r="V95" s="266"/>
      <c r="W95" s="239"/>
      <c r="X95" s="4"/>
      <c r="Y95" s="4"/>
      <c r="Z95" s="4"/>
      <c r="AA95" s="4"/>
      <c r="AB95" s="4"/>
      <c r="AC95" s="4"/>
      <c r="AR95" s="4"/>
    </row>
    <row r="96" spans="1:44" ht="15" customHeight="1">
      <c r="A96" s="305"/>
      <c r="B96" s="302"/>
      <c r="C96" s="303"/>
      <c r="D96" s="301"/>
      <c r="E96" s="237"/>
      <c r="F96" s="238"/>
      <c r="G96" s="238"/>
      <c r="H96" s="238"/>
      <c r="I96" s="239"/>
      <c r="J96" s="237"/>
      <c r="K96" s="238"/>
      <c r="L96" s="238"/>
      <c r="M96" s="238"/>
      <c r="N96" s="239"/>
      <c r="O96" s="237"/>
      <c r="P96" s="239"/>
      <c r="Q96" s="237"/>
      <c r="R96" s="238"/>
      <c r="S96" s="267"/>
      <c r="T96" s="238"/>
      <c r="U96" s="238"/>
      <c r="V96" s="266"/>
      <c r="W96" s="239"/>
      <c r="X96" s="4"/>
      <c r="Y96" s="4"/>
      <c r="Z96" s="4"/>
      <c r="AA96" s="4"/>
      <c r="AB96" s="4"/>
      <c r="AC96" s="4"/>
      <c r="AR96" s="4"/>
    </row>
    <row r="97" spans="1:46" ht="15" customHeight="1">
      <c r="A97" s="305"/>
      <c r="B97" s="302"/>
      <c r="C97" s="303"/>
      <c r="D97" s="301"/>
      <c r="E97" s="237"/>
      <c r="F97" s="238"/>
      <c r="G97" s="238"/>
      <c r="H97" s="238"/>
      <c r="I97" s="239"/>
      <c r="J97" s="237"/>
      <c r="K97" s="238"/>
      <c r="L97" s="238"/>
      <c r="M97" s="238"/>
      <c r="N97" s="239"/>
      <c r="O97" s="237"/>
      <c r="P97" s="239"/>
      <c r="Q97" s="237"/>
      <c r="R97" s="238"/>
      <c r="S97" s="267"/>
      <c r="T97" s="238"/>
      <c r="U97" s="238"/>
      <c r="V97" s="266"/>
      <c r="W97" s="239"/>
      <c r="X97" s="4"/>
      <c r="Y97" s="4"/>
      <c r="Z97" s="4"/>
      <c r="AA97" s="4"/>
      <c r="AB97" s="4"/>
      <c r="AC97" s="4"/>
      <c r="AR97" s="4"/>
    </row>
    <row r="98" spans="1:46" ht="15" customHeight="1">
      <c r="A98" s="305"/>
      <c r="B98" s="302"/>
      <c r="C98" s="303"/>
      <c r="D98" s="301"/>
      <c r="E98" s="237"/>
      <c r="F98" s="238"/>
      <c r="G98" s="238"/>
      <c r="H98" s="238"/>
      <c r="I98" s="239"/>
      <c r="J98" s="237"/>
      <c r="K98" s="238"/>
      <c r="L98" s="238"/>
      <c r="M98" s="238"/>
      <c r="N98" s="239"/>
      <c r="O98" s="237"/>
      <c r="P98" s="239"/>
      <c r="Q98" s="237"/>
      <c r="R98" s="238"/>
      <c r="S98" s="267"/>
      <c r="T98" s="238"/>
      <c r="U98" s="238"/>
      <c r="V98" s="266"/>
      <c r="W98" s="239"/>
      <c r="X98" s="4"/>
      <c r="Y98" s="4"/>
      <c r="Z98" s="4"/>
      <c r="AA98" s="4"/>
      <c r="AB98" s="4"/>
      <c r="AC98" s="4"/>
      <c r="AR98" s="4"/>
    </row>
    <row r="99" spans="1:46" ht="15" customHeight="1">
      <c r="A99" s="305"/>
      <c r="B99" s="302"/>
      <c r="C99" s="303"/>
      <c r="D99" s="301"/>
      <c r="E99" s="237"/>
      <c r="F99" s="238"/>
      <c r="G99" s="238"/>
      <c r="H99" s="238"/>
      <c r="I99" s="239"/>
      <c r="J99" s="237"/>
      <c r="K99" s="238"/>
      <c r="L99" s="238"/>
      <c r="M99" s="238"/>
      <c r="N99" s="239"/>
      <c r="O99" s="237"/>
      <c r="P99" s="239"/>
      <c r="Q99" s="237"/>
      <c r="R99" s="238"/>
      <c r="S99" s="267"/>
      <c r="T99" s="238"/>
      <c r="U99" s="238"/>
      <c r="V99" s="266"/>
      <c r="W99" s="239"/>
      <c r="X99" s="4"/>
      <c r="Y99" s="4"/>
      <c r="Z99" s="4"/>
      <c r="AA99" s="4"/>
      <c r="AB99" s="4"/>
      <c r="AC99" s="4"/>
      <c r="AR99" s="4"/>
    </row>
    <row r="100" spans="1:46" ht="15" customHeight="1">
      <c r="A100" s="305"/>
      <c r="B100" s="302"/>
      <c r="C100" s="303"/>
      <c r="D100" s="301"/>
      <c r="E100" s="237"/>
      <c r="F100" s="238"/>
      <c r="G100" s="238"/>
      <c r="H100" s="238"/>
      <c r="I100" s="239"/>
      <c r="J100" s="237"/>
      <c r="K100" s="238"/>
      <c r="L100" s="238"/>
      <c r="M100" s="238"/>
      <c r="N100" s="239"/>
      <c r="O100" s="237"/>
      <c r="P100" s="239"/>
      <c r="Q100" s="237"/>
      <c r="R100" s="238"/>
      <c r="S100" s="267"/>
      <c r="T100" s="238"/>
      <c r="U100" s="238"/>
      <c r="V100" s="266"/>
      <c r="W100" s="239"/>
      <c r="X100" s="4"/>
      <c r="Y100" s="4"/>
      <c r="Z100" s="4"/>
      <c r="AA100" s="4"/>
      <c r="AB100" s="4"/>
      <c r="AC100" s="4"/>
      <c r="AR100" s="4"/>
    </row>
    <row r="101" spans="1:46" ht="15" customHeight="1">
      <c r="A101" s="305"/>
      <c r="B101" s="302"/>
      <c r="C101" s="303"/>
      <c r="D101" s="301"/>
      <c r="E101" s="237"/>
      <c r="F101" s="238"/>
      <c r="G101" s="238"/>
      <c r="H101" s="238"/>
      <c r="I101" s="239"/>
      <c r="J101" s="237"/>
      <c r="K101" s="238"/>
      <c r="L101" s="238"/>
      <c r="M101" s="238"/>
      <c r="N101" s="239"/>
      <c r="O101" s="237"/>
      <c r="P101" s="239"/>
      <c r="Q101" s="237"/>
      <c r="R101" s="238"/>
      <c r="S101" s="267"/>
      <c r="T101" s="238"/>
      <c r="U101" s="238"/>
      <c r="V101" s="266"/>
      <c r="W101" s="239"/>
      <c r="X101" s="4"/>
      <c r="Y101" s="4"/>
      <c r="Z101" s="4"/>
      <c r="AA101" s="4"/>
      <c r="AB101" s="4"/>
      <c r="AC101" s="4"/>
      <c r="AR101" s="4"/>
    </row>
    <row r="102" spans="1:46" ht="15" customHeight="1">
      <c r="A102" s="290"/>
      <c r="B102" s="297"/>
      <c r="C102" s="298"/>
      <c r="D102" s="299"/>
      <c r="E102" s="265"/>
      <c r="F102" s="263"/>
      <c r="G102" s="263"/>
      <c r="H102" s="263"/>
      <c r="I102" s="300"/>
      <c r="J102" s="265"/>
      <c r="K102" s="263"/>
      <c r="L102" s="263"/>
      <c r="M102" s="263"/>
      <c r="N102" s="300"/>
      <c r="O102" s="265"/>
      <c r="P102" s="300"/>
      <c r="Q102" s="237"/>
      <c r="R102" s="238"/>
      <c r="S102" s="267"/>
      <c r="T102" s="238"/>
      <c r="U102" s="238"/>
      <c r="V102" s="266"/>
      <c r="W102" s="239"/>
      <c r="X102" s="4"/>
      <c r="Y102" s="4"/>
      <c r="Z102" s="4"/>
      <c r="AA102" s="4"/>
      <c r="AT102" s="4"/>
    </row>
    <row r="103" spans="1:46" ht="15" customHeight="1">
      <c r="A103" s="290"/>
      <c r="B103" s="297"/>
      <c r="C103" s="298"/>
      <c r="D103" s="299"/>
      <c r="E103" s="265"/>
      <c r="F103" s="263"/>
      <c r="G103" s="263"/>
      <c r="H103" s="263"/>
      <c r="I103" s="300"/>
      <c r="J103" s="265"/>
      <c r="K103" s="263"/>
      <c r="L103" s="263"/>
      <c r="M103" s="263"/>
      <c r="N103" s="300"/>
      <c r="O103" s="265"/>
      <c r="P103" s="300"/>
      <c r="Q103" s="237"/>
      <c r="R103" s="238"/>
      <c r="S103" s="267"/>
      <c r="T103" s="238"/>
      <c r="U103" s="238"/>
      <c r="V103" s="266"/>
      <c r="W103" s="239"/>
      <c r="X103" s="4"/>
      <c r="Y103" s="4"/>
      <c r="Z103" s="4"/>
      <c r="AA103" s="4"/>
      <c r="AT103" s="4"/>
    </row>
    <row r="104" spans="1:46" ht="15" customHeight="1">
      <c r="A104" s="290"/>
      <c r="B104" s="297"/>
      <c r="C104" s="298"/>
      <c r="D104" s="299"/>
      <c r="E104" s="265"/>
      <c r="F104" s="263"/>
      <c r="G104" s="263"/>
      <c r="H104" s="263"/>
      <c r="I104" s="300"/>
      <c r="J104" s="265"/>
      <c r="K104" s="263"/>
      <c r="L104" s="263"/>
      <c r="M104" s="263"/>
      <c r="N104" s="300"/>
      <c r="O104" s="265"/>
      <c r="P104" s="300"/>
      <c r="Q104" s="237"/>
      <c r="R104" s="238"/>
      <c r="S104" s="267"/>
      <c r="T104" s="238"/>
      <c r="U104" s="238"/>
      <c r="V104" s="266"/>
      <c r="W104" s="239"/>
      <c r="X104" s="4"/>
      <c r="Y104" s="4"/>
      <c r="Z104" s="4"/>
      <c r="AA104" s="4"/>
      <c r="AT104" s="4"/>
    </row>
    <row r="105" spans="1:46" ht="15" customHeight="1">
      <c r="A105" s="290"/>
      <c r="B105" s="297"/>
      <c r="C105" s="298"/>
      <c r="D105" s="299"/>
      <c r="E105" s="265"/>
      <c r="F105" s="263"/>
      <c r="G105" s="263"/>
      <c r="H105" s="263"/>
      <c r="I105" s="300"/>
      <c r="J105" s="265"/>
      <c r="K105" s="263"/>
      <c r="L105" s="263"/>
      <c r="M105" s="263"/>
      <c r="N105" s="300"/>
      <c r="O105" s="265"/>
      <c r="P105" s="300"/>
      <c r="Q105" s="237"/>
      <c r="R105" s="238"/>
      <c r="S105" s="267"/>
      <c r="T105" s="238"/>
      <c r="U105" s="238"/>
      <c r="V105" s="266"/>
      <c r="W105" s="239"/>
      <c r="X105" s="4"/>
      <c r="Y105" s="4"/>
      <c r="Z105" s="4"/>
      <c r="AA105" s="4"/>
      <c r="AT105" s="4"/>
    </row>
    <row r="106" spans="1:46" ht="15" customHeight="1">
      <c r="A106" s="290"/>
      <c r="B106" s="297"/>
      <c r="C106" s="298"/>
      <c r="D106" s="299"/>
      <c r="E106" s="265"/>
      <c r="F106" s="263"/>
      <c r="G106" s="263"/>
      <c r="H106" s="263"/>
      <c r="I106" s="300"/>
      <c r="J106" s="265"/>
      <c r="K106" s="263"/>
      <c r="L106" s="263"/>
      <c r="M106" s="263"/>
      <c r="N106" s="300"/>
      <c r="O106" s="265"/>
      <c r="P106" s="300"/>
      <c r="Q106" s="237"/>
      <c r="R106" s="238"/>
      <c r="S106" s="267"/>
      <c r="T106" s="238"/>
      <c r="U106" s="238"/>
      <c r="V106" s="266"/>
      <c r="W106" s="239"/>
      <c r="X106" s="4"/>
      <c r="Y106" s="4"/>
      <c r="Z106" s="4"/>
      <c r="AA106" s="4"/>
      <c r="AT106" s="4"/>
    </row>
    <row r="107" spans="1:46" ht="15" customHeight="1">
      <c r="A107" s="290"/>
      <c r="B107" s="297"/>
      <c r="C107" s="298"/>
      <c r="D107" s="299"/>
      <c r="E107" s="265"/>
      <c r="F107" s="263"/>
      <c r="G107" s="263"/>
      <c r="H107" s="263"/>
      <c r="I107" s="300"/>
      <c r="J107" s="265"/>
      <c r="K107" s="263"/>
      <c r="L107" s="263"/>
      <c r="M107" s="263"/>
      <c r="N107" s="300"/>
      <c r="O107" s="265"/>
      <c r="P107" s="300"/>
      <c r="Q107" s="237"/>
      <c r="R107" s="238"/>
      <c r="S107" s="267"/>
      <c r="T107" s="238"/>
      <c r="U107" s="238"/>
      <c r="V107" s="266"/>
      <c r="W107" s="239"/>
      <c r="X107" s="4"/>
      <c r="Y107" s="4"/>
      <c r="Z107" s="4"/>
      <c r="AA107" s="4"/>
      <c r="AT107" s="4"/>
    </row>
    <row r="108" spans="1:46" ht="15" customHeight="1">
      <c r="A108" s="290"/>
      <c r="B108" s="297"/>
      <c r="C108" s="298"/>
      <c r="D108" s="301"/>
      <c r="E108" s="237"/>
      <c r="F108" s="238"/>
      <c r="G108" s="238"/>
      <c r="H108" s="238"/>
      <c r="I108" s="239"/>
      <c r="J108" s="237"/>
      <c r="K108" s="238"/>
      <c r="L108" s="238"/>
      <c r="M108" s="238"/>
      <c r="N108" s="239"/>
      <c r="O108" s="237"/>
      <c r="P108" s="239"/>
      <c r="Q108" s="237"/>
      <c r="R108" s="238"/>
      <c r="S108" s="267"/>
      <c r="T108" s="238"/>
      <c r="U108" s="238"/>
      <c r="V108" s="266"/>
      <c r="W108" s="239"/>
      <c r="X108" s="4"/>
      <c r="Y108" s="4"/>
      <c r="Z108" s="4"/>
      <c r="AA108" s="4"/>
      <c r="AT108" s="4"/>
    </row>
    <row r="109" spans="1:46" ht="15" customHeight="1">
      <c r="A109" s="290"/>
      <c r="B109" s="297"/>
      <c r="C109" s="298"/>
      <c r="D109" s="301"/>
      <c r="E109" s="237"/>
      <c r="F109" s="238"/>
      <c r="G109" s="238"/>
      <c r="H109" s="238"/>
      <c r="I109" s="239"/>
      <c r="J109" s="237"/>
      <c r="K109" s="238"/>
      <c r="L109" s="238"/>
      <c r="M109" s="238"/>
      <c r="N109" s="239"/>
      <c r="O109" s="237"/>
      <c r="P109" s="239"/>
      <c r="Q109" s="237"/>
      <c r="R109" s="238"/>
      <c r="S109" s="267"/>
      <c r="T109" s="238"/>
      <c r="U109" s="238"/>
      <c r="V109" s="266"/>
      <c r="W109" s="239"/>
      <c r="X109" s="4"/>
      <c r="Y109" s="4"/>
      <c r="Z109" s="4"/>
      <c r="AA109" s="4"/>
      <c r="AT109" s="4"/>
    </row>
    <row r="110" spans="1:46" ht="15" customHeight="1">
      <c r="A110" s="290"/>
      <c r="B110" s="297"/>
      <c r="C110" s="298"/>
      <c r="D110" s="301"/>
      <c r="E110" s="237"/>
      <c r="F110" s="238"/>
      <c r="G110" s="238"/>
      <c r="H110" s="238"/>
      <c r="I110" s="239"/>
      <c r="J110" s="237"/>
      <c r="K110" s="238"/>
      <c r="L110" s="238"/>
      <c r="M110" s="238"/>
      <c r="N110" s="239"/>
      <c r="O110" s="237"/>
      <c r="P110" s="239"/>
      <c r="Q110" s="237"/>
      <c r="R110" s="238"/>
      <c r="S110" s="267"/>
      <c r="T110" s="238"/>
      <c r="U110" s="238"/>
      <c r="V110" s="266"/>
      <c r="W110" s="239"/>
      <c r="X110" s="4"/>
      <c r="Y110" s="4"/>
      <c r="Z110" s="4"/>
      <c r="AA110" s="4"/>
      <c r="AB110" s="4"/>
      <c r="AC110" s="4"/>
      <c r="AR110" s="4"/>
    </row>
    <row r="111" spans="1:46" ht="15" customHeight="1">
      <c r="A111" s="290"/>
      <c r="B111" s="297"/>
      <c r="C111" s="298"/>
      <c r="D111" s="301"/>
      <c r="E111" s="237"/>
      <c r="F111" s="238"/>
      <c r="G111" s="238"/>
      <c r="H111" s="238"/>
      <c r="I111" s="239"/>
      <c r="J111" s="237"/>
      <c r="K111" s="238"/>
      <c r="L111" s="238"/>
      <c r="M111" s="238"/>
      <c r="N111" s="239"/>
      <c r="O111" s="237"/>
      <c r="P111" s="239"/>
      <c r="Q111" s="237"/>
      <c r="R111" s="238"/>
      <c r="S111" s="267"/>
      <c r="T111" s="238"/>
      <c r="U111" s="238"/>
      <c r="V111" s="266"/>
      <c r="W111" s="239"/>
      <c r="X111" s="4"/>
      <c r="Y111" s="4"/>
      <c r="Z111" s="4"/>
      <c r="AA111" s="4"/>
      <c r="AB111" s="4"/>
      <c r="AC111" s="4"/>
      <c r="AR111" s="4"/>
    </row>
    <row r="112" spans="1:46" ht="15" customHeight="1">
      <c r="A112" s="290"/>
      <c r="B112" s="297"/>
      <c r="C112" s="298"/>
      <c r="D112" s="301"/>
      <c r="E112" s="237"/>
      <c r="F112" s="238"/>
      <c r="G112" s="238"/>
      <c r="H112" s="238"/>
      <c r="I112" s="239"/>
      <c r="J112" s="237"/>
      <c r="K112" s="238"/>
      <c r="L112" s="238"/>
      <c r="M112" s="238"/>
      <c r="N112" s="239"/>
      <c r="O112" s="237"/>
      <c r="P112" s="239"/>
      <c r="Q112" s="237"/>
      <c r="R112" s="238"/>
      <c r="S112" s="267"/>
      <c r="T112" s="238"/>
      <c r="U112" s="238"/>
      <c r="V112" s="266"/>
      <c r="W112" s="239"/>
      <c r="X112" s="4"/>
      <c r="Y112" s="4"/>
      <c r="Z112" s="4"/>
      <c r="AA112" s="4"/>
      <c r="AB112" s="4"/>
      <c r="AC112" s="4"/>
      <c r="AR112" s="4"/>
    </row>
    <row r="113" spans="1:44" ht="15" customHeight="1">
      <c r="A113" s="290"/>
      <c r="B113" s="297"/>
      <c r="C113" s="298"/>
      <c r="D113" s="301"/>
      <c r="E113" s="237"/>
      <c r="F113" s="238"/>
      <c r="G113" s="238"/>
      <c r="H113" s="238"/>
      <c r="I113" s="239"/>
      <c r="J113" s="237"/>
      <c r="K113" s="238"/>
      <c r="L113" s="238"/>
      <c r="M113" s="238"/>
      <c r="N113" s="239"/>
      <c r="O113" s="237"/>
      <c r="P113" s="239"/>
      <c r="Q113" s="237"/>
      <c r="R113" s="238"/>
      <c r="S113" s="267"/>
      <c r="T113" s="238"/>
      <c r="U113" s="238"/>
      <c r="V113" s="266"/>
      <c r="W113" s="239"/>
      <c r="X113" s="4"/>
      <c r="Y113" s="4"/>
      <c r="Z113" s="4"/>
      <c r="AA113" s="4"/>
      <c r="AB113" s="4"/>
      <c r="AC113" s="4"/>
      <c r="AR113" s="4"/>
    </row>
    <row r="114" spans="1:44" ht="15" customHeight="1">
      <c r="A114" s="290"/>
      <c r="B114" s="297"/>
      <c r="C114" s="298"/>
      <c r="D114" s="301"/>
      <c r="E114" s="237"/>
      <c r="F114" s="238"/>
      <c r="G114" s="238"/>
      <c r="H114" s="238"/>
      <c r="I114" s="239"/>
      <c r="J114" s="237"/>
      <c r="K114" s="238"/>
      <c r="L114" s="238"/>
      <c r="M114" s="238"/>
      <c r="N114" s="239"/>
      <c r="O114" s="237"/>
      <c r="P114" s="239"/>
      <c r="Q114" s="237"/>
      <c r="R114" s="238"/>
      <c r="S114" s="267"/>
      <c r="T114" s="238"/>
      <c r="U114" s="238"/>
      <c r="V114" s="266"/>
      <c r="W114" s="239"/>
      <c r="X114" s="4"/>
      <c r="Y114" s="4"/>
      <c r="Z114" s="4"/>
      <c r="AA114" s="4"/>
      <c r="AB114" s="4"/>
      <c r="AC114" s="4"/>
      <c r="AR114" s="4"/>
    </row>
    <row r="115" spans="1:44" ht="15" customHeight="1">
      <c r="A115" s="290"/>
      <c r="B115" s="297"/>
      <c r="C115" s="298"/>
      <c r="D115" s="301"/>
      <c r="E115" s="237"/>
      <c r="F115" s="238"/>
      <c r="G115" s="238"/>
      <c r="H115" s="238"/>
      <c r="I115" s="239"/>
      <c r="J115" s="237"/>
      <c r="K115" s="238"/>
      <c r="L115" s="238"/>
      <c r="M115" s="238"/>
      <c r="N115" s="239"/>
      <c r="O115" s="237"/>
      <c r="P115" s="239"/>
      <c r="Q115" s="237"/>
      <c r="R115" s="238"/>
      <c r="S115" s="267"/>
      <c r="T115" s="238"/>
      <c r="U115" s="238"/>
      <c r="V115" s="266"/>
      <c r="W115" s="239"/>
      <c r="X115" s="4"/>
      <c r="Y115" s="4"/>
      <c r="Z115" s="4"/>
      <c r="AA115" s="4"/>
      <c r="AB115" s="4"/>
      <c r="AC115" s="4"/>
      <c r="AR115" s="4"/>
    </row>
    <row r="116" spans="1:44" ht="15" customHeight="1">
      <c r="A116" s="290"/>
      <c r="B116" s="297"/>
      <c r="C116" s="298"/>
      <c r="D116" s="301"/>
      <c r="E116" s="237"/>
      <c r="F116" s="238"/>
      <c r="G116" s="238"/>
      <c r="H116" s="238"/>
      <c r="I116" s="239"/>
      <c r="J116" s="237"/>
      <c r="K116" s="238"/>
      <c r="L116" s="238"/>
      <c r="M116" s="238"/>
      <c r="N116" s="239"/>
      <c r="O116" s="237"/>
      <c r="P116" s="239"/>
      <c r="Q116" s="237"/>
      <c r="R116" s="238"/>
      <c r="S116" s="267"/>
      <c r="T116" s="238"/>
      <c r="U116" s="238"/>
      <c r="V116" s="266"/>
      <c r="W116" s="239"/>
      <c r="X116" s="4"/>
      <c r="Y116" s="4"/>
      <c r="Z116" s="4"/>
      <c r="AA116" s="4"/>
      <c r="AB116" s="4"/>
      <c r="AC116" s="4"/>
      <c r="AR116" s="4"/>
    </row>
    <row r="117" spans="1:44" ht="15" customHeight="1">
      <c r="A117" s="290"/>
      <c r="B117" s="297"/>
      <c r="C117" s="298"/>
      <c r="D117" s="301"/>
      <c r="E117" s="237"/>
      <c r="F117" s="238"/>
      <c r="G117" s="238"/>
      <c r="H117" s="238"/>
      <c r="I117" s="239"/>
      <c r="J117" s="237"/>
      <c r="K117" s="238"/>
      <c r="L117" s="238"/>
      <c r="M117" s="238"/>
      <c r="N117" s="239"/>
      <c r="O117" s="237"/>
      <c r="P117" s="239"/>
      <c r="Q117" s="237"/>
      <c r="R117" s="238"/>
      <c r="S117" s="267"/>
      <c r="T117" s="238"/>
      <c r="U117" s="238"/>
      <c r="V117" s="266"/>
      <c r="W117" s="239"/>
      <c r="X117" s="4"/>
      <c r="Y117" s="4"/>
      <c r="Z117" s="4"/>
      <c r="AA117" s="4"/>
      <c r="AB117" s="4"/>
      <c r="AC117" s="4"/>
      <c r="AR117" s="4"/>
    </row>
    <row r="118" spans="1:44" ht="15" customHeight="1">
      <c r="A118" s="290"/>
      <c r="B118" s="297"/>
      <c r="C118" s="298"/>
      <c r="D118" s="301"/>
      <c r="E118" s="237"/>
      <c r="F118" s="238"/>
      <c r="G118" s="238"/>
      <c r="H118" s="238"/>
      <c r="I118" s="239"/>
      <c r="J118" s="237"/>
      <c r="K118" s="238"/>
      <c r="L118" s="238"/>
      <c r="M118" s="238"/>
      <c r="N118" s="239"/>
      <c r="O118" s="237"/>
      <c r="P118" s="239"/>
      <c r="Q118" s="237"/>
      <c r="R118" s="238"/>
      <c r="S118" s="267"/>
      <c r="T118" s="238"/>
      <c r="U118" s="238"/>
      <c r="V118" s="266"/>
      <c r="W118" s="239"/>
      <c r="X118" s="4"/>
      <c r="Y118" s="4"/>
      <c r="Z118" s="4"/>
      <c r="AA118" s="4"/>
      <c r="AB118" s="4"/>
      <c r="AC118" s="4"/>
      <c r="AR118" s="4"/>
    </row>
    <row r="119" spans="1:44" ht="15" customHeight="1">
      <c r="A119" s="290"/>
      <c r="B119" s="297"/>
      <c r="C119" s="298"/>
      <c r="D119" s="301"/>
      <c r="E119" s="237"/>
      <c r="F119" s="238"/>
      <c r="G119" s="238"/>
      <c r="H119" s="238"/>
      <c r="I119" s="239"/>
      <c r="J119" s="237"/>
      <c r="K119" s="238"/>
      <c r="L119" s="238"/>
      <c r="M119" s="238"/>
      <c r="N119" s="239"/>
      <c r="O119" s="237"/>
      <c r="P119" s="239"/>
      <c r="Q119" s="237"/>
      <c r="R119" s="238"/>
      <c r="S119" s="267"/>
      <c r="T119" s="238"/>
      <c r="U119" s="238"/>
      <c r="V119" s="266"/>
      <c r="W119" s="239"/>
      <c r="X119" s="4"/>
      <c r="Y119" s="4"/>
      <c r="Z119" s="4"/>
      <c r="AA119" s="4"/>
      <c r="AB119" s="4"/>
      <c r="AC119" s="4"/>
      <c r="AR119" s="4"/>
    </row>
    <row r="120" spans="1:44" ht="15" customHeight="1">
      <c r="A120" s="290"/>
      <c r="B120" s="297"/>
      <c r="C120" s="298"/>
      <c r="D120" s="301"/>
      <c r="E120" s="237"/>
      <c r="F120" s="238"/>
      <c r="G120" s="238"/>
      <c r="H120" s="238"/>
      <c r="I120" s="239"/>
      <c r="J120" s="237"/>
      <c r="K120" s="238"/>
      <c r="L120" s="238"/>
      <c r="M120" s="238"/>
      <c r="N120" s="239"/>
      <c r="O120" s="237"/>
      <c r="P120" s="239"/>
      <c r="Q120" s="237"/>
      <c r="R120" s="238"/>
      <c r="S120" s="267"/>
      <c r="T120" s="238"/>
      <c r="U120" s="238"/>
      <c r="V120" s="266"/>
      <c r="W120" s="239"/>
      <c r="X120" s="4"/>
      <c r="Y120" s="4"/>
      <c r="Z120" s="4"/>
      <c r="AA120" s="4"/>
      <c r="AB120" s="4"/>
      <c r="AC120" s="4"/>
      <c r="AR120" s="4"/>
    </row>
    <row r="121" spans="1:44" ht="15" customHeight="1">
      <c r="A121" s="290"/>
      <c r="B121" s="297"/>
      <c r="C121" s="298"/>
      <c r="D121" s="301"/>
      <c r="E121" s="237"/>
      <c r="F121" s="238"/>
      <c r="G121" s="238"/>
      <c r="H121" s="238"/>
      <c r="I121" s="239"/>
      <c r="J121" s="237"/>
      <c r="K121" s="238"/>
      <c r="L121" s="238"/>
      <c r="M121" s="238"/>
      <c r="N121" s="239"/>
      <c r="O121" s="237"/>
      <c r="P121" s="239"/>
      <c r="Q121" s="237"/>
      <c r="R121" s="238"/>
      <c r="S121" s="267"/>
      <c r="T121" s="238"/>
      <c r="U121" s="238"/>
      <c r="V121" s="266"/>
      <c r="W121" s="239"/>
      <c r="X121" s="4"/>
      <c r="Y121" s="4"/>
      <c r="Z121" s="4"/>
      <c r="AA121" s="4"/>
      <c r="AB121" s="4"/>
      <c r="AC121" s="4"/>
      <c r="AR121" s="4"/>
    </row>
    <row r="122" spans="1:44" ht="15" customHeight="1">
      <c r="A122" s="290"/>
      <c r="B122" s="297"/>
      <c r="C122" s="298"/>
      <c r="D122" s="301"/>
      <c r="E122" s="237"/>
      <c r="F122" s="238"/>
      <c r="G122" s="238"/>
      <c r="H122" s="238"/>
      <c r="I122" s="239"/>
      <c r="J122" s="237"/>
      <c r="K122" s="238"/>
      <c r="L122" s="238"/>
      <c r="M122" s="238"/>
      <c r="N122" s="239"/>
      <c r="O122" s="237"/>
      <c r="P122" s="239"/>
      <c r="Q122" s="237"/>
      <c r="R122" s="238"/>
      <c r="S122" s="267"/>
      <c r="T122" s="238"/>
      <c r="U122" s="238"/>
      <c r="V122" s="266"/>
      <c r="W122" s="239"/>
      <c r="X122" s="4"/>
      <c r="Y122" s="4"/>
      <c r="Z122" s="4"/>
      <c r="AA122" s="4"/>
      <c r="AB122" s="4"/>
      <c r="AC122" s="4"/>
      <c r="AR122" s="4"/>
    </row>
    <row r="123" spans="1:44" ht="15" customHeight="1">
      <c r="A123" s="290"/>
      <c r="B123" s="297"/>
      <c r="C123" s="298"/>
      <c r="D123" s="301"/>
      <c r="E123" s="237"/>
      <c r="F123" s="238"/>
      <c r="G123" s="238"/>
      <c r="H123" s="238"/>
      <c r="I123" s="239"/>
      <c r="J123" s="237"/>
      <c r="K123" s="238"/>
      <c r="L123" s="238"/>
      <c r="M123" s="238"/>
      <c r="N123" s="239"/>
      <c r="O123" s="237"/>
      <c r="P123" s="239"/>
      <c r="Q123" s="237"/>
      <c r="R123" s="238"/>
      <c r="S123" s="267"/>
      <c r="T123" s="238"/>
      <c r="U123" s="238"/>
      <c r="V123" s="266"/>
      <c r="W123" s="239"/>
      <c r="X123" s="4"/>
      <c r="Y123" s="4"/>
      <c r="Z123" s="4"/>
      <c r="AA123" s="4"/>
      <c r="AB123" s="4"/>
      <c r="AC123" s="4"/>
      <c r="AR123" s="4"/>
    </row>
    <row r="124" spans="1:44" ht="15" customHeight="1">
      <c r="A124" s="290"/>
      <c r="B124" s="297"/>
      <c r="C124" s="298"/>
      <c r="D124" s="301"/>
      <c r="E124" s="237"/>
      <c r="F124" s="238"/>
      <c r="G124" s="238"/>
      <c r="H124" s="238"/>
      <c r="I124" s="239"/>
      <c r="J124" s="237"/>
      <c r="K124" s="238"/>
      <c r="L124" s="238"/>
      <c r="M124" s="238"/>
      <c r="N124" s="239"/>
      <c r="O124" s="237"/>
      <c r="P124" s="239"/>
      <c r="Q124" s="237"/>
      <c r="R124" s="238"/>
      <c r="S124" s="267"/>
      <c r="T124" s="238"/>
      <c r="U124" s="238"/>
      <c r="V124" s="266"/>
      <c r="W124" s="239"/>
      <c r="X124" s="4"/>
      <c r="Y124" s="4"/>
      <c r="Z124" s="4"/>
      <c r="AA124" s="4"/>
      <c r="AB124" s="4"/>
      <c r="AC124" s="4"/>
      <c r="AR124" s="4"/>
    </row>
    <row r="125" spans="1:44" ht="15" customHeight="1">
      <c r="A125" s="290"/>
      <c r="B125" s="297"/>
      <c r="C125" s="298"/>
      <c r="D125" s="301"/>
      <c r="E125" s="237"/>
      <c r="F125" s="238"/>
      <c r="G125" s="238"/>
      <c r="H125" s="238"/>
      <c r="I125" s="239"/>
      <c r="J125" s="237"/>
      <c r="K125" s="238"/>
      <c r="L125" s="238"/>
      <c r="M125" s="238"/>
      <c r="N125" s="239"/>
      <c r="O125" s="237"/>
      <c r="P125" s="239"/>
      <c r="Q125" s="237"/>
      <c r="R125" s="238"/>
      <c r="S125" s="267"/>
      <c r="T125" s="238"/>
      <c r="U125" s="238"/>
      <c r="V125" s="266"/>
      <c r="W125" s="239"/>
      <c r="X125" s="4"/>
      <c r="Y125" s="4"/>
      <c r="Z125" s="4"/>
      <c r="AA125" s="4"/>
      <c r="AB125" s="4"/>
      <c r="AC125" s="4"/>
      <c r="AR125" s="4"/>
    </row>
    <row r="126" spans="1:44" ht="15" customHeight="1">
      <c r="A126" s="290"/>
      <c r="B126" s="297"/>
      <c r="C126" s="298"/>
      <c r="D126" s="301"/>
      <c r="E126" s="237"/>
      <c r="F126" s="238"/>
      <c r="G126" s="238"/>
      <c r="H126" s="238"/>
      <c r="I126" s="239"/>
      <c r="J126" s="237"/>
      <c r="K126" s="238"/>
      <c r="L126" s="238"/>
      <c r="M126" s="238"/>
      <c r="N126" s="239"/>
      <c r="O126" s="237"/>
      <c r="P126" s="239"/>
      <c r="Q126" s="237"/>
      <c r="R126" s="238"/>
      <c r="S126" s="267"/>
      <c r="T126" s="238"/>
      <c r="U126" s="238"/>
      <c r="V126" s="266"/>
      <c r="W126" s="239"/>
      <c r="X126" s="4"/>
      <c r="Y126" s="4"/>
      <c r="Z126" s="4"/>
      <c r="AA126" s="4"/>
      <c r="AB126" s="4"/>
      <c r="AC126" s="4"/>
      <c r="AR126" s="4"/>
    </row>
    <row r="127" spans="1:44" ht="15" customHeight="1">
      <c r="A127" s="290"/>
      <c r="B127" s="297"/>
      <c r="C127" s="298"/>
      <c r="D127" s="301"/>
      <c r="E127" s="237"/>
      <c r="F127" s="238"/>
      <c r="G127" s="238"/>
      <c r="H127" s="238"/>
      <c r="I127" s="239"/>
      <c r="J127" s="237"/>
      <c r="K127" s="238"/>
      <c r="L127" s="238"/>
      <c r="M127" s="238"/>
      <c r="N127" s="239"/>
      <c r="O127" s="237"/>
      <c r="P127" s="239"/>
      <c r="Q127" s="237"/>
      <c r="R127" s="238"/>
      <c r="S127" s="267"/>
      <c r="T127" s="238"/>
      <c r="U127" s="238"/>
      <c r="V127" s="266"/>
      <c r="W127" s="239"/>
      <c r="X127" s="4"/>
      <c r="Y127" s="4"/>
      <c r="Z127" s="4"/>
      <c r="AA127" s="4"/>
      <c r="AB127" s="4"/>
      <c r="AC127" s="4"/>
      <c r="AR127" s="4"/>
    </row>
    <row r="128" spans="1:44" ht="15" customHeight="1">
      <c r="A128" s="290"/>
      <c r="B128" s="297"/>
      <c r="C128" s="298"/>
      <c r="D128" s="301"/>
      <c r="E128" s="237"/>
      <c r="F128" s="238"/>
      <c r="G128" s="238"/>
      <c r="H128" s="238"/>
      <c r="I128" s="239"/>
      <c r="J128" s="237"/>
      <c r="K128" s="238"/>
      <c r="L128" s="238"/>
      <c r="M128" s="238"/>
      <c r="N128" s="239"/>
      <c r="O128" s="237"/>
      <c r="P128" s="239"/>
      <c r="Q128" s="237"/>
      <c r="R128" s="238"/>
      <c r="S128" s="267"/>
      <c r="T128" s="238"/>
      <c r="U128" s="238"/>
      <c r="V128" s="266"/>
      <c r="W128" s="239"/>
      <c r="X128" s="4"/>
      <c r="Y128" s="4"/>
      <c r="Z128" s="4"/>
      <c r="AA128" s="4"/>
      <c r="AB128" s="4"/>
      <c r="AC128" s="4"/>
      <c r="AR128" s="4"/>
    </row>
    <row r="129" spans="1:46" ht="15" customHeight="1">
      <c r="A129" s="290"/>
      <c r="B129" s="297"/>
      <c r="C129" s="298"/>
      <c r="D129" s="301"/>
      <c r="E129" s="237"/>
      <c r="F129" s="238"/>
      <c r="G129" s="238"/>
      <c r="H129" s="238"/>
      <c r="I129" s="239"/>
      <c r="J129" s="237"/>
      <c r="K129" s="238"/>
      <c r="L129" s="238"/>
      <c r="M129" s="238"/>
      <c r="N129" s="239"/>
      <c r="O129" s="237"/>
      <c r="P129" s="239"/>
      <c r="Q129" s="237"/>
      <c r="R129" s="238"/>
      <c r="S129" s="267"/>
      <c r="T129" s="238"/>
      <c r="U129" s="238"/>
      <c r="V129" s="266"/>
      <c r="W129" s="239"/>
      <c r="X129" s="4"/>
      <c r="Y129" s="4"/>
      <c r="Z129" s="4"/>
      <c r="AA129" s="4"/>
      <c r="AB129" s="4"/>
      <c r="AC129" s="4"/>
      <c r="AR129" s="4"/>
    </row>
    <row r="130" spans="1:46" ht="15" customHeight="1">
      <c r="A130" s="290"/>
      <c r="B130" s="297"/>
      <c r="C130" s="298"/>
      <c r="D130" s="301"/>
      <c r="E130" s="237"/>
      <c r="F130" s="238"/>
      <c r="G130" s="238"/>
      <c r="H130" s="238"/>
      <c r="I130" s="239"/>
      <c r="J130" s="237"/>
      <c r="K130" s="238"/>
      <c r="L130" s="238"/>
      <c r="M130" s="238"/>
      <c r="N130" s="239"/>
      <c r="O130" s="237"/>
      <c r="P130" s="239"/>
      <c r="Q130" s="237"/>
      <c r="R130" s="238"/>
      <c r="S130" s="267"/>
      <c r="T130" s="238"/>
      <c r="U130" s="238"/>
      <c r="V130" s="266"/>
      <c r="W130" s="239"/>
      <c r="X130" s="4"/>
      <c r="Y130" s="4"/>
      <c r="Z130" s="4"/>
      <c r="AA130" s="4"/>
      <c r="AB130" s="4"/>
      <c r="AC130" s="4"/>
      <c r="AR130" s="4"/>
    </row>
    <row r="131" spans="1:46" ht="15" customHeight="1">
      <c r="A131" s="290"/>
      <c r="B131" s="297"/>
      <c r="C131" s="298"/>
      <c r="D131" s="301"/>
      <c r="E131" s="237"/>
      <c r="F131" s="238"/>
      <c r="G131" s="238"/>
      <c r="H131" s="238"/>
      <c r="I131" s="239"/>
      <c r="J131" s="237"/>
      <c r="K131" s="238"/>
      <c r="L131" s="238"/>
      <c r="M131" s="238"/>
      <c r="N131" s="239"/>
      <c r="O131" s="237"/>
      <c r="P131" s="239"/>
      <c r="Q131" s="237"/>
      <c r="R131" s="238"/>
      <c r="S131" s="267"/>
      <c r="T131" s="238"/>
      <c r="U131" s="238"/>
      <c r="V131" s="266"/>
      <c r="W131" s="239"/>
      <c r="X131" s="4"/>
      <c r="Y131" s="4"/>
      <c r="Z131" s="4"/>
      <c r="AA131" s="4"/>
      <c r="AB131" s="4"/>
      <c r="AC131" s="4"/>
      <c r="AR131" s="4"/>
    </row>
    <row r="132" spans="1:46" ht="15" customHeight="1">
      <c r="A132" s="290"/>
      <c r="B132" s="297"/>
      <c r="C132" s="298"/>
      <c r="D132" s="301"/>
      <c r="E132" s="237"/>
      <c r="F132" s="238"/>
      <c r="G132" s="238"/>
      <c r="H132" s="238"/>
      <c r="I132" s="239"/>
      <c r="J132" s="237"/>
      <c r="K132" s="238"/>
      <c r="L132" s="238"/>
      <c r="M132" s="238"/>
      <c r="N132" s="239"/>
      <c r="O132" s="237"/>
      <c r="P132" s="239"/>
      <c r="Q132" s="237"/>
      <c r="R132" s="238"/>
      <c r="S132" s="267"/>
      <c r="T132" s="238"/>
      <c r="U132" s="238"/>
      <c r="V132" s="266"/>
      <c r="W132" s="239"/>
      <c r="X132" s="4"/>
      <c r="Y132" s="4"/>
      <c r="Z132" s="4"/>
      <c r="AA132" s="4"/>
      <c r="AB132" s="4"/>
      <c r="AC132" s="4"/>
      <c r="AR132" s="4"/>
    </row>
    <row r="133" spans="1:46" ht="15" customHeight="1">
      <c r="A133" s="290"/>
      <c r="B133" s="297"/>
      <c r="C133" s="298"/>
      <c r="D133" s="299"/>
      <c r="E133" s="265"/>
      <c r="F133" s="263"/>
      <c r="G133" s="263"/>
      <c r="H133" s="263"/>
      <c r="I133" s="300"/>
      <c r="J133" s="265"/>
      <c r="K133" s="263"/>
      <c r="L133" s="263"/>
      <c r="M133" s="263"/>
      <c r="N133" s="300"/>
      <c r="O133" s="265"/>
      <c r="P133" s="300"/>
      <c r="Q133" s="237"/>
      <c r="R133" s="238"/>
      <c r="S133" s="267"/>
      <c r="T133" s="238"/>
      <c r="U133" s="238"/>
      <c r="V133" s="266"/>
      <c r="W133" s="239"/>
      <c r="X133" s="4"/>
      <c r="Y133" s="4"/>
      <c r="Z133" s="4"/>
      <c r="AA133" s="4"/>
      <c r="AT133" s="4"/>
    </row>
    <row r="134" spans="1:46" ht="15" customHeight="1">
      <c r="A134" s="290"/>
      <c r="B134" s="297"/>
      <c r="C134" s="298"/>
      <c r="D134" s="299"/>
      <c r="E134" s="265"/>
      <c r="F134" s="263"/>
      <c r="G134" s="263"/>
      <c r="H134" s="263"/>
      <c r="I134" s="300"/>
      <c r="J134" s="265"/>
      <c r="K134" s="263"/>
      <c r="L134" s="263"/>
      <c r="M134" s="263"/>
      <c r="N134" s="300"/>
      <c r="O134" s="265"/>
      <c r="P134" s="300"/>
      <c r="Q134" s="237"/>
      <c r="R134" s="238"/>
      <c r="S134" s="267"/>
      <c r="T134" s="238"/>
      <c r="U134" s="238"/>
      <c r="V134" s="266"/>
      <c r="W134" s="239"/>
      <c r="X134" s="4"/>
      <c r="Y134" s="4"/>
      <c r="Z134" s="4"/>
      <c r="AA134" s="4"/>
      <c r="AT134" s="4"/>
    </row>
    <row r="135" spans="1:46" ht="15" customHeight="1">
      <c r="A135" s="290"/>
      <c r="B135" s="297"/>
      <c r="C135" s="298"/>
      <c r="D135" s="299"/>
      <c r="E135" s="265"/>
      <c r="F135" s="263"/>
      <c r="G135" s="263"/>
      <c r="H135" s="263"/>
      <c r="I135" s="300"/>
      <c r="J135" s="265"/>
      <c r="K135" s="263"/>
      <c r="L135" s="263"/>
      <c r="M135" s="263"/>
      <c r="N135" s="300"/>
      <c r="O135" s="265"/>
      <c r="P135" s="300"/>
      <c r="Q135" s="237"/>
      <c r="R135" s="238"/>
      <c r="S135" s="267"/>
      <c r="T135" s="238"/>
      <c r="U135" s="238"/>
      <c r="V135" s="266"/>
      <c r="W135" s="239"/>
      <c r="X135" s="4"/>
      <c r="Y135" s="4"/>
      <c r="Z135" s="4"/>
      <c r="AA135" s="4"/>
      <c r="AT135" s="4"/>
    </row>
    <row r="136" spans="1:46" ht="15" customHeight="1">
      <c r="A136" s="290"/>
      <c r="B136" s="297"/>
      <c r="C136" s="298"/>
      <c r="D136" s="299"/>
      <c r="E136" s="265"/>
      <c r="F136" s="263"/>
      <c r="G136" s="263"/>
      <c r="H136" s="263"/>
      <c r="I136" s="300"/>
      <c r="J136" s="265"/>
      <c r="K136" s="263"/>
      <c r="L136" s="263"/>
      <c r="M136" s="263"/>
      <c r="N136" s="300"/>
      <c r="O136" s="265"/>
      <c r="P136" s="300"/>
      <c r="Q136" s="237"/>
      <c r="R136" s="238"/>
      <c r="S136" s="267"/>
      <c r="T136" s="238"/>
      <c r="U136" s="238"/>
      <c r="V136" s="266"/>
      <c r="W136" s="239"/>
      <c r="X136" s="4"/>
      <c r="Y136" s="4"/>
      <c r="Z136" s="4"/>
      <c r="AA136" s="4"/>
      <c r="AT136" s="4"/>
    </row>
    <row r="137" spans="1:46" ht="15" customHeight="1">
      <c r="A137" s="290"/>
      <c r="B137" s="297"/>
      <c r="C137" s="298"/>
      <c r="D137" s="299"/>
      <c r="E137" s="265"/>
      <c r="F137" s="263"/>
      <c r="G137" s="263"/>
      <c r="H137" s="263"/>
      <c r="I137" s="300"/>
      <c r="J137" s="265"/>
      <c r="K137" s="263"/>
      <c r="L137" s="263"/>
      <c r="M137" s="263"/>
      <c r="N137" s="300"/>
      <c r="O137" s="265"/>
      <c r="P137" s="300"/>
      <c r="Q137" s="237"/>
      <c r="R137" s="238"/>
      <c r="S137" s="267"/>
      <c r="T137" s="238"/>
      <c r="U137" s="238"/>
      <c r="V137" s="266"/>
      <c r="W137" s="239"/>
      <c r="X137" s="4"/>
      <c r="Y137" s="4"/>
      <c r="Z137" s="4"/>
      <c r="AA137" s="4"/>
      <c r="AT137" s="4"/>
    </row>
    <row r="138" spans="1:46" ht="15" customHeight="1">
      <c r="A138" s="290"/>
      <c r="B138" s="297"/>
      <c r="C138" s="298"/>
      <c r="D138" s="299"/>
      <c r="E138" s="265"/>
      <c r="F138" s="263"/>
      <c r="G138" s="263"/>
      <c r="H138" s="263"/>
      <c r="I138" s="300"/>
      <c r="J138" s="265"/>
      <c r="K138" s="263"/>
      <c r="L138" s="263"/>
      <c r="M138" s="263"/>
      <c r="N138" s="300"/>
      <c r="O138" s="265"/>
      <c r="P138" s="300"/>
      <c r="Q138" s="237"/>
      <c r="R138" s="238"/>
      <c r="S138" s="267"/>
      <c r="T138" s="238"/>
      <c r="U138" s="238"/>
      <c r="V138" s="266"/>
      <c r="W138" s="239"/>
      <c r="X138" s="4"/>
      <c r="Y138" s="4"/>
      <c r="Z138" s="4"/>
      <c r="AA138" s="4"/>
      <c r="AT138" s="4"/>
    </row>
    <row r="139" spans="1:46" ht="15" customHeight="1">
      <c r="A139" s="290"/>
      <c r="B139" s="297"/>
      <c r="C139" s="298"/>
      <c r="D139" s="301"/>
      <c r="E139" s="237"/>
      <c r="F139" s="238"/>
      <c r="G139" s="238"/>
      <c r="H139" s="238"/>
      <c r="I139" s="239"/>
      <c r="J139" s="237"/>
      <c r="K139" s="238"/>
      <c r="L139" s="238"/>
      <c r="M139" s="238"/>
      <c r="N139" s="239"/>
      <c r="O139" s="237"/>
      <c r="P139" s="239"/>
      <c r="Q139" s="237"/>
      <c r="R139" s="238"/>
      <c r="S139" s="267"/>
      <c r="T139" s="238"/>
      <c r="U139" s="238"/>
      <c r="V139" s="266"/>
      <c r="W139" s="239"/>
      <c r="X139" s="4"/>
      <c r="Y139" s="4"/>
      <c r="Z139" s="4"/>
      <c r="AA139" s="4"/>
      <c r="AT139" s="4"/>
    </row>
    <row r="140" spans="1:46" ht="15" customHeight="1">
      <c r="A140" s="290"/>
      <c r="B140" s="297"/>
      <c r="C140" s="298"/>
      <c r="D140" s="301"/>
      <c r="E140" s="237"/>
      <c r="F140" s="238"/>
      <c r="G140" s="238"/>
      <c r="H140" s="238"/>
      <c r="I140" s="239"/>
      <c r="J140" s="237"/>
      <c r="K140" s="238"/>
      <c r="L140" s="238"/>
      <c r="M140" s="238"/>
      <c r="N140" s="239"/>
      <c r="O140" s="237"/>
      <c r="P140" s="239"/>
      <c r="Q140" s="237"/>
      <c r="R140" s="238"/>
      <c r="S140" s="267"/>
      <c r="T140" s="238"/>
      <c r="U140" s="238"/>
      <c r="V140" s="266"/>
      <c r="W140" s="239"/>
      <c r="X140" s="4"/>
      <c r="Y140" s="4"/>
      <c r="Z140" s="4"/>
      <c r="AA140" s="4"/>
      <c r="AT140" s="4"/>
    </row>
    <row r="141" spans="1:46" ht="15" customHeight="1">
      <c r="A141" s="290"/>
      <c r="B141" s="297"/>
      <c r="C141" s="298"/>
      <c r="D141" s="301"/>
      <c r="E141" s="237"/>
      <c r="F141" s="238"/>
      <c r="G141" s="238"/>
      <c r="H141" s="238"/>
      <c r="I141" s="239"/>
      <c r="J141" s="237"/>
      <c r="K141" s="238"/>
      <c r="L141" s="238"/>
      <c r="M141" s="238"/>
      <c r="N141" s="239"/>
      <c r="O141" s="237"/>
      <c r="P141" s="239"/>
      <c r="Q141" s="237"/>
      <c r="R141" s="238"/>
      <c r="S141" s="267"/>
      <c r="T141" s="238"/>
      <c r="U141" s="238"/>
      <c r="V141" s="266"/>
      <c r="W141" s="239"/>
      <c r="X141" s="4"/>
      <c r="Y141" s="4"/>
      <c r="Z141" s="4"/>
      <c r="AA141" s="4"/>
      <c r="AB141" s="4"/>
      <c r="AC141" s="4"/>
      <c r="AR141" s="4"/>
    </row>
    <row r="142" spans="1:46" ht="15" customHeight="1">
      <c r="A142" s="290"/>
      <c r="B142" s="297"/>
      <c r="C142" s="298"/>
      <c r="D142" s="301"/>
      <c r="E142" s="237"/>
      <c r="F142" s="238"/>
      <c r="G142" s="238"/>
      <c r="H142" s="238"/>
      <c r="I142" s="239"/>
      <c r="J142" s="237"/>
      <c r="K142" s="238"/>
      <c r="L142" s="238"/>
      <c r="M142" s="238"/>
      <c r="N142" s="239"/>
      <c r="O142" s="237"/>
      <c r="P142" s="239"/>
      <c r="Q142" s="237"/>
      <c r="R142" s="238"/>
      <c r="S142" s="267"/>
      <c r="T142" s="238"/>
      <c r="U142" s="238"/>
      <c r="V142" s="266"/>
      <c r="W142" s="239"/>
      <c r="X142" s="4"/>
      <c r="Y142" s="4"/>
      <c r="Z142" s="4"/>
      <c r="AA142" s="4"/>
      <c r="AB142" s="4"/>
      <c r="AC142" s="4"/>
      <c r="AR142" s="4"/>
    </row>
    <row r="143" spans="1:46" ht="15" customHeight="1">
      <c r="A143" s="290"/>
      <c r="B143" s="297"/>
      <c r="C143" s="298"/>
      <c r="D143" s="301"/>
      <c r="E143" s="237"/>
      <c r="F143" s="238"/>
      <c r="G143" s="238"/>
      <c r="H143" s="238"/>
      <c r="I143" s="239"/>
      <c r="J143" s="237"/>
      <c r="K143" s="238"/>
      <c r="L143" s="238"/>
      <c r="M143" s="238"/>
      <c r="N143" s="239"/>
      <c r="O143" s="237"/>
      <c r="P143" s="239"/>
      <c r="Q143" s="237"/>
      <c r="R143" s="238"/>
      <c r="S143" s="267"/>
      <c r="T143" s="238"/>
      <c r="U143" s="238"/>
      <c r="V143" s="266"/>
      <c r="W143" s="239"/>
      <c r="X143" s="4"/>
      <c r="Y143" s="4"/>
      <c r="Z143" s="4"/>
      <c r="AA143" s="4"/>
      <c r="AB143" s="4"/>
      <c r="AC143" s="4"/>
      <c r="AR143" s="4"/>
    </row>
    <row r="144" spans="1:46" ht="15" customHeight="1">
      <c r="A144" s="290"/>
      <c r="B144" s="297"/>
      <c r="C144" s="298"/>
      <c r="D144" s="301"/>
      <c r="E144" s="237"/>
      <c r="F144" s="238"/>
      <c r="G144" s="238"/>
      <c r="H144" s="238"/>
      <c r="I144" s="239"/>
      <c r="J144" s="237"/>
      <c r="K144" s="238"/>
      <c r="L144" s="238"/>
      <c r="M144" s="238"/>
      <c r="N144" s="239"/>
      <c r="O144" s="237"/>
      <c r="P144" s="239"/>
      <c r="Q144" s="237"/>
      <c r="R144" s="238"/>
      <c r="S144" s="267"/>
      <c r="T144" s="238"/>
      <c r="U144" s="238"/>
      <c r="V144" s="266"/>
      <c r="W144" s="239"/>
      <c r="X144" s="4"/>
      <c r="Y144" s="4"/>
      <c r="Z144" s="4"/>
      <c r="AA144" s="4"/>
      <c r="AB144" s="4"/>
      <c r="AC144" s="4"/>
      <c r="AR144" s="4"/>
    </row>
    <row r="145" spans="1:44" ht="15" customHeight="1">
      <c r="A145" s="290"/>
      <c r="B145" s="297"/>
      <c r="C145" s="298"/>
      <c r="D145" s="301"/>
      <c r="E145" s="237"/>
      <c r="F145" s="238"/>
      <c r="G145" s="238"/>
      <c r="H145" s="238"/>
      <c r="I145" s="239"/>
      <c r="J145" s="237"/>
      <c r="K145" s="238"/>
      <c r="L145" s="238"/>
      <c r="M145" s="238"/>
      <c r="N145" s="239"/>
      <c r="O145" s="237"/>
      <c r="P145" s="239"/>
      <c r="Q145" s="237"/>
      <c r="R145" s="238"/>
      <c r="S145" s="267"/>
      <c r="T145" s="238"/>
      <c r="U145" s="238"/>
      <c r="V145" s="266"/>
      <c r="W145" s="239"/>
      <c r="X145" s="4"/>
      <c r="Y145" s="4"/>
      <c r="Z145" s="4"/>
      <c r="AA145" s="4"/>
      <c r="AB145" s="4"/>
      <c r="AC145" s="4"/>
      <c r="AR145" s="4"/>
    </row>
    <row r="146" spans="1:44" ht="15" customHeight="1">
      <c r="A146" s="290"/>
      <c r="B146" s="297"/>
      <c r="C146" s="298"/>
      <c r="D146" s="301"/>
      <c r="E146" s="237"/>
      <c r="F146" s="238"/>
      <c r="G146" s="238"/>
      <c r="H146" s="238"/>
      <c r="I146" s="239"/>
      <c r="J146" s="237"/>
      <c r="K146" s="238"/>
      <c r="L146" s="238"/>
      <c r="M146" s="238"/>
      <c r="N146" s="239"/>
      <c r="O146" s="237"/>
      <c r="P146" s="239"/>
      <c r="Q146" s="237"/>
      <c r="R146" s="238"/>
      <c r="S146" s="267"/>
      <c r="T146" s="238"/>
      <c r="U146" s="238"/>
      <c r="V146" s="266"/>
      <c r="W146" s="239"/>
      <c r="X146" s="4"/>
      <c r="Y146" s="4"/>
      <c r="Z146" s="4"/>
      <c r="AA146" s="4"/>
      <c r="AB146" s="4"/>
      <c r="AC146" s="4"/>
      <c r="AR146" s="4"/>
    </row>
    <row r="147" spans="1:44" ht="15" customHeight="1">
      <c r="A147" s="290"/>
      <c r="B147" s="297"/>
      <c r="C147" s="298"/>
      <c r="D147" s="301"/>
      <c r="E147" s="237"/>
      <c r="F147" s="238"/>
      <c r="G147" s="238"/>
      <c r="H147" s="238"/>
      <c r="I147" s="239"/>
      <c r="J147" s="237"/>
      <c r="K147" s="238"/>
      <c r="L147" s="238"/>
      <c r="M147" s="238"/>
      <c r="N147" s="239"/>
      <c r="O147" s="237"/>
      <c r="P147" s="239"/>
      <c r="Q147" s="237"/>
      <c r="R147" s="238"/>
      <c r="S147" s="267"/>
      <c r="T147" s="238"/>
      <c r="U147" s="238"/>
      <c r="V147" s="266"/>
      <c r="W147" s="239"/>
      <c r="X147" s="4"/>
      <c r="Y147" s="4"/>
      <c r="Z147" s="4"/>
      <c r="AA147" s="4"/>
      <c r="AB147" s="4"/>
      <c r="AC147" s="4"/>
      <c r="AR147" s="4"/>
    </row>
    <row r="148" spans="1:44" ht="15" customHeight="1">
      <c r="A148" s="290"/>
      <c r="B148" s="297"/>
      <c r="C148" s="298"/>
      <c r="D148" s="301"/>
      <c r="E148" s="237"/>
      <c r="F148" s="238"/>
      <c r="G148" s="238"/>
      <c r="H148" s="238"/>
      <c r="I148" s="239"/>
      <c r="J148" s="237"/>
      <c r="K148" s="238"/>
      <c r="L148" s="238"/>
      <c r="M148" s="238"/>
      <c r="N148" s="239"/>
      <c r="O148" s="237"/>
      <c r="P148" s="239"/>
      <c r="Q148" s="237"/>
      <c r="R148" s="238"/>
      <c r="S148" s="267"/>
      <c r="T148" s="238"/>
      <c r="U148" s="238"/>
      <c r="V148" s="266"/>
      <c r="W148" s="239"/>
      <c r="X148" s="4"/>
      <c r="Y148" s="4"/>
      <c r="Z148" s="4"/>
      <c r="AA148" s="4"/>
      <c r="AB148" s="4"/>
      <c r="AC148" s="4"/>
      <c r="AR148" s="4"/>
    </row>
    <row r="149" spans="1:44" ht="15" customHeight="1">
      <c r="A149" s="290"/>
      <c r="B149" s="297"/>
      <c r="C149" s="298"/>
      <c r="D149" s="301"/>
      <c r="E149" s="237"/>
      <c r="F149" s="238"/>
      <c r="G149" s="238"/>
      <c r="H149" s="238"/>
      <c r="I149" s="239"/>
      <c r="J149" s="237"/>
      <c r="K149" s="238"/>
      <c r="L149" s="238"/>
      <c r="M149" s="238"/>
      <c r="N149" s="239"/>
      <c r="O149" s="237"/>
      <c r="P149" s="239"/>
      <c r="Q149" s="237"/>
      <c r="R149" s="238"/>
      <c r="S149" s="267"/>
      <c r="T149" s="238"/>
      <c r="U149" s="238"/>
      <c r="V149" s="266"/>
      <c r="W149" s="239"/>
      <c r="X149" s="4"/>
      <c r="Y149" s="4"/>
      <c r="Z149" s="4"/>
      <c r="AA149" s="4"/>
      <c r="AB149" s="4"/>
      <c r="AC149" s="4"/>
      <c r="AR149" s="4"/>
    </row>
    <row r="150" spans="1:44" ht="15" customHeight="1">
      <c r="A150" s="290"/>
      <c r="B150" s="297"/>
      <c r="C150" s="298"/>
      <c r="D150" s="301"/>
      <c r="E150" s="237"/>
      <c r="F150" s="238"/>
      <c r="G150" s="238"/>
      <c r="H150" s="238"/>
      <c r="I150" s="239"/>
      <c r="J150" s="237"/>
      <c r="K150" s="238"/>
      <c r="L150" s="238"/>
      <c r="M150" s="238"/>
      <c r="N150" s="239"/>
      <c r="O150" s="237"/>
      <c r="P150" s="239"/>
      <c r="Q150" s="237"/>
      <c r="R150" s="238"/>
      <c r="S150" s="267"/>
      <c r="T150" s="238"/>
      <c r="U150" s="238"/>
      <c r="V150" s="266"/>
      <c r="W150" s="239"/>
      <c r="X150" s="4"/>
      <c r="Y150" s="4"/>
      <c r="Z150" s="4"/>
      <c r="AA150" s="4"/>
      <c r="AB150" s="4"/>
      <c r="AC150" s="4"/>
      <c r="AR150" s="4"/>
    </row>
    <row r="151" spans="1:44" ht="15" customHeight="1">
      <c r="A151" s="290"/>
      <c r="B151" s="297"/>
      <c r="C151" s="298"/>
      <c r="D151" s="301"/>
      <c r="E151" s="237"/>
      <c r="F151" s="238"/>
      <c r="G151" s="238"/>
      <c r="H151" s="238"/>
      <c r="I151" s="239"/>
      <c r="J151" s="237"/>
      <c r="K151" s="238"/>
      <c r="L151" s="238"/>
      <c r="M151" s="238"/>
      <c r="N151" s="239"/>
      <c r="O151" s="237"/>
      <c r="P151" s="239"/>
      <c r="Q151" s="237"/>
      <c r="R151" s="238"/>
      <c r="S151" s="267"/>
      <c r="T151" s="238"/>
      <c r="U151" s="238"/>
      <c r="V151" s="266"/>
      <c r="W151" s="239"/>
      <c r="X151" s="4"/>
      <c r="Y151" s="4"/>
      <c r="Z151" s="4"/>
      <c r="AA151" s="4"/>
      <c r="AB151" s="4"/>
      <c r="AC151" s="4"/>
      <c r="AR151" s="4"/>
    </row>
    <row r="152" spans="1:44" ht="15" customHeight="1">
      <c r="A152" s="290"/>
      <c r="B152" s="297"/>
      <c r="C152" s="298"/>
      <c r="D152" s="301"/>
      <c r="E152" s="237"/>
      <c r="F152" s="238"/>
      <c r="G152" s="238"/>
      <c r="H152" s="238"/>
      <c r="I152" s="239"/>
      <c r="J152" s="237"/>
      <c r="K152" s="238"/>
      <c r="L152" s="238"/>
      <c r="M152" s="238"/>
      <c r="N152" s="239"/>
      <c r="O152" s="237"/>
      <c r="P152" s="239"/>
      <c r="Q152" s="237"/>
      <c r="R152" s="238"/>
      <c r="S152" s="267"/>
      <c r="T152" s="238"/>
      <c r="U152" s="238"/>
      <c r="V152" s="266"/>
      <c r="W152" s="239"/>
      <c r="X152" s="4"/>
      <c r="Y152" s="4"/>
      <c r="Z152" s="4"/>
      <c r="AA152" s="4"/>
      <c r="AB152" s="4"/>
      <c r="AC152" s="4"/>
      <c r="AR152" s="4"/>
    </row>
    <row r="153" spans="1:44" ht="15" customHeight="1">
      <c r="A153" s="290"/>
      <c r="B153" s="297"/>
      <c r="C153" s="298"/>
      <c r="D153" s="301"/>
      <c r="E153" s="237"/>
      <c r="F153" s="238"/>
      <c r="G153" s="238"/>
      <c r="H153" s="238"/>
      <c r="I153" s="239"/>
      <c r="J153" s="237"/>
      <c r="K153" s="238"/>
      <c r="L153" s="238"/>
      <c r="M153" s="238"/>
      <c r="N153" s="239"/>
      <c r="O153" s="237"/>
      <c r="P153" s="239"/>
      <c r="Q153" s="237"/>
      <c r="R153" s="238"/>
      <c r="S153" s="267"/>
      <c r="T153" s="238"/>
      <c r="U153" s="238"/>
      <c r="V153" s="266"/>
      <c r="W153" s="239"/>
      <c r="X153" s="4"/>
      <c r="Y153" s="4"/>
      <c r="Z153" s="4"/>
      <c r="AA153" s="4"/>
      <c r="AB153" s="4"/>
      <c r="AC153" s="4"/>
      <c r="AR153" s="4"/>
    </row>
    <row r="154" spans="1:44" ht="15" customHeight="1">
      <c r="A154" s="290"/>
      <c r="B154" s="297"/>
      <c r="C154" s="298"/>
      <c r="D154" s="301"/>
      <c r="E154" s="237"/>
      <c r="F154" s="238"/>
      <c r="G154" s="238"/>
      <c r="H154" s="238"/>
      <c r="I154" s="239"/>
      <c r="J154" s="237"/>
      <c r="K154" s="238"/>
      <c r="L154" s="238"/>
      <c r="M154" s="238"/>
      <c r="N154" s="239"/>
      <c r="O154" s="237"/>
      <c r="P154" s="239"/>
      <c r="Q154" s="237"/>
      <c r="R154" s="238"/>
      <c r="S154" s="267"/>
      <c r="T154" s="238"/>
      <c r="U154" s="238"/>
      <c r="V154" s="266"/>
      <c r="W154" s="239"/>
      <c r="X154" s="4"/>
      <c r="Y154" s="4"/>
      <c r="Z154" s="4"/>
      <c r="AA154" s="4"/>
      <c r="AB154" s="4"/>
      <c r="AC154" s="4"/>
      <c r="AR154" s="4"/>
    </row>
    <row r="155" spans="1:44" ht="15" customHeight="1">
      <c r="A155" s="290"/>
      <c r="B155" s="297"/>
      <c r="C155" s="298"/>
      <c r="D155" s="301"/>
      <c r="E155" s="237"/>
      <c r="F155" s="238"/>
      <c r="G155" s="238"/>
      <c r="H155" s="238"/>
      <c r="I155" s="239"/>
      <c r="J155" s="237"/>
      <c r="K155" s="238"/>
      <c r="L155" s="238"/>
      <c r="M155" s="238"/>
      <c r="N155" s="239"/>
      <c r="O155" s="237"/>
      <c r="P155" s="239"/>
      <c r="Q155" s="237"/>
      <c r="R155" s="238"/>
      <c r="S155" s="267"/>
      <c r="T155" s="238"/>
      <c r="U155" s="238"/>
      <c r="V155" s="266"/>
      <c r="W155" s="239"/>
      <c r="X155" s="4"/>
      <c r="Y155" s="4"/>
      <c r="Z155" s="4"/>
      <c r="AA155" s="4"/>
      <c r="AB155" s="4"/>
      <c r="AC155" s="4"/>
      <c r="AR155" s="4"/>
    </row>
    <row r="156" spans="1:44" ht="15" customHeight="1">
      <c r="A156" s="290"/>
      <c r="B156" s="297"/>
      <c r="C156" s="298"/>
      <c r="D156" s="301"/>
      <c r="E156" s="237"/>
      <c r="F156" s="238"/>
      <c r="G156" s="238"/>
      <c r="H156" s="238"/>
      <c r="I156" s="239"/>
      <c r="J156" s="237"/>
      <c r="K156" s="238"/>
      <c r="L156" s="238"/>
      <c r="M156" s="238"/>
      <c r="N156" s="239"/>
      <c r="O156" s="237"/>
      <c r="P156" s="239"/>
      <c r="Q156" s="237"/>
      <c r="R156" s="238"/>
      <c r="S156" s="267"/>
      <c r="T156" s="238"/>
      <c r="U156" s="238"/>
      <c r="V156" s="266"/>
      <c r="W156" s="239"/>
      <c r="X156" s="4"/>
      <c r="Y156" s="4"/>
      <c r="Z156" s="4"/>
      <c r="AA156" s="4"/>
      <c r="AB156" s="4"/>
      <c r="AC156" s="4"/>
      <c r="AR156" s="4"/>
    </row>
    <row r="157" spans="1:44" ht="15" customHeight="1">
      <c r="A157" s="290"/>
      <c r="B157" s="297"/>
      <c r="C157" s="298"/>
      <c r="D157" s="301"/>
      <c r="E157" s="237"/>
      <c r="F157" s="238"/>
      <c r="G157" s="238"/>
      <c r="H157" s="238"/>
      <c r="I157" s="239"/>
      <c r="J157" s="237"/>
      <c r="K157" s="238"/>
      <c r="L157" s="238"/>
      <c r="M157" s="238"/>
      <c r="N157" s="239"/>
      <c r="O157" s="237"/>
      <c r="P157" s="239"/>
      <c r="Q157" s="237"/>
      <c r="R157" s="238"/>
      <c r="S157" s="267"/>
      <c r="T157" s="238"/>
      <c r="U157" s="238"/>
      <c r="V157" s="266"/>
      <c r="W157" s="239"/>
      <c r="X157" s="4"/>
      <c r="Y157" s="4"/>
      <c r="Z157" s="4"/>
      <c r="AA157" s="4"/>
      <c r="AB157" s="4"/>
      <c r="AC157" s="4"/>
      <c r="AR157" s="4"/>
    </row>
    <row r="158" spans="1:44" ht="15" customHeight="1">
      <c r="A158" s="290"/>
      <c r="B158" s="297"/>
      <c r="C158" s="298"/>
      <c r="D158" s="301"/>
      <c r="E158" s="237"/>
      <c r="F158" s="238"/>
      <c r="G158" s="238"/>
      <c r="H158" s="238"/>
      <c r="I158" s="239"/>
      <c r="J158" s="237"/>
      <c r="K158" s="238"/>
      <c r="L158" s="238"/>
      <c r="M158" s="238"/>
      <c r="N158" s="239"/>
      <c r="O158" s="237"/>
      <c r="P158" s="239"/>
      <c r="Q158" s="237"/>
      <c r="R158" s="238"/>
      <c r="S158" s="267"/>
      <c r="T158" s="238"/>
      <c r="U158" s="238"/>
      <c r="V158" s="266"/>
      <c r="W158" s="239"/>
      <c r="X158" s="4"/>
      <c r="Y158" s="4"/>
      <c r="Z158" s="4"/>
      <c r="AA158" s="4"/>
      <c r="AB158" s="4"/>
      <c r="AC158" s="4"/>
      <c r="AR158" s="4"/>
    </row>
    <row r="159" spans="1:44" ht="15" customHeight="1">
      <c r="A159" s="290"/>
      <c r="B159" s="297"/>
      <c r="C159" s="298"/>
      <c r="D159" s="301"/>
      <c r="E159" s="237"/>
      <c r="F159" s="238"/>
      <c r="G159" s="238"/>
      <c r="H159" s="238"/>
      <c r="I159" s="239"/>
      <c r="J159" s="237"/>
      <c r="K159" s="238"/>
      <c r="L159" s="238"/>
      <c r="M159" s="238"/>
      <c r="N159" s="239"/>
      <c r="O159" s="237"/>
      <c r="P159" s="239"/>
      <c r="Q159" s="237"/>
      <c r="R159" s="238"/>
      <c r="S159" s="267"/>
      <c r="T159" s="238"/>
      <c r="U159" s="238"/>
      <c r="V159" s="266"/>
      <c r="W159" s="239"/>
      <c r="X159" s="4"/>
      <c r="Y159" s="4"/>
      <c r="Z159" s="4"/>
      <c r="AA159" s="4"/>
      <c r="AB159" s="4"/>
      <c r="AC159" s="4"/>
      <c r="AR159" s="4"/>
    </row>
    <row r="160" spans="1:44" ht="15" customHeight="1">
      <c r="A160" s="290"/>
      <c r="B160" s="297"/>
      <c r="C160" s="298"/>
      <c r="D160" s="301"/>
      <c r="E160" s="237"/>
      <c r="F160" s="238"/>
      <c r="G160" s="238"/>
      <c r="H160" s="238"/>
      <c r="I160" s="239"/>
      <c r="J160" s="237"/>
      <c r="K160" s="238"/>
      <c r="L160" s="238"/>
      <c r="M160" s="238"/>
      <c r="N160" s="239"/>
      <c r="O160" s="237"/>
      <c r="P160" s="239"/>
      <c r="Q160" s="237"/>
      <c r="R160" s="238"/>
      <c r="S160" s="267"/>
      <c r="T160" s="238"/>
      <c r="U160" s="238"/>
      <c r="V160" s="266"/>
      <c r="W160" s="239"/>
      <c r="X160" s="4"/>
      <c r="Y160" s="4"/>
      <c r="Z160" s="4"/>
      <c r="AA160" s="4"/>
      <c r="AB160" s="4"/>
      <c r="AC160" s="4"/>
      <c r="AR160" s="4"/>
    </row>
    <row r="161" spans="1:44" ht="15" customHeight="1">
      <c r="A161" s="290"/>
      <c r="B161" s="297"/>
      <c r="C161" s="298"/>
      <c r="D161" s="301"/>
      <c r="E161" s="237"/>
      <c r="F161" s="238"/>
      <c r="G161" s="238"/>
      <c r="H161" s="238"/>
      <c r="I161" s="239"/>
      <c r="J161" s="237"/>
      <c r="K161" s="238"/>
      <c r="L161" s="238"/>
      <c r="M161" s="238"/>
      <c r="N161" s="239"/>
      <c r="O161" s="237"/>
      <c r="P161" s="239"/>
      <c r="Q161" s="237"/>
      <c r="R161" s="238"/>
      <c r="S161" s="267"/>
      <c r="T161" s="238"/>
      <c r="U161" s="238"/>
      <c r="V161" s="266"/>
      <c r="W161" s="239"/>
      <c r="X161" s="4"/>
      <c r="Y161" s="4"/>
      <c r="Z161" s="4"/>
      <c r="AA161" s="4"/>
      <c r="AB161" s="4"/>
      <c r="AC161" s="4"/>
      <c r="AR161" s="4"/>
    </row>
    <row r="162" spans="1:44" ht="15" customHeight="1">
      <c r="A162" s="290"/>
      <c r="B162" s="297"/>
      <c r="C162" s="298"/>
      <c r="D162" s="301"/>
      <c r="E162" s="237"/>
      <c r="F162" s="238"/>
      <c r="G162" s="238"/>
      <c r="H162" s="238"/>
      <c r="I162" s="239"/>
      <c r="J162" s="237"/>
      <c r="K162" s="238"/>
      <c r="L162" s="238"/>
      <c r="M162" s="238"/>
      <c r="N162" s="239"/>
      <c r="O162" s="237"/>
      <c r="P162" s="239"/>
      <c r="Q162" s="237"/>
      <c r="R162" s="238"/>
      <c r="S162" s="267"/>
      <c r="T162" s="238"/>
      <c r="U162" s="238"/>
      <c r="V162" s="266"/>
      <c r="W162" s="239"/>
      <c r="X162" s="4"/>
      <c r="Y162" s="4"/>
      <c r="Z162" s="4"/>
      <c r="AA162" s="4"/>
      <c r="AB162" s="4"/>
      <c r="AC162" s="4"/>
      <c r="AR162" s="4"/>
    </row>
    <row r="163" spans="1:44" ht="15" customHeight="1">
      <c r="A163" s="290"/>
      <c r="B163" s="297"/>
      <c r="C163" s="298"/>
      <c r="D163" s="301"/>
      <c r="E163" s="237"/>
      <c r="F163" s="238"/>
      <c r="G163" s="238"/>
      <c r="H163" s="238"/>
      <c r="I163" s="239"/>
      <c r="J163" s="237"/>
      <c r="K163" s="238"/>
      <c r="L163" s="238"/>
      <c r="M163" s="238"/>
      <c r="N163" s="239"/>
      <c r="O163" s="237"/>
      <c r="P163" s="239"/>
      <c r="Q163" s="237"/>
      <c r="R163" s="238"/>
      <c r="S163" s="267"/>
      <c r="T163" s="238"/>
      <c r="U163" s="238"/>
      <c r="V163" s="266"/>
      <c r="W163" s="239"/>
      <c r="X163" s="4"/>
      <c r="Y163" s="4"/>
      <c r="Z163" s="4"/>
      <c r="AA163" s="4"/>
      <c r="AB163" s="4"/>
      <c r="AC163" s="4"/>
      <c r="AR163" s="4"/>
    </row>
    <row r="164" spans="1:44" ht="15" customHeight="1">
      <c r="A164" s="290"/>
      <c r="B164" s="297"/>
      <c r="C164" s="298"/>
      <c r="D164" s="301"/>
      <c r="E164" s="237"/>
      <c r="F164" s="238"/>
      <c r="G164" s="238"/>
      <c r="H164" s="238"/>
      <c r="I164" s="239"/>
      <c r="J164" s="237"/>
      <c r="K164" s="238"/>
      <c r="L164" s="238"/>
      <c r="M164" s="238"/>
      <c r="N164" s="239"/>
      <c r="O164" s="237"/>
      <c r="P164" s="239"/>
      <c r="Q164" s="237"/>
      <c r="R164" s="238"/>
      <c r="S164" s="267"/>
      <c r="T164" s="238"/>
      <c r="U164" s="238"/>
      <c r="V164" s="266"/>
      <c r="W164" s="239"/>
      <c r="X164" s="4"/>
      <c r="Y164" s="4"/>
      <c r="Z164" s="4"/>
      <c r="AA164" s="4"/>
      <c r="AB164" s="4"/>
      <c r="AC164" s="4"/>
      <c r="AR164" s="4"/>
    </row>
    <row r="165" spans="1:44" ht="15" customHeight="1">
      <c r="A165" s="290"/>
      <c r="B165" s="297"/>
      <c r="C165" s="298"/>
      <c r="D165" s="301"/>
      <c r="E165" s="237"/>
      <c r="F165" s="238"/>
      <c r="G165" s="238"/>
      <c r="H165" s="238"/>
      <c r="I165" s="239"/>
      <c r="J165" s="237"/>
      <c r="K165" s="238"/>
      <c r="L165" s="238"/>
      <c r="M165" s="238"/>
      <c r="N165" s="239"/>
      <c r="O165" s="237"/>
      <c r="P165" s="239"/>
      <c r="Q165" s="237"/>
      <c r="R165" s="238"/>
      <c r="S165" s="267"/>
      <c r="T165" s="238"/>
      <c r="U165" s="238"/>
      <c r="V165" s="266"/>
      <c r="W165" s="239"/>
      <c r="X165" s="4"/>
      <c r="Y165" s="4"/>
      <c r="Z165" s="4"/>
      <c r="AA165" s="4"/>
      <c r="AB165" s="4"/>
      <c r="AC165" s="4"/>
      <c r="AR165" s="4"/>
    </row>
    <row r="166" spans="1:44" ht="15" customHeight="1">
      <c r="A166" s="290"/>
      <c r="B166" s="297"/>
      <c r="C166" s="298"/>
      <c r="D166" s="301"/>
      <c r="E166" s="237"/>
      <c r="F166" s="238"/>
      <c r="G166" s="238"/>
      <c r="H166" s="238"/>
      <c r="I166" s="239"/>
      <c r="J166" s="237"/>
      <c r="K166" s="238"/>
      <c r="L166" s="238"/>
      <c r="M166" s="238"/>
      <c r="N166" s="239"/>
      <c r="O166" s="237"/>
      <c r="P166" s="239"/>
      <c r="Q166" s="237"/>
      <c r="R166" s="238"/>
      <c r="S166" s="267"/>
      <c r="T166" s="238"/>
      <c r="U166" s="238"/>
      <c r="V166" s="266"/>
      <c r="W166" s="239"/>
      <c r="X166" s="4"/>
      <c r="Y166" s="4"/>
      <c r="Z166" s="4"/>
      <c r="AA166" s="4"/>
      <c r="AB166" s="4"/>
      <c r="AC166" s="4"/>
      <c r="AR166" s="4"/>
    </row>
    <row r="167" spans="1:44" ht="15" customHeight="1">
      <c r="A167" s="290"/>
      <c r="B167" s="297"/>
      <c r="C167" s="298"/>
      <c r="D167" s="301"/>
      <c r="E167" s="237"/>
      <c r="F167" s="238"/>
      <c r="G167" s="238"/>
      <c r="H167" s="238"/>
      <c r="I167" s="239"/>
      <c r="J167" s="237"/>
      <c r="K167" s="238"/>
      <c r="L167" s="238"/>
      <c r="M167" s="238"/>
      <c r="N167" s="239"/>
      <c r="O167" s="237"/>
      <c r="P167" s="239"/>
      <c r="Q167" s="237"/>
      <c r="R167" s="238"/>
      <c r="S167" s="267"/>
      <c r="T167" s="238"/>
      <c r="U167" s="238"/>
      <c r="V167" s="266"/>
      <c r="W167" s="239"/>
      <c r="X167" s="4"/>
      <c r="Y167" s="4"/>
      <c r="Z167" s="4"/>
      <c r="AA167" s="4"/>
      <c r="AB167" s="4"/>
      <c r="AC167" s="4"/>
      <c r="AR167" s="4"/>
    </row>
    <row r="168" spans="1:44" ht="15" customHeight="1">
      <c r="A168" s="290"/>
      <c r="B168" s="297"/>
      <c r="C168" s="298"/>
      <c r="D168" s="301"/>
      <c r="E168" s="237"/>
      <c r="F168" s="238"/>
      <c r="G168" s="238"/>
      <c r="H168" s="238"/>
      <c r="I168" s="239"/>
      <c r="J168" s="237"/>
      <c r="K168" s="238"/>
      <c r="L168" s="238"/>
      <c r="M168" s="238"/>
      <c r="N168" s="239"/>
      <c r="O168" s="237"/>
      <c r="P168" s="239"/>
      <c r="Q168" s="237"/>
      <c r="R168" s="238"/>
      <c r="S168" s="267"/>
      <c r="T168" s="238"/>
      <c r="U168" s="238"/>
      <c r="V168" s="266"/>
      <c r="W168" s="239"/>
      <c r="X168" s="4"/>
      <c r="Y168" s="4"/>
      <c r="Z168" s="4"/>
      <c r="AA168" s="4"/>
      <c r="AB168" s="4"/>
      <c r="AC168" s="4"/>
      <c r="AR168" s="4"/>
    </row>
    <row r="169" spans="1:44" ht="15" customHeight="1">
      <c r="A169" s="290"/>
      <c r="B169" s="297"/>
      <c r="C169" s="298"/>
      <c r="D169" s="301"/>
      <c r="E169" s="237"/>
      <c r="F169" s="238"/>
      <c r="G169" s="238"/>
      <c r="H169" s="238"/>
      <c r="I169" s="239"/>
      <c r="J169" s="237"/>
      <c r="K169" s="238"/>
      <c r="L169" s="238"/>
      <c r="M169" s="238"/>
      <c r="N169" s="239"/>
      <c r="O169" s="237"/>
      <c r="P169" s="239"/>
      <c r="Q169" s="237"/>
      <c r="R169" s="238"/>
      <c r="S169" s="267"/>
      <c r="T169" s="238"/>
      <c r="U169" s="238"/>
      <c r="V169" s="266"/>
      <c r="W169" s="239"/>
      <c r="X169" s="4"/>
      <c r="Y169" s="4"/>
      <c r="Z169" s="4"/>
      <c r="AA169" s="4"/>
      <c r="AB169" s="4"/>
      <c r="AC169" s="4"/>
      <c r="AR169" s="4"/>
    </row>
    <row r="170" spans="1:44" ht="15" customHeight="1">
      <c r="A170" s="290"/>
      <c r="B170" s="297"/>
      <c r="C170" s="298"/>
      <c r="D170" s="301"/>
      <c r="E170" s="237"/>
      <c r="F170" s="238"/>
      <c r="G170" s="238"/>
      <c r="H170" s="238"/>
      <c r="I170" s="239"/>
      <c r="J170" s="237"/>
      <c r="K170" s="238"/>
      <c r="L170" s="238"/>
      <c r="M170" s="238"/>
      <c r="N170" s="239"/>
      <c r="O170" s="237"/>
      <c r="P170" s="239"/>
      <c r="Q170" s="237"/>
      <c r="R170" s="238"/>
      <c r="S170" s="267"/>
      <c r="T170" s="238"/>
      <c r="U170" s="238"/>
      <c r="V170" s="266"/>
      <c r="W170" s="239"/>
      <c r="X170" s="4"/>
      <c r="Y170" s="4"/>
      <c r="Z170" s="4"/>
      <c r="AA170" s="4"/>
      <c r="AB170" s="4"/>
      <c r="AC170" s="4"/>
      <c r="AR170" s="4"/>
    </row>
    <row r="171" spans="1:44" ht="15" customHeight="1">
      <c r="A171" s="290"/>
      <c r="B171" s="297"/>
      <c r="C171" s="298"/>
      <c r="D171" s="301"/>
      <c r="E171" s="237"/>
      <c r="F171" s="238"/>
      <c r="G171" s="238"/>
      <c r="H171" s="238"/>
      <c r="I171" s="239"/>
      <c r="J171" s="237"/>
      <c r="K171" s="238"/>
      <c r="L171" s="238"/>
      <c r="M171" s="238"/>
      <c r="N171" s="239"/>
      <c r="O171" s="237"/>
      <c r="P171" s="239"/>
      <c r="Q171" s="237"/>
      <c r="R171" s="238"/>
      <c r="S171" s="267"/>
      <c r="T171" s="238"/>
      <c r="U171" s="238"/>
      <c r="V171" s="266"/>
      <c r="W171" s="239"/>
      <c r="X171" s="4"/>
      <c r="Y171" s="4"/>
      <c r="Z171" s="4"/>
      <c r="AA171" s="4"/>
      <c r="AB171" s="4"/>
      <c r="AC171" s="4"/>
      <c r="AR171" s="4"/>
    </row>
    <row r="172" spans="1:44" ht="15" customHeight="1">
      <c r="A172" s="290"/>
      <c r="B172" s="297"/>
      <c r="C172" s="298"/>
      <c r="D172" s="301"/>
      <c r="E172" s="237"/>
      <c r="F172" s="238"/>
      <c r="G172" s="238"/>
      <c r="H172" s="238"/>
      <c r="I172" s="239"/>
      <c r="J172" s="237"/>
      <c r="K172" s="238"/>
      <c r="L172" s="238"/>
      <c r="M172" s="238"/>
      <c r="N172" s="239"/>
      <c r="O172" s="237"/>
      <c r="P172" s="239"/>
      <c r="Q172" s="237"/>
      <c r="R172" s="238"/>
      <c r="S172" s="267"/>
      <c r="T172" s="238"/>
      <c r="U172" s="238"/>
      <c r="V172" s="266"/>
      <c r="W172" s="239"/>
      <c r="X172" s="4"/>
      <c r="Y172" s="4"/>
      <c r="Z172" s="4"/>
      <c r="AA172" s="4"/>
      <c r="AB172" s="4"/>
      <c r="AC172" s="4"/>
      <c r="AR172" s="4"/>
    </row>
    <row r="173" spans="1:44" ht="15" customHeight="1">
      <c r="A173" s="290"/>
      <c r="B173" s="297"/>
      <c r="C173" s="298"/>
      <c r="D173" s="301"/>
      <c r="E173" s="237"/>
      <c r="F173" s="238"/>
      <c r="G173" s="238"/>
      <c r="H173" s="238"/>
      <c r="I173" s="239"/>
      <c r="J173" s="237"/>
      <c r="K173" s="238"/>
      <c r="L173" s="238"/>
      <c r="M173" s="238"/>
      <c r="N173" s="239"/>
      <c r="O173" s="237"/>
      <c r="P173" s="239"/>
      <c r="Q173" s="237"/>
      <c r="R173" s="238"/>
      <c r="S173" s="267"/>
      <c r="T173" s="238"/>
      <c r="U173" s="238"/>
      <c r="V173" s="266"/>
      <c r="W173" s="239"/>
      <c r="X173" s="4"/>
      <c r="Y173" s="4"/>
      <c r="Z173" s="4"/>
      <c r="AA173" s="4"/>
      <c r="AB173" s="4"/>
      <c r="AC173" s="4"/>
      <c r="AR173" s="4"/>
    </row>
    <row r="174" spans="1:44" ht="15" customHeight="1">
      <c r="A174" s="290"/>
      <c r="B174" s="297"/>
      <c r="C174" s="298"/>
      <c r="D174" s="301"/>
      <c r="E174" s="237"/>
      <c r="F174" s="238"/>
      <c r="G174" s="238"/>
      <c r="H174" s="238"/>
      <c r="I174" s="239"/>
      <c r="J174" s="237"/>
      <c r="K174" s="238"/>
      <c r="L174" s="238"/>
      <c r="M174" s="238"/>
      <c r="N174" s="239"/>
      <c r="O174" s="237"/>
      <c r="P174" s="239"/>
      <c r="Q174" s="237"/>
      <c r="R174" s="238"/>
      <c r="S174" s="267"/>
      <c r="T174" s="238"/>
      <c r="U174" s="238"/>
      <c r="V174" s="266"/>
      <c r="W174" s="239"/>
      <c r="X174" s="4"/>
      <c r="Y174" s="4"/>
      <c r="Z174" s="4"/>
      <c r="AA174" s="4"/>
      <c r="AB174" s="4"/>
      <c r="AC174" s="4"/>
      <c r="AR174" s="4"/>
    </row>
    <row r="175" spans="1:44" ht="15" customHeight="1">
      <c r="A175" s="290"/>
      <c r="B175" s="297"/>
      <c r="C175" s="298"/>
      <c r="D175" s="301"/>
      <c r="E175" s="237"/>
      <c r="F175" s="238"/>
      <c r="G175" s="238"/>
      <c r="H175" s="238"/>
      <c r="I175" s="239"/>
      <c r="J175" s="237"/>
      <c r="K175" s="238"/>
      <c r="L175" s="238"/>
      <c r="M175" s="238"/>
      <c r="N175" s="239"/>
      <c r="O175" s="237"/>
      <c r="P175" s="239"/>
      <c r="Q175" s="237"/>
      <c r="R175" s="238"/>
      <c r="S175" s="267"/>
      <c r="T175" s="238"/>
      <c r="U175" s="238"/>
      <c r="V175" s="266"/>
      <c r="W175" s="239"/>
      <c r="X175" s="4"/>
      <c r="Y175" s="4"/>
      <c r="Z175" s="4"/>
      <c r="AA175" s="4"/>
      <c r="AB175" s="4"/>
      <c r="AC175" s="4"/>
      <c r="AR175" s="4"/>
    </row>
    <row r="176" spans="1:44" ht="15" customHeight="1">
      <c r="A176" s="290"/>
      <c r="B176" s="297"/>
      <c r="C176" s="298"/>
      <c r="D176" s="301"/>
      <c r="E176" s="237"/>
      <c r="F176" s="238"/>
      <c r="G176" s="238"/>
      <c r="H176" s="238"/>
      <c r="I176" s="239"/>
      <c r="J176" s="237"/>
      <c r="K176" s="238"/>
      <c r="L176" s="238"/>
      <c r="M176" s="238"/>
      <c r="N176" s="239"/>
      <c r="O176" s="237"/>
      <c r="P176" s="239"/>
      <c r="Q176" s="237"/>
      <c r="R176" s="238"/>
      <c r="S176" s="267"/>
      <c r="T176" s="238"/>
      <c r="U176" s="238"/>
      <c r="V176" s="266"/>
      <c r="W176" s="239"/>
      <c r="X176" s="4"/>
      <c r="Y176" s="4"/>
      <c r="Z176" s="4"/>
      <c r="AA176" s="4"/>
      <c r="AB176" s="4"/>
      <c r="AC176" s="4"/>
      <c r="AR176" s="4"/>
    </row>
    <row r="177" spans="1:44" ht="15" customHeight="1">
      <c r="A177" s="290"/>
      <c r="B177" s="297"/>
      <c r="C177" s="298"/>
      <c r="D177" s="301"/>
      <c r="E177" s="237"/>
      <c r="F177" s="238"/>
      <c r="G177" s="238"/>
      <c r="H177" s="238"/>
      <c r="I177" s="239"/>
      <c r="J177" s="237"/>
      <c r="K177" s="238"/>
      <c r="L177" s="238"/>
      <c r="M177" s="238"/>
      <c r="N177" s="239"/>
      <c r="O177" s="237"/>
      <c r="P177" s="239"/>
      <c r="Q177" s="237"/>
      <c r="R177" s="238"/>
      <c r="S177" s="267"/>
      <c r="T177" s="238"/>
      <c r="U177" s="238"/>
      <c r="V177" s="266"/>
      <c r="W177" s="239"/>
      <c r="X177" s="4"/>
      <c r="Y177" s="4"/>
      <c r="Z177" s="4"/>
      <c r="AA177" s="4"/>
      <c r="AB177" s="4"/>
      <c r="AC177" s="4"/>
      <c r="AR177" s="4"/>
    </row>
    <row r="178" spans="1:44" ht="15" customHeight="1">
      <c r="A178" s="290"/>
      <c r="B178" s="302"/>
      <c r="C178" s="303"/>
      <c r="D178" s="301"/>
      <c r="E178" s="237"/>
      <c r="F178" s="238"/>
      <c r="G178" s="238"/>
      <c r="H178" s="238"/>
      <c r="I178" s="239"/>
      <c r="J178" s="237"/>
      <c r="K178" s="238"/>
      <c r="L178" s="238"/>
      <c r="M178" s="238"/>
      <c r="N178" s="239"/>
      <c r="O178" s="237"/>
      <c r="P178" s="239"/>
      <c r="Q178" s="237"/>
      <c r="R178" s="238"/>
      <c r="S178" s="267"/>
      <c r="T178" s="238"/>
      <c r="U178" s="238"/>
      <c r="V178" s="266"/>
      <c r="W178" s="239"/>
      <c r="X178" s="4"/>
      <c r="Y178" s="4"/>
      <c r="Z178" s="4"/>
      <c r="AA178" s="4"/>
      <c r="AB178" s="4"/>
      <c r="AC178" s="4"/>
      <c r="AK178" s="91"/>
      <c r="AR178" s="4"/>
    </row>
    <row r="179" spans="1:44" ht="15" customHeight="1">
      <c r="A179" s="290"/>
      <c r="B179" s="302"/>
      <c r="C179" s="303"/>
      <c r="D179" s="301"/>
      <c r="E179" s="237"/>
      <c r="F179" s="238"/>
      <c r="G179" s="304"/>
      <c r="H179" s="238"/>
      <c r="I179" s="239"/>
      <c r="J179" s="237"/>
      <c r="K179" s="238"/>
      <c r="L179" s="238"/>
      <c r="M179" s="238"/>
      <c r="N179" s="239"/>
      <c r="O179" s="237"/>
      <c r="P179" s="239"/>
      <c r="Q179" s="237"/>
      <c r="R179" s="238"/>
      <c r="S179" s="267"/>
      <c r="T179" s="238"/>
      <c r="U179" s="238"/>
      <c r="V179" s="266"/>
      <c r="W179" s="239"/>
      <c r="X179" s="4"/>
      <c r="Y179" s="4"/>
      <c r="Z179" s="4"/>
      <c r="AA179" s="4"/>
      <c r="AB179" s="4"/>
      <c r="AC179" s="4"/>
      <c r="AR179" s="4"/>
    </row>
    <row r="180" spans="1:44" ht="15" customHeight="1">
      <c r="A180" s="290"/>
      <c r="B180" s="302"/>
      <c r="C180" s="303"/>
      <c r="D180" s="301"/>
      <c r="E180" s="237"/>
      <c r="F180" s="238"/>
      <c r="G180" s="238"/>
      <c r="H180" s="238"/>
      <c r="I180" s="239"/>
      <c r="J180" s="237"/>
      <c r="K180" s="238"/>
      <c r="L180" s="238"/>
      <c r="M180" s="238"/>
      <c r="N180" s="239"/>
      <c r="O180" s="237"/>
      <c r="P180" s="239"/>
      <c r="Q180" s="237"/>
      <c r="R180" s="238"/>
      <c r="S180" s="267"/>
      <c r="T180" s="238"/>
      <c r="U180" s="238"/>
      <c r="V180" s="266"/>
      <c r="W180" s="239"/>
      <c r="X180" s="4"/>
      <c r="Y180" s="4"/>
      <c r="Z180" s="4"/>
      <c r="AA180" s="4"/>
      <c r="AB180" s="4"/>
      <c r="AC180" s="4"/>
      <c r="AR180" s="4"/>
    </row>
    <row r="181" spans="1:44" ht="15" customHeight="1">
      <c r="A181" s="290"/>
      <c r="B181" s="302"/>
      <c r="C181" s="303"/>
      <c r="D181" s="301"/>
      <c r="E181" s="237"/>
      <c r="F181" s="238"/>
      <c r="G181" s="238"/>
      <c r="H181" s="238"/>
      <c r="I181" s="239"/>
      <c r="J181" s="237"/>
      <c r="K181" s="238"/>
      <c r="L181" s="238"/>
      <c r="M181" s="238"/>
      <c r="N181" s="239"/>
      <c r="O181" s="237"/>
      <c r="P181" s="239"/>
      <c r="Q181" s="237"/>
      <c r="R181" s="238"/>
      <c r="S181" s="267"/>
      <c r="T181" s="238"/>
      <c r="U181" s="238"/>
      <c r="V181" s="266"/>
      <c r="W181" s="239"/>
      <c r="X181" s="4"/>
      <c r="Y181" s="4"/>
      <c r="Z181" s="4"/>
      <c r="AA181" s="4"/>
      <c r="AB181" s="4"/>
      <c r="AC181" s="4"/>
      <c r="AR181" s="4"/>
    </row>
    <row r="182" spans="1:44" ht="15" customHeight="1">
      <c r="A182" s="290"/>
      <c r="B182" s="302"/>
      <c r="C182" s="303"/>
      <c r="D182" s="301"/>
      <c r="E182" s="237"/>
      <c r="F182" s="238"/>
      <c r="G182" s="238"/>
      <c r="H182" s="238"/>
      <c r="I182" s="239"/>
      <c r="J182" s="237"/>
      <c r="K182" s="238"/>
      <c r="L182" s="238"/>
      <c r="M182" s="238"/>
      <c r="N182" s="239"/>
      <c r="O182" s="237"/>
      <c r="P182" s="239"/>
      <c r="Q182" s="237"/>
      <c r="R182" s="238"/>
      <c r="S182" s="267"/>
      <c r="T182" s="238"/>
      <c r="U182" s="238"/>
      <c r="V182" s="266"/>
      <c r="W182" s="239"/>
      <c r="X182" s="4"/>
      <c r="Y182" s="4"/>
      <c r="Z182" s="4"/>
      <c r="AA182" s="4"/>
      <c r="AB182" s="4"/>
      <c r="AC182" s="4"/>
      <c r="AR182" s="4"/>
    </row>
    <row r="183" spans="1:44" ht="15" customHeight="1">
      <c r="A183" s="290"/>
      <c r="B183" s="302"/>
      <c r="C183" s="303"/>
      <c r="D183" s="301"/>
      <c r="E183" s="237"/>
      <c r="F183" s="238"/>
      <c r="G183" s="238"/>
      <c r="H183" s="238"/>
      <c r="I183" s="239"/>
      <c r="J183" s="237"/>
      <c r="K183" s="238"/>
      <c r="L183" s="238"/>
      <c r="M183" s="238"/>
      <c r="N183" s="239"/>
      <c r="O183" s="237"/>
      <c r="P183" s="239"/>
      <c r="Q183" s="237"/>
      <c r="R183" s="238"/>
      <c r="S183" s="267"/>
      <c r="T183" s="238"/>
      <c r="U183" s="238"/>
      <c r="V183" s="266"/>
      <c r="W183" s="239"/>
      <c r="X183" s="4"/>
      <c r="Y183" s="4"/>
      <c r="Z183" s="4"/>
      <c r="AA183" s="4"/>
      <c r="AB183" s="4"/>
      <c r="AC183" s="4"/>
      <c r="AR183" s="4"/>
    </row>
    <row r="184" spans="1:44" ht="15" customHeight="1">
      <c r="A184" s="290"/>
      <c r="B184" s="302"/>
      <c r="C184" s="303"/>
      <c r="D184" s="301"/>
      <c r="E184" s="237"/>
      <c r="F184" s="238"/>
      <c r="G184" s="238"/>
      <c r="H184" s="238"/>
      <c r="I184" s="239"/>
      <c r="J184" s="237"/>
      <c r="K184" s="238"/>
      <c r="L184" s="238"/>
      <c r="M184" s="238"/>
      <c r="N184" s="239"/>
      <c r="O184" s="237"/>
      <c r="P184" s="239"/>
      <c r="Q184" s="237"/>
      <c r="R184" s="238"/>
      <c r="S184" s="267"/>
      <c r="T184" s="238"/>
      <c r="U184" s="238"/>
      <c r="V184" s="266"/>
      <c r="W184" s="239"/>
      <c r="X184" s="4"/>
      <c r="Y184" s="4"/>
      <c r="Z184" s="4"/>
      <c r="AA184" s="4"/>
      <c r="AB184" s="4"/>
      <c r="AC184" s="4"/>
      <c r="AR184" s="4"/>
    </row>
    <row r="185" spans="1:44" ht="15" customHeight="1">
      <c r="A185" s="305"/>
      <c r="B185" s="302"/>
      <c r="C185" s="303"/>
      <c r="D185" s="301"/>
      <c r="E185" s="237"/>
      <c r="F185" s="238"/>
      <c r="G185" s="238"/>
      <c r="H185" s="238"/>
      <c r="I185" s="239"/>
      <c r="J185" s="237"/>
      <c r="K185" s="238"/>
      <c r="L185" s="238"/>
      <c r="M185" s="238"/>
      <c r="N185" s="239"/>
      <c r="O185" s="237"/>
      <c r="P185" s="239"/>
      <c r="Q185" s="237"/>
      <c r="R185" s="238"/>
      <c r="S185" s="267"/>
      <c r="T185" s="238"/>
      <c r="U185" s="238"/>
      <c r="V185" s="266"/>
      <c r="W185" s="239"/>
      <c r="X185" s="4"/>
      <c r="Y185" s="4"/>
      <c r="Z185" s="4"/>
      <c r="AA185" s="4"/>
      <c r="AB185" s="4"/>
      <c r="AC185" s="4"/>
      <c r="AR185" s="4"/>
    </row>
    <row r="186" spans="1:44" ht="15" customHeight="1">
      <c r="A186" s="305"/>
      <c r="B186" s="302"/>
      <c r="C186" s="303"/>
      <c r="D186" s="301"/>
      <c r="E186" s="237"/>
      <c r="F186" s="238"/>
      <c r="G186" s="238"/>
      <c r="H186" s="238"/>
      <c r="I186" s="239"/>
      <c r="J186" s="237"/>
      <c r="K186" s="238"/>
      <c r="L186" s="238"/>
      <c r="M186" s="238"/>
      <c r="N186" s="239"/>
      <c r="O186" s="237"/>
      <c r="P186" s="239"/>
      <c r="Q186" s="237"/>
      <c r="R186" s="238"/>
      <c r="S186" s="267"/>
      <c r="T186" s="238"/>
      <c r="U186" s="238"/>
      <c r="V186" s="266"/>
      <c r="W186" s="239"/>
      <c r="X186" s="4"/>
      <c r="Y186" s="4"/>
      <c r="Z186" s="4"/>
      <c r="AA186" s="4"/>
      <c r="AB186" s="4"/>
      <c r="AC186" s="4"/>
      <c r="AR186" s="4"/>
    </row>
    <row r="187" spans="1:44" ht="15" customHeight="1">
      <c r="A187" s="305"/>
      <c r="B187" s="302"/>
      <c r="C187" s="303"/>
      <c r="D187" s="301"/>
      <c r="E187" s="237"/>
      <c r="F187" s="238"/>
      <c r="G187" s="238"/>
      <c r="H187" s="238"/>
      <c r="I187" s="239"/>
      <c r="J187" s="237"/>
      <c r="K187" s="238"/>
      <c r="L187" s="238"/>
      <c r="M187" s="238"/>
      <c r="N187" s="239"/>
      <c r="O187" s="237"/>
      <c r="P187" s="239"/>
      <c r="Q187" s="237"/>
      <c r="R187" s="238"/>
      <c r="S187" s="267"/>
      <c r="T187" s="238"/>
      <c r="U187" s="238"/>
      <c r="V187" s="266"/>
      <c r="W187" s="239"/>
      <c r="X187" s="4"/>
      <c r="Y187" s="4"/>
      <c r="Z187" s="4"/>
      <c r="AA187" s="4"/>
      <c r="AB187" s="4"/>
      <c r="AC187" s="4"/>
      <c r="AR187" s="4"/>
    </row>
    <row r="188" spans="1:44" ht="15" customHeight="1">
      <c r="A188" s="305"/>
      <c r="B188" s="302"/>
      <c r="C188" s="303"/>
      <c r="D188" s="301"/>
      <c r="E188" s="237"/>
      <c r="F188" s="238"/>
      <c r="G188" s="238"/>
      <c r="H188" s="238"/>
      <c r="I188" s="239"/>
      <c r="J188" s="237"/>
      <c r="K188" s="238"/>
      <c r="L188" s="238"/>
      <c r="M188" s="238"/>
      <c r="N188" s="239"/>
      <c r="O188" s="237"/>
      <c r="P188" s="239"/>
      <c r="Q188" s="237"/>
      <c r="R188" s="238"/>
      <c r="S188" s="267"/>
      <c r="T188" s="238"/>
      <c r="U188" s="238"/>
      <c r="V188" s="266"/>
      <c r="W188" s="239"/>
      <c r="X188" s="4"/>
      <c r="Y188" s="4"/>
      <c r="Z188" s="4"/>
      <c r="AA188" s="4"/>
      <c r="AB188" s="4"/>
      <c r="AC188" s="4"/>
      <c r="AR188" s="4"/>
    </row>
    <row r="189" spans="1:44" ht="15" customHeight="1">
      <c r="A189" s="305"/>
      <c r="B189" s="302"/>
      <c r="C189" s="303"/>
      <c r="D189" s="301"/>
      <c r="E189" s="237"/>
      <c r="F189" s="238"/>
      <c r="G189" s="238"/>
      <c r="H189" s="238"/>
      <c r="I189" s="239"/>
      <c r="J189" s="237"/>
      <c r="K189" s="238"/>
      <c r="L189" s="238"/>
      <c r="M189" s="238"/>
      <c r="N189" s="239"/>
      <c r="O189" s="237"/>
      <c r="P189" s="239"/>
      <c r="Q189" s="237"/>
      <c r="R189" s="238"/>
      <c r="S189" s="267"/>
      <c r="T189" s="238"/>
      <c r="U189" s="238"/>
      <c r="V189" s="266"/>
      <c r="W189" s="239"/>
      <c r="X189" s="4"/>
      <c r="Y189" s="4"/>
      <c r="Z189" s="4"/>
      <c r="AA189" s="4"/>
      <c r="AB189" s="4"/>
      <c r="AC189" s="4"/>
      <c r="AR189" s="4"/>
    </row>
    <row r="190" spans="1:44" ht="15" customHeight="1">
      <c r="A190" s="305"/>
      <c r="B190" s="302"/>
      <c r="C190" s="303"/>
      <c r="D190" s="301"/>
      <c r="E190" s="237"/>
      <c r="F190" s="238"/>
      <c r="G190" s="238"/>
      <c r="H190" s="238"/>
      <c r="I190" s="239"/>
      <c r="J190" s="237"/>
      <c r="K190" s="238"/>
      <c r="L190" s="238"/>
      <c r="M190" s="238"/>
      <c r="N190" s="239"/>
      <c r="O190" s="237"/>
      <c r="P190" s="239"/>
      <c r="Q190" s="237"/>
      <c r="R190" s="238"/>
      <c r="S190" s="267"/>
      <c r="T190" s="238"/>
      <c r="U190" s="238"/>
      <c r="V190" s="266"/>
      <c r="W190" s="239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05"/>
      <c r="B191" s="306"/>
      <c r="C191" s="307"/>
      <c r="D191" s="308"/>
      <c r="E191" s="178"/>
      <c r="F191" s="240"/>
      <c r="G191" s="240"/>
      <c r="H191" s="240"/>
      <c r="I191" s="241"/>
      <c r="J191" s="178"/>
      <c r="K191" s="240"/>
      <c r="L191" s="240"/>
      <c r="M191" s="240"/>
      <c r="N191" s="241"/>
      <c r="O191" s="178"/>
      <c r="P191" s="241"/>
      <c r="Q191" s="178"/>
      <c r="R191" s="240"/>
      <c r="S191" s="259"/>
      <c r="T191" s="240"/>
      <c r="U191" s="240"/>
      <c r="V191" s="260"/>
      <c r="W191" s="241"/>
      <c r="X191" s="4"/>
      <c r="Y191" s="4"/>
      <c r="Z191" s="4"/>
      <c r="AA191" s="4"/>
      <c r="AB191" s="4"/>
      <c r="AC191" s="4"/>
      <c r="AR191" s="4"/>
    </row>
    <row r="192" spans="1:44">
      <c r="A192" s="106"/>
      <c r="B192" s="106"/>
      <c r="C192" s="106"/>
      <c r="D192" s="10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106"/>
      <c r="B193" s="106"/>
      <c r="C193" s="106"/>
      <c r="D193" s="23" t="s">
        <v>74</v>
      </c>
      <c r="E193" s="42">
        <f t="shared" ref="E193:W193" si="7">SUM(E43:E191)</f>
        <v>0</v>
      </c>
      <c r="F193" s="42">
        <f t="shared" si="7"/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61</v>
      </c>
      <c r="K193" s="42">
        <f t="shared" si="7"/>
        <v>641</v>
      </c>
      <c r="L193" s="42">
        <f t="shared" si="7"/>
        <v>535</v>
      </c>
      <c r="M193" s="42">
        <f t="shared" si="7"/>
        <v>62</v>
      </c>
      <c r="N193" s="42">
        <f t="shared" si="7"/>
        <v>52</v>
      </c>
      <c r="O193" s="42">
        <f t="shared" si="7"/>
        <v>251</v>
      </c>
      <c r="P193" s="42">
        <f t="shared" si="7"/>
        <v>390</v>
      </c>
      <c r="Q193" s="42">
        <f t="shared" si="7"/>
        <v>81</v>
      </c>
      <c r="R193" s="42">
        <f t="shared" si="7"/>
        <v>47</v>
      </c>
      <c r="S193" s="42">
        <f t="shared" si="7"/>
        <v>139</v>
      </c>
      <c r="T193" s="42">
        <f t="shared" si="7"/>
        <v>140</v>
      </c>
      <c r="U193" s="42">
        <f t="shared" si="7"/>
        <v>118</v>
      </c>
      <c r="V193" s="42">
        <f t="shared" si="7"/>
        <v>81</v>
      </c>
      <c r="W193" s="42">
        <f t="shared" si="7"/>
        <v>35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ht="29.25" customHeight="1">
      <c r="D195" s="763" t="s">
        <v>89</v>
      </c>
      <c r="E195" s="268" t="s">
        <v>92</v>
      </c>
      <c r="F195" s="268" t="s">
        <v>72</v>
      </c>
      <c r="G195" s="268" t="s">
        <v>93</v>
      </c>
      <c r="H195" s="268" t="s">
        <v>70</v>
      </c>
      <c r="I195" s="268" t="s">
        <v>71</v>
      </c>
      <c r="J195" s="269" t="s">
        <v>94</v>
      </c>
      <c r="K195" s="268" t="s">
        <v>95</v>
      </c>
      <c r="L195" s="270" t="s">
        <v>189</v>
      </c>
      <c r="M195" s="270" t="s">
        <v>190</v>
      </c>
      <c r="N195" s="270" t="s">
        <v>191</v>
      </c>
      <c r="O195" s="270" t="s">
        <v>192</v>
      </c>
      <c r="P195" s="270" t="s">
        <v>193</v>
      </c>
      <c r="Q195" s="271" t="s">
        <v>194</v>
      </c>
      <c r="R195" s="271" t="s">
        <v>195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764"/>
      <c r="E196" s="261">
        <f>SUM(E193+J193+E38+J38)</f>
        <v>61</v>
      </c>
      <c r="F196" s="261">
        <f>SUM(F193+K193+F38+K38+O38+S38+AG38)</f>
        <v>641</v>
      </c>
      <c r="G196" s="261">
        <f>SUM(G193+L193+G38+L38+P38+T38+AH38)</f>
        <v>535</v>
      </c>
      <c r="H196" s="261">
        <f>SUM(H193+M193+H38+M38+Q38+U38+AI38)</f>
        <v>62</v>
      </c>
      <c r="I196" s="261">
        <f>SUM(I193+N193+I38+N38+R38+V38+AJ38)</f>
        <v>52</v>
      </c>
      <c r="J196" s="261">
        <f>SUM(O193+W38+AK38)</f>
        <v>251</v>
      </c>
      <c r="K196" s="261">
        <f t="shared" ref="K196:R196" si="8">SUM(P193+X38+AL38)</f>
        <v>390</v>
      </c>
      <c r="L196" s="261">
        <f t="shared" si="8"/>
        <v>81</v>
      </c>
      <c r="M196" s="261">
        <f t="shared" si="8"/>
        <v>47</v>
      </c>
      <c r="N196" s="261">
        <f t="shared" si="8"/>
        <v>139</v>
      </c>
      <c r="O196" s="261">
        <f t="shared" si="8"/>
        <v>140</v>
      </c>
      <c r="P196" s="261">
        <f t="shared" si="8"/>
        <v>118</v>
      </c>
      <c r="Q196" s="261">
        <f t="shared" si="8"/>
        <v>81</v>
      </c>
      <c r="R196" s="261">
        <f t="shared" si="8"/>
        <v>35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91"/>
    </row>
    <row r="208" spans="1:32" ht="15.75">
      <c r="AF208" s="91"/>
    </row>
    <row r="213" spans="32:32" ht="15.75">
      <c r="AF213" s="91"/>
    </row>
    <row r="220" spans="32:32" ht="15.75">
      <c r="AF220" s="91"/>
    </row>
    <row r="226" spans="32:32" ht="15.75">
      <c r="AF226" s="9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</sheetData>
  <sheetProtection algorithmName="SHA-512" hashValue="M43alT7d02R51lCUbFQiVZr7eaDLkb04bIjiv4H5fr4QSqKfKKYux5baTe6ktn6uFRzv0bz3D9FA0Oe9NxOweA==" saltValue="UHErg1GctZnMXjSPNoBcqA==" spinCount="100000" sheet="1" formatCells="0" formatRows="0" selectLockedCells="1"/>
  <mergeCells count="79">
    <mergeCell ref="AR11:AR21"/>
    <mergeCell ref="AS11:AS21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P11:AP21"/>
    <mergeCell ref="AQ11:AQ21"/>
    <mergeCell ref="AN11:AN21"/>
    <mergeCell ref="AO11:AO21"/>
    <mergeCell ref="AM11:AM21"/>
    <mergeCell ref="AR31:AR35"/>
    <mergeCell ref="AS31:AS35"/>
    <mergeCell ref="A36:D36"/>
    <mergeCell ref="B31:B35"/>
    <mergeCell ref="C31:C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P31:AP35"/>
    <mergeCell ref="AQ31:AQ35"/>
    <mergeCell ref="AJ11:AJ21"/>
    <mergeCell ref="AK11:AK21"/>
    <mergeCell ref="AL11:AL21"/>
    <mergeCell ref="D195:D196"/>
    <mergeCell ref="B40:B42"/>
    <mergeCell ref="C40:C42"/>
    <mergeCell ref="A29:D29"/>
    <mergeCell ref="A31:A35"/>
    <mergeCell ref="AH11:AH21"/>
    <mergeCell ref="A22:D22"/>
    <mergeCell ref="A24:A28"/>
    <mergeCell ref="B24:B28"/>
    <mergeCell ref="C24:C28"/>
    <mergeCell ref="AG24:AG28"/>
    <mergeCell ref="AH24:AH28"/>
    <mergeCell ref="AG11:AG21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40:A42"/>
    <mergeCell ref="J41:N41"/>
    <mergeCell ref="O41:P41"/>
    <mergeCell ref="D40:D42"/>
    <mergeCell ref="E41:I41"/>
    <mergeCell ref="E40:W40"/>
    <mergeCell ref="Q41:W41"/>
    <mergeCell ref="AI24:AI28"/>
    <mergeCell ref="AJ24:AJ28"/>
    <mergeCell ref="AK24:AK28"/>
    <mergeCell ref="A11:A21"/>
    <mergeCell ref="B11:B21"/>
    <mergeCell ref="C11:C21"/>
    <mergeCell ref="AI11:AI2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7" tint="0.59999389629810485"/>
  </sheetPr>
  <dimension ref="A1:AT311"/>
  <sheetViews>
    <sheetView showGridLines="0" topLeftCell="D163" zoomScale="70" zoomScaleNormal="70" workbookViewId="0">
      <selection activeCell="H186" sqref="H18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184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5.75" thickBot="1">
      <c r="A10" s="106"/>
      <c r="C10" s="106"/>
      <c r="D10" s="10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>
      <c r="A11" s="818" t="s">
        <v>55</v>
      </c>
      <c r="B11" s="819" t="s">
        <v>216</v>
      </c>
      <c r="C11" s="820" t="s">
        <v>325</v>
      </c>
      <c r="D11" s="231" t="s">
        <v>217</v>
      </c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5"/>
      <c r="AG11" s="816"/>
      <c r="AH11" s="816"/>
      <c r="AI11" s="816"/>
      <c r="AJ11" s="816"/>
      <c r="AK11" s="816"/>
      <c r="AL11" s="816"/>
      <c r="AM11" s="816"/>
      <c r="AN11" s="816"/>
      <c r="AO11" s="816"/>
      <c r="AP11" s="816"/>
      <c r="AQ11" s="816"/>
      <c r="AR11" s="816"/>
      <c r="AS11" s="816"/>
    </row>
    <row r="12" spans="1:45" customFormat="1">
      <c r="A12" s="789"/>
      <c r="B12" s="785"/>
      <c r="C12" s="792"/>
      <c r="D12" s="232" t="s">
        <v>218</v>
      </c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5" customFormat="1">
      <c r="A13" s="789"/>
      <c r="B13" s="785"/>
      <c r="C13" s="792"/>
      <c r="D13" s="232" t="s">
        <v>219</v>
      </c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5"/>
      <c r="AG13" s="782"/>
      <c r="AH13" s="782"/>
      <c r="AI13" s="782"/>
      <c r="AJ13" s="782"/>
      <c r="AK13" s="782"/>
      <c r="AL13" s="782"/>
      <c r="AM13" s="782"/>
      <c r="AN13" s="782"/>
      <c r="AO13" s="782"/>
      <c r="AP13" s="782"/>
      <c r="AQ13" s="782"/>
      <c r="AR13" s="782"/>
      <c r="AS13" s="782"/>
    </row>
    <row r="14" spans="1:45" customFormat="1">
      <c r="A14" s="789"/>
      <c r="B14" s="785"/>
      <c r="C14" s="792"/>
      <c r="D14" s="232" t="s">
        <v>220</v>
      </c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5"/>
      <c r="AG14" s="782"/>
      <c r="AH14" s="782"/>
      <c r="AI14" s="782"/>
      <c r="AJ14" s="782"/>
      <c r="AK14" s="782"/>
      <c r="AL14" s="782"/>
      <c r="AM14" s="782"/>
      <c r="AN14" s="782"/>
      <c r="AO14" s="782"/>
      <c r="AP14" s="782"/>
      <c r="AQ14" s="782"/>
      <c r="AR14" s="782"/>
      <c r="AS14" s="782"/>
    </row>
    <row r="15" spans="1:45" customFormat="1">
      <c r="A15" s="789"/>
      <c r="B15" s="785"/>
      <c r="C15" s="792"/>
      <c r="D15" s="232" t="s">
        <v>221</v>
      </c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5"/>
      <c r="AG15" s="782"/>
      <c r="AH15" s="782"/>
      <c r="AI15" s="782"/>
      <c r="AJ15" s="782"/>
      <c r="AK15" s="782"/>
      <c r="AL15" s="782"/>
      <c r="AM15" s="782"/>
      <c r="AN15" s="782"/>
      <c r="AO15" s="782"/>
      <c r="AP15" s="782"/>
      <c r="AQ15" s="782"/>
      <c r="AR15" s="782"/>
      <c r="AS15" s="782"/>
    </row>
    <row r="16" spans="1:45" customFormat="1">
      <c r="A16" s="789"/>
      <c r="B16" s="785"/>
      <c r="C16" s="792"/>
      <c r="D16" s="232" t="s">
        <v>222</v>
      </c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5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782"/>
    </row>
    <row r="17" spans="1:45" customFormat="1">
      <c r="A17" s="789"/>
      <c r="B17" s="785"/>
      <c r="C17" s="792"/>
      <c r="D17" s="232" t="s">
        <v>223</v>
      </c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5" customFormat="1">
      <c r="A18" s="789"/>
      <c r="B18" s="785"/>
      <c r="C18" s="792"/>
      <c r="D18" s="232" t="s">
        <v>224</v>
      </c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5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5" customFormat="1">
      <c r="A19" s="789"/>
      <c r="B19" s="785"/>
      <c r="C19" s="792"/>
      <c r="D19" s="232" t="s">
        <v>225</v>
      </c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5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5" customFormat="1">
      <c r="A20" s="789"/>
      <c r="B20" s="785"/>
      <c r="C20" s="792"/>
      <c r="D20" s="232" t="s">
        <v>226</v>
      </c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5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5" customFormat="1" ht="15.75" thickBot="1">
      <c r="A21" s="790"/>
      <c r="B21" s="786"/>
      <c r="C21" s="793"/>
      <c r="D21" s="233" t="s">
        <v>227</v>
      </c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5"/>
      <c r="AG21" s="783"/>
      <c r="AH21" s="783"/>
      <c r="AI21" s="783"/>
      <c r="AJ21" s="783"/>
      <c r="AK21" s="783"/>
      <c r="AL21" s="783"/>
      <c r="AM21" s="783"/>
      <c r="AN21" s="783"/>
      <c r="AO21" s="783"/>
      <c r="AP21" s="783"/>
      <c r="AQ21" s="783"/>
      <c r="AR21" s="783"/>
      <c r="AS21" s="783"/>
    </row>
    <row r="22" spans="1:45">
      <c r="A22" s="817"/>
      <c r="B22" s="817"/>
      <c r="C22" s="817"/>
      <c r="D22" s="817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92">
        <f>AG11</f>
        <v>0</v>
      </c>
      <c r="AH22" s="92">
        <f t="shared" ref="AH22:AS22" si="1">AH11</f>
        <v>0</v>
      </c>
      <c r="AI22" s="92">
        <f t="shared" si="1"/>
        <v>0</v>
      </c>
      <c r="AJ22" s="92">
        <f t="shared" si="1"/>
        <v>0</v>
      </c>
      <c r="AK22" s="92">
        <f t="shared" si="1"/>
        <v>0</v>
      </c>
      <c r="AL22" s="92">
        <f t="shared" si="1"/>
        <v>0</v>
      </c>
      <c r="AM22" s="92">
        <f t="shared" si="1"/>
        <v>0</v>
      </c>
      <c r="AN22" s="92">
        <f t="shared" si="1"/>
        <v>0</v>
      </c>
      <c r="AO22" s="92">
        <f t="shared" si="1"/>
        <v>0</v>
      </c>
      <c r="AP22" s="92">
        <f t="shared" si="1"/>
        <v>0</v>
      </c>
      <c r="AQ22" s="92">
        <f t="shared" si="1"/>
        <v>0</v>
      </c>
      <c r="AR22" s="92">
        <f t="shared" si="1"/>
        <v>0</v>
      </c>
      <c r="AS22" s="92">
        <f t="shared" si="1"/>
        <v>0</v>
      </c>
    </row>
    <row r="23" spans="1:45" ht="15.75" thickBot="1">
      <c r="A23" s="106"/>
      <c r="B23" s="106"/>
      <c r="C23" s="106"/>
      <c r="D23" s="10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818" t="s">
        <v>228</v>
      </c>
      <c r="B24" s="819" t="s">
        <v>326</v>
      </c>
      <c r="C24" s="820" t="s">
        <v>327</v>
      </c>
      <c r="D24" s="231" t="s">
        <v>328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5"/>
      <c r="AG24" s="816"/>
      <c r="AH24" s="816"/>
      <c r="AI24" s="816"/>
      <c r="AJ24" s="816"/>
      <c r="AK24" s="816"/>
      <c r="AL24" s="816"/>
      <c r="AM24" s="816"/>
      <c r="AN24" s="816"/>
      <c r="AO24" s="816"/>
      <c r="AP24" s="816"/>
      <c r="AQ24" s="816"/>
      <c r="AR24" s="816"/>
      <c r="AS24" s="816"/>
    </row>
    <row r="25" spans="1:45" customFormat="1">
      <c r="A25" s="789"/>
      <c r="B25" s="785"/>
      <c r="C25" s="792"/>
      <c r="D25" s="232" t="s">
        <v>329</v>
      </c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5"/>
      <c r="AG25" s="782"/>
      <c r="AH25" s="782"/>
      <c r="AI25" s="782"/>
      <c r="AJ25" s="782"/>
      <c r="AK25" s="782"/>
      <c r="AL25" s="782"/>
      <c r="AM25" s="782"/>
      <c r="AN25" s="782"/>
      <c r="AO25" s="782"/>
      <c r="AP25" s="782"/>
      <c r="AQ25" s="782"/>
      <c r="AR25" s="782"/>
      <c r="AS25" s="782"/>
    </row>
    <row r="26" spans="1:45" customFormat="1">
      <c r="A26" s="789"/>
      <c r="B26" s="785"/>
      <c r="C26" s="792"/>
      <c r="D26" s="232" t="s">
        <v>330</v>
      </c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5"/>
      <c r="AG26" s="782"/>
      <c r="AH26" s="782"/>
      <c r="AI26" s="782"/>
      <c r="AJ26" s="782"/>
      <c r="AK26" s="782"/>
      <c r="AL26" s="782"/>
      <c r="AM26" s="782"/>
      <c r="AN26" s="782"/>
      <c r="AO26" s="782"/>
      <c r="AP26" s="782"/>
      <c r="AQ26" s="782"/>
      <c r="AR26" s="782"/>
      <c r="AS26" s="782"/>
    </row>
    <row r="27" spans="1:45" customFormat="1">
      <c r="A27" s="789"/>
      <c r="B27" s="785"/>
      <c r="C27" s="792"/>
      <c r="D27" s="232" t="s">
        <v>331</v>
      </c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5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15.75" thickBot="1">
      <c r="A28" s="790"/>
      <c r="B28" s="786"/>
      <c r="C28" s="793"/>
      <c r="D28" s="233" t="s">
        <v>332</v>
      </c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5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>
      <c r="A29" s="817"/>
      <c r="B29" s="817"/>
      <c r="C29" s="817"/>
      <c r="D29" s="817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>AG24</f>
        <v>0</v>
      </c>
      <c r="AH29" s="92">
        <f t="shared" ref="AH29:AS29" si="3">AH24</f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ht="19.5" thickBot="1">
      <c r="A30" s="179"/>
      <c r="B30" s="179"/>
      <c r="C30" s="179"/>
      <c r="D30" s="17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818" t="s">
        <v>51</v>
      </c>
      <c r="B31" s="819" t="s">
        <v>212</v>
      </c>
      <c r="C31" s="820" t="s">
        <v>333</v>
      </c>
      <c r="D31" s="231" t="s">
        <v>213</v>
      </c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5"/>
      <c r="AG31" s="816"/>
      <c r="AH31" s="816"/>
      <c r="AI31" s="816"/>
      <c r="AJ31" s="816"/>
      <c r="AK31" s="816"/>
      <c r="AL31" s="816"/>
      <c r="AM31" s="816"/>
      <c r="AN31" s="816"/>
      <c r="AO31" s="816"/>
      <c r="AP31" s="816"/>
      <c r="AQ31" s="816"/>
      <c r="AR31" s="816"/>
      <c r="AS31" s="816"/>
    </row>
    <row r="32" spans="1:45" customFormat="1">
      <c r="A32" s="789"/>
      <c r="B32" s="785"/>
      <c r="C32" s="792"/>
      <c r="D32" s="232" t="s">
        <v>214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5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6" customFormat="1">
      <c r="A33" s="789"/>
      <c r="B33" s="785"/>
      <c r="C33" s="792"/>
      <c r="D33" s="232" t="s">
        <v>215</v>
      </c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6" customFormat="1">
      <c r="A34" s="789"/>
      <c r="B34" s="785"/>
      <c r="C34" s="792"/>
      <c r="D34" s="232" t="s">
        <v>229</v>
      </c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5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6" customFormat="1" ht="15.75" thickBot="1">
      <c r="A35" s="790"/>
      <c r="B35" s="786"/>
      <c r="C35" s="793"/>
      <c r="D35" s="233" t="s">
        <v>230</v>
      </c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5"/>
      <c r="AG35" s="783"/>
      <c r="AH35" s="783"/>
      <c r="AI35" s="783"/>
      <c r="AJ35" s="783"/>
      <c r="AK35" s="783"/>
      <c r="AL35" s="783"/>
      <c r="AM35" s="783"/>
      <c r="AN35" s="783"/>
      <c r="AO35" s="783"/>
      <c r="AP35" s="783"/>
      <c r="AQ35" s="783"/>
      <c r="AR35" s="783"/>
      <c r="AS35" s="783"/>
    </row>
    <row r="36" spans="1:46">
      <c r="A36" s="817"/>
      <c r="B36" s="817"/>
      <c r="C36" s="817"/>
      <c r="D36" s="81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92">
        <f>AG31</f>
        <v>0</v>
      </c>
      <c r="AH36" s="92">
        <f t="shared" ref="AH36:AS36" si="5">AH31</f>
        <v>0</v>
      </c>
      <c r="AI36" s="92">
        <f t="shared" si="5"/>
        <v>0</v>
      </c>
      <c r="AJ36" s="92">
        <f t="shared" si="5"/>
        <v>0</v>
      </c>
      <c r="AK36" s="92">
        <f t="shared" si="5"/>
        <v>0</v>
      </c>
      <c r="AL36" s="92">
        <f t="shared" si="5"/>
        <v>0</v>
      </c>
      <c r="AM36" s="92">
        <f t="shared" si="5"/>
        <v>0</v>
      </c>
      <c r="AN36" s="92">
        <f t="shared" si="5"/>
        <v>0</v>
      </c>
      <c r="AO36" s="92">
        <f t="shared" si="5"/>
        <v>0</v>
      </c>
      <c r="AP36" s="92">
        <f t="shared" si="5"/>
        <v>0</v>
      </c>
      <c r="AQ36" s="92">
        <f t="shared" si="5"/>
        <v>0</v>
      </c>
      <c r="AR36" s="92">
        <f t="shared" si="5"/>
        <v>0</v>
      </c>
      <c r="AS36" s="9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92">
        <f t="shared" si="6"/>
        <v>0</v>
      </c>
      <c r="AH38" s="92">
        <f t="shared" si="6"/>
        <v>0</v>
      </c>
      <c r="AI38" s="92">
        <f t="shared" si="6"/>
        <v>0</v>
      </c>
      <c r="AJ38" s="92">
        <f t="shared" si="6"/>
        <v>0</v>
      </c>
      <c r="AK38" s="92">
        <f t="shared" si="6"/>
        <v>0</v>
      </c>
      <c r="AL38" s="92">
        <f t="shared" si="6"/>
        <v>0</v>
      </c>
      <c r="AM38" s="92">
        <f t="shared" si="6"/>
        <v>0</v>
      </c>
      <c r="AN38" s="92">
        <f t="shared" si="6"/>
        <v>0</v>
      </c>
      <c r="AO38" s="92">
        <f t="shared" si="6"/>
        <v>0</v>
      </c>
      <c r="AP38" s="92">
        <f t="shared" si="6"/>
        <v>0</v>
      </c>
      <c r="AQ38" s="92">
        <f t="shared" si="6"/>
        <v>0</v>
      </c>
      <c r="AR38" s="92">
        <f t="shared" si="6"/>
        <v>0</v>
      </c>
      <c r="AS38" s="92">
        <f t="shared" si="6"/>
        <v>0</v>
      </c>
    </row>
    <row r="39" spans="1:46" ht="15.75" thickBot="1"/>
    <row r="40" spans="1:46" ht="21.75" customHeight="1" thickBot="1">
      <c r="A40" s="765"/>
      <c r="B40" s="777" t="s">
        <v>45</v>
      </c>
      <c r="C40" s="766" t="s">
        <v>66</v>
      </c>
      <c r="D40" s="766" t="s">
        <v>67</v>
      </c>
      <c r="E40" s="769" t="s">
        <v>88</v>
      </c>
      <c r="F40" s="770"/>
      <c r="G40" s="770"/>
      <c r="H40" s="770"/>
      <c r="I40" s="770"/>
      <c r="J40" s="770"/>
      <c r="K40" s="770"/>
      <c r="L40" s="770"/>
      <c r="M40" s="770"/>
      <c r="N40" s="770"/>
      <c r="O40" s="770"/>
      <c r="P40" s="770"/>
      <c r="Q40" s="756"/>
      <c r="R40" s="756"/>
      <c r="S40" s="756"/>
      <c r="T40" s="756"/>
      <c r="U40" s="771"/>
      <c r="V40" s="771"/>
      <c r="W40" s="772"/>
      <c r="AJ40" s="4"/>
    </row>
    <row r="41" spans="1:46" ht="21.75" customHeight="1" thickBot="1">
      <c r="A41" s="765"/>
      <c r="B41" s="778"/>
      <c r="C41" s="779"/>
      <c r="D41" s="767"/>
      <c r="E41" s="773" t="s">
        <v>0</v>
      </c>
      <c r="F41" s="773"/>
      <c r="G41" s="773"/>
      <c r="H41" s="773"/>
      <c r="I41" s="773"/>
      <c r="J41" s="773" t="s">
        <v>1</v>
      </c>
      <c r="K41" s="773"/>
      <c r="L41" s="773"/>
      <c r="M41" s="773"/>
      <c r="N41" s="773"/>
      <c r="O41" s="774" t="s">
        <v>43</v>
      </c>
      <c r="P41" s="775"/>
      <c r="Q41" s="776" t="s">
        <v>186</v>
      </c>
      <c r="R41" s="756"/>
      <c r="S41" s="756"/>
      <c r="T41" s="756"/>
      <c r="U41" s="771"/>
      <c r="V41" s="771"/>
      <c r="W41" s="772"/>
      <c r="AJ41" s="4"/>
    </row>
    <row r="42" spans="1:46" ht="30" customHeight="1" thickBot="1">
      <c r="A42" s="765"/>
      <c r="B42" s="778"/>
      <c r="C42" s="780"/>
      <c r="D42" s="768"/>
      <c r="E42" s="247" t="s">
        <v>92</v>
      </c>
      <c r="F42" s="247" t="s">
        <v>72</v>
      </c>
      <c r="G42" s="248" t="s">
        <v>93</v>
      </c>
      <c r="H42" s="248" t="s">
        <v>70</v>
      </c>
      <c r="I42" s="248" t="s">
        <v>71</v>
      </c>
      <c r="J42" s="248" t="s">
        <v>92</v>
      </c>
      <c r="K42" s="247" t="s">
        <v>72</v>
      </c>
      <c r="L42" s="248" t="s">
        <v>93</v>
      </c>
      <c r="M42" s="248" t="s">
        <v>70</v>
      </c>
      <c r="N42" s="248" t="s">
        <v>71</v>
      </c>
      <c r="O42" s="248" t="s">
        <v>94</v>
      </c>
      <c r="P42" s="248" t="s">
        <v>95</v>
      </c>
      <c r="Q42" s="249" t="s">
        <v>189</v>
      </c>
      <c r="R42" s="249" t="s">
        <v>190</v>
      </c>
      <c r="S42" s="249" t="s">
        <v>191</v>
      </c>
      <c r="T42" s="249" t="s">
        <v>192</v>
      </c>
      <c r="U42" s="249" t="s">
        <v>193</v>
      </c>
      <c r="V42" s="250" t="s">
        <v>194</v>
      </c>
      <c r="W42" s="249" t="s">
        <v>195</v>
      </c>
      <c r="X42" s="4"/>
      <c r="Y42" s="4"/>
      <c r="AN42" s="4"/>
    </row>
    <row r="43" spans="1:46" ht="15" customHeight="1">
      <c r="A43" s="290"/>
      <c r="B43" s="466" t="s">
        <v>795</v>
      </c>
      <c r="C43" s="298" t="s">
        <v>931</v>
      </c>
      <c r="D43" s="455">
        <v>72</v>
      </c>
      <c r="E43" s="456"/>
      <c r="F43" s="457"/>
      <c r="G43" s="457"/>
      <c r="H43" s="457"/>
      <c r="I43" s="458"/>
      <c r="J43" s="456">
        <v>3</v>
      </c>
      <c r="K43" s="457">
        <v>31</v>
      </c>
      <c r="L43" s="457">
        <v>31</v>
      </c>
      <c r="M43" s="457">
        <v>0</v>
      </c>
      <c r="N43" s="458">
        <v>0</v>
      </c>
      <c r="O43" s="456">
        <v>13</v>
      </c>
      <c r="P43" s="458">
        <v>18</v>
      </c>
      <c r="Q43" s="434">
        <v>9</v>
      </c>
      <c r="R43" s="238">
        <v>12</v>
      </c>
      <c r="S43" s="238">
        <v>3</v>
      </c>
      <c r="T43" s="238">
        <v>1</v>
      </c>
      <c r="U43" s="238">
        <v>3</v>
      </c>
      <c r="V43" s="238">
        <v>0</v>
      </c>
      <c r="W43" s="238">
        <v>3</v>
      </c>
      <c r="X43" s="4"/>
      <c r="Y43" s="4"/>
      <c r="Z43" s="4"/>
      <c r="AA43" s="4"/>
      <c r="AT43" s="4"/>
    </row>
    <row r="44" spans="1:46" ht="15" customHeight="1">
      <c r="A44" s="290"/>
      <c r="B44" s="297" t="s">
        <v>799</v>
      </c>
      <c r="C44" s="298" t="s">
        <v>800</v>
      </c>
      <c r="D44" s="460">
        <v>108</v>
      </c>
      <c r="E44" s="461"/>
      <c r="F44" s="263"/>
      <c r="G44" s="263"/>
      <c r="H44" s="263"/>
      <c r="I44" s="462"/>
      <c r="J44" s="461">
        <v>3</v>
      </c>
      <c r="K44" s="263">
        <v>30</v>
      </c>
      <c r="L44" s="263">
        <v>30</v>
      </c>
      <c r="M44" s="263">
        <v>0</v>
      </c>
      <c r="N44" s="462">
        <v>0</v>
      </c>
      <c r="O44" s="461">
        <v>30</v>
      </c>
      <c r="P44" s="462">
        <v>0</v>
      </c>
      <c r="Q44" s="445">
        <v>9</v>
      </c>
      <c r="R44" s="238">
        <v>3</v>
      </c>
      <c r="S44" s="238">
        <v>6</v>
      </c>
      <c r="T44" s="238">
        <v>3</v>
      </c>
      <c r="U44" s="238">
        <v>6</v>
      </c>
      <c r="V44" s="238">
        <v>0</v>
      </c>
      <c r="W44" s="238">
        <v>3</v>
      </c>
      <c r="X44" s="4"/>
      <c r="Y44" s="4"/>
      <c r="Z44" s="4"/>
      <c r="AA44" s="4"/>
      <c r="AT44" s="4"/>
    </row>
    <row r="45" spans="1:46" ht="15" customHeight="1">
      <c r="A45" s="290"/>
      <c r="B45" s="297" t="s">
        <v>799</v>
      </c>
      <c r="C45" s="298" t="s">
        <v>932</v>
      </c>
      <c r="D45" s="460">
        <v>105</v>
      </c>
      <c r="E45" s="461"/>
      <c r="F45" s="263"/>
      <c r="G45" s="263"/>
      <c r="H45" s="263"/>
      <c r="I45" s="462"/>
      <c r="J45" s="461">
        <v>3</v>
      </c>
      <c r="K45" s="263">
        <v>30</v>
      </c>
      <c r="L45" s="263">
        <v>30</v>
      </c>
      <c r="M45" s="263">
        <v>0</v>
      </c>
      <c r="N45" s="462">
        <v>0</v>
      </c>
      <c r="O45" s="461">
        <v>27</v>
      </c>
      <c r="P45" s="462">
        <v>3</v>
      </c>
      <c r="Q45" s="445">
        <v>11</v>
      </c>
      <c r="R45" s="238">
        <v>3</v>
      </c>
      <c r="S45" s="238">
        <v>3</v>
      </c>
      <c r="T45" s="238">
        <v>4</v>
      </c>
      <c r="U45" s="238">
        <v>9</v>
      </c>
      <c r="V45" s="238">
        <v>0</v>
      </c>
      <c r="W45" s="238">
        <v>0</v>
      </c>
      <c r="X45" s="4"/>
      <c r="Y45" s="4"/>
      <c r="Z45" s="4"/>
      <c r="AA45" s="4"/>
      <c r="AT45" s="4"/>
    </row>
    <row r="46" spans="1:46" ht="15" customHeight="1">
      <c r="A46" s="290"/>
      <c r="B46" s="297" t="s">
        <v>761</v>
      </c>
      <c r="C46" s="298" t="s">
        <v>700</v>
      </c>
      <c r="D46" s="460">
        <v>33</v>
      </c>
      <c r="E46" s="461"/>
      <c r="F46" s="263"/>
      <c r="G46" s="263"/>
      <c r="H46" s="263"/>
      <c r="I46" s="462"/>
      <c r="J46" s="461">
        <v>1</v>
      </c>
      <c r="K46" s="263">
        <v>10</v>
      </c>
      <c r="L46" s="263">
        <v>9</v>
      </c>
      <c r="M46" s="263">
        <v>0</v>
      </c>
      <c r="N46" s="462">
        <v>1</v>
      </c>
      <c r="O46" s="461">
        <v>0</v>
      </c>
      <c r="P46" s="462">
        <v>10</v>
      </c>
      <c r="Q46" s="445">
        <v>0</v>
      </c>
      <c r="R46" s="238">
        <v>1</v>
      </c>
      <c r="S46" s="238">
        <v>6</v>
      </c>
      <c r="T46" s="238">
        <v>0</v>
      </c>
      <c r="U46" s="238">
        <v>3</v>
      </c>
      <c r="V46" s="238">
        <v>0</v>
      </c>
      <c r="W46" s="238">
        <v>0</v>
      </c>
      <c r="X46" s="4"/>
      <c r="Y46" s="4"/>
      <c r="Z46" s="4"/>
      <c r="AA46" s="4"/>
      <c r="AT46" s="4"/>
    </row>
    <row r="47" spans="1:46" ht="15" customHeight="1">
      <c r="A47" s="290"/>
      <c r="B47" s="297" t="s">
        <v>761</v>
      </c>
      <c r="C47" s="298" t="s">
        <v>701</v>
      </c>
      <c r="D47" s="460">
        <v>36</v>
      </c>
      <c r="E47" s="461"/>
      <c r="F47" s="263"/>
      <c r="G47" s="263"/>
      <c r="H47" s="263"/>
      <c r="I47" s="462"/>
      <c r="J47" s="461">
        <v>1</v>
      </c>
      <c r="K47" s="263">
        <v>12</v>
      </c>
      <c r="L47" s="263">
        <v>12</v>
      </c>
      <c r="M47" s="263">
        <v>0</v>
      </c>
      <c r="N47" s="462">
        <v>0</v>
      </c>
      <c r="O47" s="461">
        <v>2</v>
      </c>
      <c r="P47" s="462">
        <v>10</v>
      </c>
      <c r="Q47" s="445">
        <v>0</v>
      </c>
      <c r="R47" s="238">
        <v>7</v>
      </c>
      <c r="S47" s="238">
        <v>2</v>
      </c>
      <c r="T47" s="238">
        <v>1</v>
      </c>
      <c r="U47" s="238">
        <v>2</v>
      </c>
      <c r="V47" s="238">
        <v>0</v>
      </c>
      <c r="W47" s="238">
        <v>0</v>
      </c>
      <c r="X47" s="4"/>
      <c r="Y47" s="4"/>
      <c r="Z47" s="4"/>
      <c r="AA47" s="4"/>
      <c r="AT47" s="4"/>
    </row>
    <row r="48" spans="1:46" ht="15" customHeight="1">
      <c r="A48" s="290"/>
      <c r="B48" s="297" t="s">
        <v>761</v>
      </c>
      <c r="C48" s="298" t="s">
        <v>703</v>
      </c>
      <c r="D48" s="460">
        <v>42</v>
      </c>
      <c r="E48" s="461"/>
      <c r="F48" s="263"/>
      <c r="G48" s="263"/>
      <c r="H48" s="263"/>
      <c r="I48" s="462"/>
      <c r="J48" s="461">
        <v>1</v>
      </c>
      <c r="K48" s="263">
        <v>10</v>
      </c>
      <c r="L48" s="263">
        <v>10</v>
      </c>
      <c r="M48" s="263">
        <v>0</v>
      </c>
      <c r="N48" s="462">
        <v>0</v>
      </c>
      <c r="O48" s="461">
        <v>1</v>
      </c>
      <c r="P48" s="462">
        <v>9</v>
      </c>
      <c r="Q48" s="445">
        <v>0</v>
      </c>
      <c r="R48" s="238">
        <v>3</v>
      </c>
      <c r="S48" s="238">
        <v>5</v>
      </c>
      <c r="T48" s="238">
        <v>1</v>
      </c>
      <c r="U48" s="238">
        <v>1</v>
      </c>
      <c r="V48" s="238">
        <v>0</v>
      </c>
      <c r="W48" s="238">
        <v>0</v>
      </c>
      <c r="X48" s="4"/>
      <c r="Y48" s="4"/>
      <c r="Z48" s="4"/>
      <c r="AA48" s="4"/>
      <c r="AT48" s="4"/>
    </row>
    <row r="49" spans="1:46" ht="15" customHeight="1">
      <c r="A49" s="290"/>
      <c r="B49" s="297" t="s">
        <v>761</v>
      </c>
      <c r="C49" s="298" t="s">
        <v>706</v>
      </c>
      <c r="D49" s="460">
        <v>39</v>
      </c>
      <c r="E49" s="461"/>
      <c r="F49" s="263"/>
      <c r="G49" s="263"/>
      <c r="H49" s="263"/>
      <c r="I49" s="462"/>
      <c r="J49" s="461">
        <v>1</v>
      </c>
      <c r="K49" s="263">
        <v>12</v>
      </c>
      <c r="L49" s="263">
        <v>12</v>
      </c>
      <c r="M49" s="263">
        <v>0</v>
      </c>
      <c r="N49" s="462">
        <v>0</v>
      </c>
      <c r="O49" s="461">
        <v>1</v>
      </c>
      <c r="P49" s="462">
        <v>11</v>
      </c>
      <c r="Q49" s="445">
        <v>2</v>
      </c>
      <c r="R49" s="238">
        <v>2</v>
      </c>
      <c r="S49" s="238">
        <v>6</v>
      </c>
      <c r="T49" s="238">
        <v>1</v>
      </c>
      <c r="U49" s="238">
        <v>1</v>
      </c>
      <c r="V49" s="238">
        <v>0</v>
      </c>
      <c r="W49" s="238">
        <v>0</v>
      </c>
      <c r="X49" s="4"/>
      <c r="Y49" s="4"/>
      <c r="Z49" s="4"/>
      <c r="AA49" s="4"/>
      <c r="AT49" s="4"/>
    </row>
    <row r="50" spans="1:46" ht="15" customHeight="1">
      <c r="A50" s="290"/>
      <c r="B50" s="297" t="s">
        <v>761</v>
      </c>
      <c r="C50" s="298" t="s">
        <v>707</v>
      </c>
      <c r="D50" s="452">
        <v>27</v>
      </c>
      <c r="E50" s="445"/>
      <c r="F50" s="238"/>
      <c r="G50" s="238"/>
      <c r="H50" s="238"/>
      <c r="I50" s="446"/>
      <c r="J50" s="445">
        <v>1</v>
      </c>
      <c r="K50" s="238">
        <v>10</v>
      </c>
      <c r="L50" s="238">
        <v>8</v>
      </c>
      <c r="M50" s="238">
        <v>0</v>
      </c>
      <c r="N50" s="446">
        <v>2</v>
      </c>
      <c r="O50" s="445">
        <v>0</v>
      </c>
      <c r="P50" s="446">
        <v>10</v>
      </c>
      <c r="Q50" s="445">
        <v>0</v>
      </c>
      <c r="R50" s="238">
        <v>4</v>
      </c>
      <c r="S50" s="238">
        <v>3</v>
      </c>
      <c r="T50" s="238">
        <v>0</v>
      </c>
      <c r="U50" s="238">
        <v>3</v>
      </c>
      <c r="V50" s="238">
        <v>0</v>
      </c>
      <c r="W50" s="238">
        <v>0</v>
      </c>
      <c r="X50" s="4"/>
      <c r="Y50" s="4"/>
      <c r="Z50" s="4"/>
      <c r="AA50" s="4"/>
      <c r="AT50" s="4"/>
    </row>
    <row r="51" spans="1:46" ht="15" customHeight="1">
      <c r="A51" s="290"/>
      <c r="B51" s="297" t="s">
        <v>761</v>
      </c>
      <c r="C51" s="298" t="s">
        <v>708</v>
      </c>
      <c r="D51" s="452">
        <v>36</v>
      </c>
      <c r="E51" s="445"/>
      <c r="F51" s="238"/>
      <c r="G51" s="238"/>
      <c r="H51" s="238"/>
      <c r="I51" s="446"/>
      <c r="J51" s="445">
        <v>1</v>
      </c>
      <c r="K51" s="238">
        <v>10</v>
      </c>
      <c r="L51" s="238">
        <v>10</v>
      </c>
      <c r="M51" s="238">
        <v>0</v>
      </c>
      <c r="N51" s="446">
        <v>0</v>
      </c>
      <c r="O51" s="445">
        <v>0</v>
      </c>
      <c r="P51" s="446">
        <v>10</v>
      </c>
      <c r="Q51" s="445">
        <v>0</v>
      </c>
      <c r="R51" s="238">
        <v>2</v>
      </c>
      <c r="S51" s="238">
        <v>4</v>
      </c>
      <c r="T51" s="238">
        <v>0</v>
      </c>
      <c r="U51" s="238">
        <v>4</v>
      </c>
      <c r="V51" s="238">
        <v>0</v>
      </c>
      <c r="W51" s="238">
        <v>0</v>
      </c>
      <c r="X51" s="4"/>
      <c r="Y51" s="4"/>
      <c r="Z51" s="4"/>
      <c r="AA51" s="4"/>
      <c r="AT51" s="4"/>
    </row>
    <row r="52" spans="1:46" ht="15" customHeight="1">
      <c r="A52" s="290"/>
      <c r="B52" s="297" t="s">
        <v>804</v>
      </c>
      <c r="C52" s="298" t="s">
        <v>711</v>
      </c>
      <c r="D52" s="452">
        <v>78</v>
      </c>
      <c r="E52" s="445"/>
      <c r="F52" s="238"/>
      <c r="G52" s="238"/>
      <c r="H52" s="238"/>
      <c r="I52" s="446"/>
      <c r="J52" s="445">
        <v>2</v>
      </c>
      <c r="K52" s="238">
        <v>20</v>
      </c>
      <c r="L52" s="238">
        <v>19</v>
      </c>
      <c r="M52" s="238">
        <v>1</v>
      </c>
      <c r="N52" s="446">
        <v>0</v>
      </c>
      <c r="O52" s="445">
        <v>18</v>
      </c>
      <c r="P52" s="446">
        <v>2</v>
      </c>
      <c r="Q52" s="445">
        <v>3</v>
      </c>
      <c r="R52" s="238">
        <v>4</v>
      </c>
      <c r="S52" s="238">
        <v>6</v>
      </c>
      <c r="T52" s="238">
        <v>5</v>
      </c>
      <c r="U52" s="238">
        <v>1</v>
      </c>
      <c r="V52" s="238">
        <v>1</v>
      </c>
      <c r="W52" s="238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90"/>
      <c r="B53" s="297" t="s">
        <v>804</v>
      </c>
      <c r="C53" s="298" t="s">
        <v>906</v>
      </c>
      <c r="D53" s="452">
        <v>75</v>
      </c>
      <c r="E53" s="445"/>
      <c r="F53" s="238"/>
      <c r="G53" s="238"/>
      <c r="H53" s="238"/>
      <c r="I53" s="446"/>
      <c r="J53" s="445">
        <v>2</v>
      </c>
      <c r="K53" s="238">
        <v>21</v>
      </c>
      <c r="L53" s="238">
        <v>21</v>
      </c>
      <c r="M53" s="238">
        <v>0</v>
      </c>
      <c r="N53" s="446">
        <v>0</v>
      </c>
      <c r="O53" s="445">
        <v>19</v>
      </c>
      <c r="P53" s="446">
        <v>2</v>
      </c>
      <c r="Q53" s="445">
        <v>2</v>
      </c>
      <c r="R53" s="238">
        <v>4</v>
      </c>
      <c r="S53" s="238">
        <v>8</v>
      </c>
      <c r="T53" s="238">
        <v>4</v>
      </c>
      <c r="U53" s="238">
        <v>2</v>
      </c>
      <c r="V53" s="238">
        <v>1</v>
      </c>
      <c r="W53" s="238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90"/>
      <c r="B54" s="297" t="s">
        <v>804</v>
      </c>
      <c r="C54" s="298" t="s">
        <v>852</v>
      </c>
      <c r="D54" s="452">
        <v>60</v>
      </c>
      <c r="E54" s="445"/>
      <c r="F54" s="238"/>
      <c r="G54" s="238"/>
      <c r="H54" s="238"/>
      <c r="I54" s="446"/>
      <c r="J54" s="445">
        <v>2</v>
      </c>
      <c r="K54" s="238">
        <v>20</v>
      </c>
      <c r="L54" s="238">
        <v>13</v>
      </c>
      <c r="M54" s="238">
        <v>7</v>
      </c>
      <c r="N54" s="446">
        <v>0</v>
      </c>
      <c r="O54" s="445">
        <v>18</v>
      </c>
      <c r="P54" s="446">
        <v>2</v>
      </c>
      <c r="Q54" s="445">
        <v>3</v>
      </c>
      <c r="R54" s="238">
        <v>4</v>
      </c>
      <c r="S54" s="238">
        <v>6</v>
      </c>
      <c r="T54" s="238">
        <v>5</v>
      </c>
      <c r="U54" s="238">
        <v>1</v>
      </c>
      <c r="V54" s="238">
        <v>1</v>
      </c>
      <c r="W54" s="238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90"/>
      <c r="B55" s="297" t="s">
        <v>765</v>
      </c>
      <c r="C55" s="298" t="s">
        <v>859</v>
      </c>
      <c r="D55" s="452">
        <v>15</v>
      </c>
      <c r="E55" s="445"/>
      <c r="F55" s="238"/>
      <c r="G55" s="238"/>
      <c r="H55" s="238"/>
      <c r="I55" s="446"/>
      <c r="J55" s="445">
        <v>1</v>
      </c>
      <c r="K55" s="238">
        <v>10</v>
      </c>
      <c r="L55" s="238">
        <v>5</v>
      </c>
      <c r="M55" s="238">
        <v>0</v>
      </c>
      <c r="N55" s="446">
        <v>5</v>
      </c>
      <c r="O55" s="445">
        <v>4</v>
      </c>
      <c r="P55" s="446">
        <v>6</v>
      </c>
      <c r="Q55" s="445">
        <v>0</v>
      </c>
      <c r="R55" s="238">
        <v>3</v>
      </c>
      <c r="S55" s="238">
        <v>2</v>
      </c>
      <c r="T55" s="238">
        <v>2</v>
      </c>
      <c r="U55" s="238">
        <v>0</v>
      </c>
      <c r="V55" s="238">
        <v>3</v>
      </c>
      <c r="W55" s="238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90"/>
      <c r="B56" s="297" t="s">
        <v>765</v>
      </c>
      <c r="C56" s="298" t="s">
        <v>748</v>
      </c>
      <c r="D56" s="452">
        <v>63</v>
      </c>
      <c r="E56" s="445"/>
      <c r="F56" s="238"/>
      <c r="G56" s="238"/>
      <c r="H56" s="238"/>
      <c r="I56" s="446"/>
      <c r="J56" s="445">
        <v>1</v>
      </c>
      <c r="K56" s="238">
        <v>11</v>
      </c>
      <c r="L56" s="238">
        <v>7</v>
      </c>
      <c r="M56" s="238">
        <v>0</v>
      </c>
      <c r="N56" s="446">
        <v>4</v>
      </c>
      <c r="O56" s="445">
        <v>4</v>
      </c>
      <c r="P56" s="446">
        <v>7</v>
      </c>
      <c r="Q56" s="445">
        <v>0</v>
      </c>
      <c r="R56" s="238">
        <v>4</v>
      </c>
      <c r="S56" s="238">
        <v>1</v>
      </c>
      <c r="T56" s="238">
        <v>3</v>
      </c>
      <c r="U56" s="238">
        <v>1</v>
      </c>
      <c r="V56" s="238">
        <v>2</v>
      </c>
      <c r="W56" s="238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90"/>
      <c r="B57" s="297" t="s">
        <v>765</v>
      </c>
      <c r="C57" s="298" t="s">
        <v>722</v>
      </c>
      <c r="D57" s="452">
        <v>60</v>
      </c>
      <c r="E57" s="445"/>
      <c r="F57" s="238"/>
      <c r="G57" s="238"/>
      <c r="H57" s="238"/>
      <c r="I57" s="446"/>
      <c r="J57" s="445">
        <v>1</v>
      </c>
      <c r="K57" s="238">
        <v>11</v>
      </c>
      <c r="L57" s="238">
        <v>5</v>
      </c>
      <c r="M57" s="238">
        <v>0</v>
      </c>
      <c r="N57" s="446">
        <v>6</v>
      </c>
      <c r="O57" s="445">
        <v>5</v>
      </c>
      <c r="P57" s="446">
        <v>6</v>
      </c>
      <c r="Q57" s="445">
        <v>0</v>
      </c>
      <c r="R57" s="238">
        <v>4</v>
      </c>
      <c r="S57" s="238">
        <v>2</v>
      </c>
      <c r="T57" s="238">
        <v>2</v>
      </c>
      <c r="U57" s="238">
        <v>0</v>
      </c>
      <c r="V57" s="238">
        <v>3</v>
      </c>
      <c r="W57" s="238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90"/>
      <c r="B58" s="297" t="s">
        <v>767</v>
      </c>
      <c r="C58" s="298" t="s">
        <v>887</v>
      </c>
      <c r="D58" s="452">
        <v>64</v>
      </c>
      <c r="E58" s="445"/>
      <c r="F58" s="238"/>
      <c r="G58" s="238"/>
      <c r="H58" s="238"/>
      <c r="I58" s="446"/>
      <c r="J58" s="445">
        <v>2</v>
      </c>
      <c r="K58" s="238">
        <v>20</v>
      </c>
      <c r="L58" s="238">
        <v>20</v>
      </c>
      <c r="M58" s="238">
        <v>0</v>
      </c>
      <c r="N58" s="446">
        <v>0</v>
      </c>
      <c r="O58" s="445">
        <v>2</v>
      </c>
      <c r="P58" s="446">
        <v>18</v>
      </c>
      <c r="Q58" s="445">
        <v>0</v>
      </c>
      <c r="R58" s="238">
        <v>3</v>
      </c>
      <c r="S58" s="238">
        <v>2</v>
      </c>
      <c r="T58" s="238">
        <v>1</v>
      </c>
      <c r="U58" s="238">
        <v>0</v>
      </c>
      <c r="V58" s="238">
        <v>4</v>
      </c>
      <c r="W58" s="238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90"/>
      <c r="B59" s="297" t="s">
        <v>767</v>
      </c>
      <c r="C59" s="298" t="s">
        <v>831</v>
      </c>
      <c r="D59" s="452">
        <v>30</v>
      </c>
      <c r="E59" s="445"/>
      <c r="F59" s="238"/>
      <c r="G59" s="238"/>
      <c r="H59" s="238"/>
      <c r="I59" s="446"/>
      <c r="J59" s="445">
        <v>1</v>
      </c>
      <c r="K59" s="238">
        <v>10</v>
      </c>
      <c r="L59" s="238">
        <v>10</v>
      </c>
      <c r="M59" s="238">
        <v>0</v>
      </c>
      <c r="N59" s="446">
        <v>0</v>
      </c>
      <c r="O59" s="445">
        <v>2</v>
      </c>
      <c r="P59" s="446">
        <v>8</v>
      </c>
      <c r="Q59" s="445">
        <v>0</v>
      </c>
      <c r="R59" s="238">
        <v>2</v>
      </c>
      <c r="S59" s="238">
        <v>2</v>
      </c>
      <c r="T59" s="238">
        <v>1</v>
      </c>
      <c r="U59" s="238">
        <v>1</v>
      </c>
      <c r="V59" s="238">
        <v>4</v>
      </c>
      <c r="W59" s="238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90"/>
      <c r="B60" s="297" t="s">
        <v>767</v>
      </c>
      <c r="C60" s="298" t="s">
        <v>886</v>
      </c>
      <c r="D60" s="452">
        <v>30</v>
      </c>
      <c r="E60" s="445"/>
      <c r="F60" s="238"/>
      <c r="G60" s="238"/>
      <c r="H60" s="238"/>
      <c r="I60" s="446"/>
      <c r="J60" s="445">
        <v>1</v>
      </c>
      <c r="K60" s="238">
        <v>10</v>
      </c>
      <c r="L60" s="238">
        <v>10</v>
      </c>
      <c r="M60" s="238">
        <v>0</v>
      </c>
      <c r="N60" s="446">
        <v>0</v>
      </c>
      <c r="O60" s="445">
        <v>0</v>
      </c>
      <c r="P60" s="446">
        <v>10</v>
      </c>
      <c r="Q60" s="445">
        <v>1</v>
      </c>
      <c r="R60" s="238">
        <v>1</v>
      </c>
      <c r="S60" s="238">
        <v>3</v>
      </c>
      <c r="T60" s="238">
        <v>1</v>
      </c>
      <c r="U60" s="238">
        <v>1</v>
      </c>
      <c r="V60" s="238">
        <v>4</v>
      </c>
      <c r="W60" s="238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90"/>
      <c r="B61" s="297" t="s">
        <v>767</v>
      </c>
      <c r="C61" s="298" t="s">
        <v>769</v>
      </c>
      <c r="D61" s="452">
        <v>15</v>
      </c>
      <c r="E61" s="445"/>
      <c r="F61" s="238"/>
      <c r="G61" s="238"/>
      <c r="H61" s="238"/>
      <c r="I61" s="446"/>
      <c r="J61" s="445">
        <v>1</v>
      </c>
      <c r="K61" s="238">
        <v>11</v>
      </c>
      <c r="L61" s="238">
        <v>11</v>
      </c>
      <c r="M61" s="238">
        <v>0</v>
      </c>
      <c r="N61" s="446">
        <v>0</v>
      </c>
      <c r="O61" s="445">
        <v>3</v>
      </c>
      <c r="P61" s="446">
        <v>8</v>
      </c>
      <c r="Q61" s="445">
        <v>1</v>
      </c>
      <c r="R61" s="238">
        <v>1</v>
      </c>
      <c r="S61" s="238">
        <v>2</v>
      </c>
      <c r="T61" s="238">
        <v>1</v>
      </c>
      <c r="U61" s="238">
        <v>1</v>
      </c>
      <c r="V61" s="238">
        <v>4</v>
      </c>
      <c r="W61" s="238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90"/>
      <c r="B62" s="297" t="s">
        <v>767</v>
      </c>
      <c r="C62" s="298" t="s">
        <v>730</v>
      </c>
      <c r="D62" s="452">
        <v>39</v>
      </c>
      <c r="E62" s="445"/>
      <c r="F62" s="238"/>
      <c r="G62" s="238"/>
      <c r="H62" s="238"/>
      <c r="I62" s="446"/>
      <c r="J62" s="445">
        <v>1</v>
      </c>
      <c r="K62" s="238">
        <v>10</v>
      </c>
      <c r="L62" s="238">
        <v>10</v>
      </c>
      <c r="M62" s="238">
        <v>0</v>
      </c>
      <c r="N62" s="446">
        <v>0</v>
      </c>
      <c r="O62" s="445">
        <v>2</v>
      </c>
      <c r="P62" s="446">
        <v>8</v>
      </c>
      <c r="Q62" s="445">
        <v>0</v>
      </c>
      <c r="R62" s="238">
        <v>2</v>
      </c>
      <c r="S62" s="238">
        <v>1</v>
      </c>
      <c r="T62" s="238">
        <v>0</v>
      </c>
      <c r="U62" s="238">
        <v>1</v>
      </c>
      <c r="V62" s="238">
        <v>5</v>
      </c>
      <c r="W62" s="238">
        <v>0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90"/>
      <c r="B63" s="297" t="s">
        <v>767</v>
      </c>
      <c r="C63" s="298" t="s">
        <v>807</v>
      </c>
      <c r="D63" s="452">
        <v>20</v>
      </c>
      <c r="E63" s="445"/>
      <c r="F63" s="238"/>
      <c r="G63" s="238"/>
      <c r="H63" s="238"/>
      <c r="I63" s="446"/>
      <c r="J63" s="445">
        <v>1</v>
      </c>
      <c r="K63" s="238">
        <v>10</v>
      </c>
      <c r="L63" s="238">
        <v>10</v>
      </c>
      <c r="M63" s="238">
        <v>0</v>
      </c>
      <c r="N63" s="446">
        <v>0</v>
      </c>
      <c r="O63" s="445">
        <v>2</v>
      </c>
      <c r="P63" s="446">
        <v>8</v>
      </c>
      <c r="Q63" s="445">
        <v>0</v>
      </c>
      <c r="R63" s="238">
        <v>2</v>
      </c>
      <c r="S63" s="238">
        <v>5</v>
      </c>
      <c r="T63" s="238">
        <v>3</v>
      </c>
      <c r="U63" s="238">
        <v>2</v>
      </c>
      <c r="V63" s="238">
        <v>8</v>
      </c>
      <c r="W63" s="238">
        <v>0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90"/>
      <c r="B64" s="297" t="s">
        <v>767</v>
      </c>
      <c r="C64" s="298" t="s">
        <v>768</v>
      </c>
      <c r="D64" s="452">
        <v>36</v>
      </c>
      <c r="E64" s="445"/>
      <c r="F64" s="238"/>
      <c r="G64" s="238"/>
      <c r="H64" s="238"/>
      <c r="I64" s="446"/>
      <c r="J64" s="445">
        <v>1</v>
      </c>
      <c r="K64" s="238">
        <v>7</v>
      </c>
      <c r="L64" s="238">
        <v>7</v>
      </c>
      <c r="M64" s="238">
        <v>0</v>
      </c>
      <c r="N64" s="446">
        <v>0</v>
      </c>
      <c r="O64" s="445">
        <v>0</v>
      </c>
      <c r="P64" s="446">
        <v>7</v>
      </c>
      <c r="Q64" s="445">
        <v>0</v>
      </c>
      <c r="R64" s="238">
        <v>2</v>
      </c>
      <c r="S64" s="238">
        <v>1</v>
      </c>
      <c r="T64" s="238">
        <v>0</v>
      </c>
      <c r="U64" s="238">
        <v>0</v>
      </c>
      <c r="V64" s="238">
        <v>4</v>
      </c>
      <c r="W64" s="238">
        <v>0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90"/>
      <c r="B65" s="297" t="s">
        <v>767</v>
      </c>
      <c r="C65" s="298" t="s">
        <v>737</v>
      </c>
      <c r="D65" s="452">
        <v>36</v>
      </c>
      <c r="E65" s="445"/>
      <c r="F65" s="238"/>
      <c r="G65" s="238"/>
      <c r="H65" s="238"/>
      <c r="I65" s="446"/>
      <c r="J65" s="445">
        <v>1</v>
      </c>
      <c r="K65" s="238">
        <v>9</v>
      </c>
      <c r="L65" s="238">
        <v>9</v>
      </c>
      <c r="M65" s="238">
        <v>0</v>
      </c>
      <c r="N65" s="446">
        <v>0</v>
      </c>
      <c r="O65" s="445">
        <v>0</v>
      </c>
      <c r="P65" s="446">
        <v>9</v>
      </c>
      <c r="Q65" s="445">
        <v>0</v>
      </c>
      <c r="R65" s="238">
        <v>4</v>
      </c>
      <c r="S65" s="238">
        <v>1</v>
      </c>
      <c r="T65" s="238">
        <v>1</v>
      </c>
      <c r="U65" s="238">
        <v>0</v>
      </c>
      <c r="V65" s="238">
        <v>4</v>
      </c>
      <c r="W65" s="238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90"/>
      <c r="B66" s="297" t="s">
        <v>765</v>
      </c>
      <c r="C66" s="298" t="s">
        <v>723</v>
      </c>
      <c r="D66" s="452">
        <v>60</v>
      </c>
      <c r="E66" s="445"/>
      <c r="F66" s="238"/>
      <c r="G66" s="238"/>
      <c r="H66" s="238"/>
      <c r="I66" s="446"/>
      <c r="J66" s="445">
        <v>1</v>
      </c>
      <c r="K66" s="238">
        <v>12</v>
      </c>
      <c r="L66" s="238"/>
      <c r="M66" s="238"/>
      <c r="N66" s="446"/>
      <c r="O66" s="445">
        <v>6</v>
      </c>
      <c r="P66" s="446">
        <v>6</v>
      </c>
      <c r="Q66" s="445">
        <v>1</v>
      </c>
      <c r="R66" s="238">
        <v>2</v>
      </c>
      <c r="S66" s="267">
        <v>5</v>
      </c>
      <c r="T66" s="238">
        <v>2</v>
      </c>
      <c r="U66" s="238">
        <v>1</v>
      </c>
      <c r="V66" s="266">
        <v>1</v>
      </c>
      <c r="W66" s="446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90"/>
      <c r="B67" s="297"/>
      <c r="C67" s="298"/>
      <c r="D67" s="452"/>
      <c r="E67" s="445"/>
      <c r="F67" s="238"/>
      <c r="G67" s="238"/>
      <c r="H67" s="238"/>
      <c r="I67" s="446"/>
      <c r="J67" s="445"/>
      <c r="K67" s="238"/>
      <c r="L67" s="238"/>
      <c r="M67" s="238"/>
      <c r="N67" s="446"/>
      <c r="O67" s="445"/>
      <c r="P67" s="446"/>
      <c r="Q67" s="445"/>
      <c r="R67" s="238"/>
      <c r="S67" s="267"/>
      <c r="T67" s="238"/>
      <c r="U67" s="238"/>
      <c r="V67" s="266"/>
      <c r="W67" s="446"/>
      <c r="X67" s="4"/>
      <c r="Y67" s="4"/>
      <c r="Z67" s="4"/>
      <c r="AA67" s="4"/>
      <c r="AB67" s="4"/>
      <c r="AC67" s="4"/>
      <c r="AR67" s="4"/>
    </row>
    <row r="68" spans="1:44" ht="15" customHeight="1">
      <c r="A68" s="290"/>
      <c r="B68" s="297"/>
      <c r="C68" s="298"/>
      <c r="D68" s="452"/>
      <c r="E68" s="445"/>
      <c r="F68" s="238"/>
      <c r="G68" s="238"/>
      <c r="H68" s="238"/>
      <c r="I68" s="446"/>
      <c r="J68" s="445"/>
      <c r="K68" s="238"/>
      <c r="L68" s="238"/>
      <c r="M68" s="238"/>
      <c r="N68" s="446"/>
      <c r="O68" s="445"/>
      <c r="P68" s="446"/>
      <c r="Q68" s="445"/>
      <c r="R68" s="238"/>
      <c r="S68" s="267"/>
      <c r="T68" s="238"/>
      <c r="U68" s="238"/>
      <c r="V68" s="266"/>
      <c r="W68" s="446"/>
      <c r="X68" s="4"/>
      <c r="Y68" s="4"/>
      <c r="Z68" s="4"/>
      <c r="AA68" s="4"/>
      <c r="AB68" s="4"/>
      <c r="AC68" s="4"/>
      <c r="AR68" s="4"/>
    </row>
    <row r="69" spans="1:44" ht="15" customHeight="1">
      <c r="A69" s="290"/>
      <c r="B69" s="297"/>
      <c r="C69" s="298"/>
      <c r="D69" s="452"/>
      <c r="E69" s="445"/>
      <c r="F69" s="238"/>
      <c r="G69" s="238"/>
      <c r="H69" s="238"/>
      <c r="I69" s="446"/>
      <c r="J69" s="445"/>
      <c r="K69" s="238"/>
      <c r="L69" s="238"/>
      <c r="M69" s="238"/>
      <c r="N69" s="446"/>
      <c r="O69" s="445"/>
      <c r="P69" s="446"/>
      <c r="Q69" s="445"/>
      <c r="R69" s="238"/>
      <c r="S69" s="267"/>
      <c r="T69" s="238"/>
      <c r="U69" s="238"/>
      <c r="V69" s="266"/>
      <c r="W69" s="446"/>
      <c r="X69" s="4"/>
      <c r="Y69" s="4"/>
      <c r="Z69" s="4"/>
      <c r="AA69" s="4"/>
      <c r="AB69" s="4"/>
      <c r="AC69" s="4"/>
      <c r="AR69" s="4"/>
    </row>
    <row r="70" spans="1:44" ht="15" customHeight="1">
      <c r="A70" s="290"/>
      <c r="B70" s="297"/>
      <c r="C70" s="298"/>
      <c r="D70" s="452"/>
      <c r="E70" s="445"/>
      <c r="F70" s="238"/>
      <c r="G70" s="238"/>
      <c r="H70" s="238"/>
      <c r="I70" s="446"/>
      <c r="J70" s="445"/>
      <c r="K70" s="238"/>
      <c r="L70" s="238"/>
      <c r="M70" s="238"/>
      <c r="N70" s="446"/>
      <c r="O70" s="445"/>
      <c r="P70" s="446"/>
      <c r="Q70" s="445"/>
      <c r="R70" s="238"/>
      <c r="S70" s="267"/>
      <c r="T70" s="238"/>
      <c r="U70" s="238"/>
      <c r="V70" s="266"/>
      <c r="W70" s="446"/>
      <c r="X70" s="4"/>
      <c r="Y70" s="4"/>
      <c r="Z70" s="4"/>
      <c r="AA70" s="4"/>
      <c r="AB70" s="4"/>
      <c r="AC70" s="4"/>
      <c r="AR70" s="4"/>
    </row>
    <row r="71" spans="1:44" ht="15" customHeight="1">
      <c r="A71" s="290"/>
      <c r="B71" s="297"/>
      <c r="C71" s="298"/>
      <c r="D71" s="452"/>
      <c r="E71" s="445"/>
      <c r="F71" s="238"/>
      <c r="G71" s="238"/>
      <c r="H71" s="238"/>
      <c r="I71" s="446"/>
      <c r="J71" s="445"/>
      <c r="K71" s="238"/>
      <c r="L71" s="238"/>
      <c r="M71" s="238"/>
      <c r="N71" s="446"/>
      <c r="O71" s="445"/>
      <c r="P71" s="446"/>
      <c r="Q71" s="445"/>
      <c r="R71" s="238"/>
      <c r="S71" s="267"/>
      <c r="T71" s="238"/>
      <c r="U71" s="238"/>
      <c r="V71" s="266"/>
      <c r="W71" s="446"/>
      <c r="X71" s="4"/>
      <c r="Y71" s="4"/>
      <c r="Z71" s="4"/>
      <c r="AA71" s="4"/>
      <c r="AB71" s="4"/>
      <c r="AC71" s="4"/>
      <c r="AR71" s="4"/>
    </row>
    <row r="72" spans="1:44" ht="15" customHeight="1">
      <c r="A72" s="290"/>
      <c r="B72" s="297"/>
      <c r="C72" s="298"/>
      <c r="D72" s="452"/>
      <c r="E72" s="445"/>
      <c r="F72" s="238"/>
      <c r="G72" s="238"/>
      <c r="H72" s="238"/>
      <c r="I72" s="446"/>
      <c r="J72" s="445"/>
      <c r="K72" s="238"/>
      <c r="L72" s="238"/>
      <c r="M72" s="238"/>
      <c r="N72" s="446"/>
      <c r="O72" s="445"/>
      <c r="P72" s="446"/>
      <c r="Q72" s="445"/>
      <c r="R72" s="238"/>
      <c r="S72" s="267"/>
      <c r="T72" s="238"/>
      <c r="U72" s="238"/>
      <c r="V72" s="266"/>
      <c r="W72" s="446"/>
      <c r="X72" s="4"/>
      <c r="Y72" s="4"/>
      <c r="Z72" s="4"/>
      <c r="AA72" s="4"/>
      <c r="AB72" s="4"/>
      <c r="AC72" s="4"/>
      <c r="AR72" s="4"/>
    </row>
    <row r="73" spans="1:44" ht="15" customHeight="1">
      <c r="A73" s="290"/>
      <c r="B73" s="297"/>
      <c r="C73" s="298"/>
      <c r="D73" s="452"/>
      <c r="E73" s="445"/>
      <c r="F73" s="238"/>
      <c r="G73" s="238"/>
      <c r="H73" s="238"/>
      <c r="I73" s="446"/>
      <c r="J73" s="445"/>
      <c r="K73" s="238"/>
      <c r="L73" s="238"/>
      <c r="M73" s="238"/>
      <c r="N73" s="446"/>
      <c r="O73" s="445"/>
      <c r="P73" s="446"/>
      <c r="Q73" s="445"/>
      <c r="R73" s="238"/>
      <c r="S73" s="267"/>
      <c r="T73" s="238"/>
      <c r="U73" s="238"/>
      <c r="V73" s="266"/>
      <c r="W73" s="446"/>
      <c r="X73" s="4"/>
      <c r="Y73" s="4"/>
      <c r="Z73" s="4"/>
      <c r="AA73" s="4"/>
      <c r="AB73" s="4"/>
      <c r="AC73" s="4"/>
      <c r="AR73" s="4"/>
    </row>
    <row r="74" spans="1:44" ht="15" customHeight="1">
      <c r="A74" s="290"/>
      <c r="B74" s="297"/>
      <c r="C74" s="298"/>
      <c r="D74" s="452"/>
      <c r="E74" s="445"/>
      <c r="F74" s="238"/>
      <c r="G74" s="238"/>
      <c r="H74" s="238"/>
      <c r="I74" s="446"/>
      <c r="J74" s="445"/>
      <c r="K74" s="238"/>
      <c r="L74" s="238"/>
      <c r="M74" s="238"/>
      <c r="N74" s="446"/>
      <c r="O74" s="445"/>
      <c r="P74" s="446"/>
      <c r="Q74" s="445"/>
      <c r="R74" s="238"/>
      <c r="S74" s="267"/>
      <c r="T74" s="238"/>
      <c r="U74" s="238"/>
      <c r="V74" s="266"/>
      <c r="W74" s="446"/>
      <c r="X74" s="4"/>
      <c r="Y74" s="4"/>
      <c r="Z74" s="4"/>
      <c r="AA74" s="4"/>
      <c r="AB74" s="4"/>
      <c r="AC74" s="4"/>
      <c r="AR74" s="4"/>
    </row>
    <row r="75" spans="1:44" ht="15" customHeight="1">
      <c r="A75" s="290"/>
      <c r="B75" s="297"/>
      <c r="C75" s="298"/>
      <c r="D75" s="452"/>
      <c r="E75" s="445"/>
      <c r="F75" s="238"/>
      <c r="G75" s="238"/>
      <c r="H75" s="238"/>
      <c r="I75" s="446"/>
      <c r="J75" s="445"/>
      <c r="K75" s="238"/>
      <c r="L75" s="238"/>
      <c r="M75" s="238"/>
      <c r="N75" s="446"/>
      <c r="O75" s="445"/>
      <c r="P75" s="446"/>
      <c r="Q75" s="445"/>
      <c r="R75" s="238"/>
      <c r="S75" s="267"/>
      <c r="T75" s="238"/>
      <c r="U75" s="238"/>
      <c r="V75" s="266"/>
      <c r="W75" s="446"/>
      <c r="X75" s="4"/>
      <c r="Y75" s="4"/>
      <c r="Z75" s="4"/>
      <c r="AA75" s="4"/>
      <c r="AB75" s="4"/>
      <c r="AC75" s="4"/>
      <c r="AR75" s="4"/>
    </row>
    <row r="76" spans="1:44" ht="15" customHeight="1">
      <c r="A76" s="290"/>
      <c r="B76" s="297"/>
      <c r="C76" s="298"/>
      <c r="D76" s="452"/>
      <c r="E76" s="445"/>
      <c r="F76" s="238"/>
      <c r="G76" s="238"/>
      <c r="H76" s="238"/>
      <c r="I76" s="446"/>
      <c r="J76" s="445"/>
      <c r="K76" s="238"/>
      <c r="L76" s="238"/>
      <c r="M76" s="238"/>
      <c r="N76" s="446"/>
      <c r="O76" s="445"/>
      <c r="P76" s="446"/>
      <c r="Q76" s="445"/>
      <c r="R76" s="238"/>
      <c r="S76" s="267"/>
      <c r="T76" s="238"/>
      <c r="U76" s="238"/>
      <c r="V76" s="266"/>
      <c r="W76" s="446"/>
      <c r="X76" s="4"/>
      <c r="Y76" s="4"/>
      <c r="Z76" s="4"/>
      <c r="AA76" s="4"/>
      <c r="AB76" s="4"/>
      <c r="AC76" s="4"/>
      <c r="AR76" s="4"/>
    </row>
    <row r="77" spans="1:44" ht="15" customHeight="1">
      <c r="A77" s="290"/>
      <c r="B77" s="297"/>
      <c r="C77" s="298"/>
      <c r="D77" s="452"/>
      <c r="E77" s="445"/>
      <c r="F77" s="238"/>
      <c r="G77" s="238"/>
      <c r="H77" s="238"/>
      <c r="I77" s="446"/>
      <c r="J77" s="445"/>
      <c r="K77" s="238"/>
      <c r="L77" s="238"/>
      <c r="M77" s="238"/>
      <c r="N77" s="446"/>
      <c r="O77" s="445"/>
      <c r="P77" s="446"/>
      <c r="Q77" s="445"/>
      <c r="R77" s="238"/>
      <c r="S77" s="267"/>
      <c r="T77" s="238"/>
      <c r="U77" s="238"/>
      <c r="V77" s="266"/>
      <c r="W77" s="446"/>
      <c r="X77" s="4"/>
      <c r="Y77" s="4"/>
      <c r="Z77" s="4"/>
      <c r="AA77" s="4"/>
      <c r="AB77" s="4"/>
      <c r="AC77" s="4"/>
      <c r="AR77" s="4"/>
    </row>
    <row r="78" spans="1:44" ht="15" customHeight="1">
      <c r="A78" s="290"/>
      <c r="B78" s="297"/>
      <c r="C78" s="298"/>
      <c r="D78" s="452"/>
      <c r="E78" s="445"/>
      <c r="F78" s="238"/>
      <c r="G78" s="238"/>
      <c r="H78" s="238"/>
      <c r="I78" s="446"/>
      <c r="J78" s="445"/>
      <c r="K78" s="238"/>
      <c r="L78" s="238"/>
      <c r="M78" s="238"/>
      <c r="N78" s="446"/>
      <c r="O78" s="445"/>
      <c r="P78" s="446"/>
      <c r="Q78" s="445"/>
      <c r="R78" s="238"/>
      <c r="S78" s="267"/>
      <c r="T78" s="238"/>
      <c r="U78" s="238"/>
      <c r="V78" s="266"/>
      <c r="W78" s="446"/>
      <c r="X78" s="4"/>
      <c r="Y78" s="4"/>
      <c r="Z78" s="4"/>
      <c r="AA78" s="4"/>
      <c r="AB78" s="4"/>
      <c r="AC78" s="4"/>
      <c r="AR78" s="4"/>
    </row>
    <row r="79" spans="1:44" ht="15" customHeight="1">
      <c r="A79" s="290"/>
      <c r="B79" s="297"/>
      <c r="C79" s="298"/>
      <c r="D79" s="452"/>
      <c r="E79" s="445"/>
      <c r="F79" s="238"/>
      <c r="G79" s="238"/>
      <c r="H79" s="238"/>
      <c r="I79" s="446"/>
      <c r="J79" s="445"/>
      <c r="K79" s="238"/>
      <c r="L79" s="238"/>
      <c r="M79" s="238"/>
      <c r="N79" s="446"/>
      <c r="O79" s="445"/>
      <c r="P79" s="446"/>
      <c r="Q79" s="445"/>
      <c r="R79" s="238"/>
      <c r="S79" s="267"/>
      <c r="T79" s="238"/>
      <c r="U79" s="238"/>
      <c r="V79" s="266"/>
      <c r="W79" s="446"/>
      <c r="X79" s="4"/>
      <c r="Y79" s="4"/>
      <c r="Z79" s="4"/>
      <c r="AA79" s="4"/>
      <c r="AB79" s="4"/>
      <c r="AC79" s="4"/>
      <c r="AR79" s="4"/>
    </row>
    <row r="80" spans="1:44" ht="15" customHeight="1">
      <c r="A80" s="290"/>
      <c r="B80" s="297"/>
      <c r="C80" s="298"/>
      <c r="D80" s="452"/>
      <c r="E80" s="445"/>
      <c r="F80" s="238"/>
      <c r="G80" s="238"/>
      <c r="H80" s="238"/>
      <c r="I80" s="446"/>
      <c r="J80" s="445"/>
      <c r="K80" s="238"/>
      <c r="L80" s="238"/>
      <c r="M80" s="238"/>
      <c r="N80" s="446"/>
      <c r="O80" s="445"/>
      <c r="P80" s="446"/>
      <c r="Q80" s="445"/>
      <c r="R80" s="238"/>
      <c r="S80" s="267"/>
      <c r="T80" s="238"/>
      <c r="U80" s="238"/>
      <c r="V80" s="266"/>
      <c r="W80" s="446"/>
      <c r="X80" s="4"/>
      <c r="Y80" s="4"/>
      <c r="Z80" s="4"/>
      <c r="AA80" s="4"/>
      <c r="AB80" s="4"/>
      <c r="AC80" s="4"/>
      <c r="AR80" s="4"/>
    </row>
    <row r="81" spans="1:44" ht="15" customHeight="1">
      <c r="A81" s="290"/>
      <c r="B81" s="297"/>
      <c r="C81" s="298"/>
      <c r="D81" s="452"/>
      <c r="E81" s="445"/>
      <c r="F81" s="238"/>
      <c r="G81" s="238"/>
      <c r="H81" s="238"/>
      <c r="I81" s="446"/>
      <c r="J81" s="445"/>
      <c r="K81" s="238"/>
      <c r="L81" s="238"/>
      <c r="M81" s="238"/>
      <c r="N81" s="446"/>
      <c r="O81" s="445"/>
      <c r="P81" s="446"/>
      <c r="Q81" s="445"/>
      <c r="R81" s="238"/>
      <c r="S81" s="267"/>
      <c r="T81" s="238"/>
      <c r="U81" s="238"/>
      <c r="V81" s="266"/>
      <c r="W81" s="446"/>
      <c r="X81" s="4"/>
      <c r="Y81" s="4"/>
      <c r="Z81" s="4"/>
      <c r="AA81" s="4"/>
      <c r="AB81" s="4"/>
      <c r="AC81" s="4"/>
      <c r="AR81" s="4"/>
    </row>
    <row r="82" spans="1:44" ht="15" customHeight="1">
      <c r="A82" s="290"/>
      <c r="B82" s="297"/>
      <c r="C82" s="298"/>
      <c r="D82" s="452"/>
      <c r="E82" s="445"/>
      <c r="F82" s="238"/>
      <c r="G82" s="238"/>
      <c r="H82" s="238"/>
      <c r="I82" s="446"/>
      <c r="J82" s="445"/>
      <c r="K82" s="238"/>
      <c r="L82" s="238"/>
      <c r="M82" s="238"/>
      <c r="N82" s="446"/>
      <c r="O82" s="445"/>
      <c r="P82" s="446"/>
      <c r="Q82" s="445"/>
      <c r="R82" s="238"/>
      <c r="S82" s="267"/>
      <c r="T82" s="238"/>
      <c r="U82" s="238"/>
      <c r="V82" s="266"/>
      <c r="W82" s="446"/>
      <c r="X82" s="4"/>
      <c r="Y82" s="4"/>
      <c r="Z82" s="4"/>
      <c r="AA82" s="4"/>
      <c r="AB82" s="4"/>
      <c r="AC82" s="4"/>
      <c r="AR82" s="4"/>
    </row>
    <row r="83" spans="1:44" ht="15" customHeight="1">
      <c r="A83" s="290"/>
      <c r="B83" s="297"/>
      <c r="C83" s="298"/>
      <c r="D83" s="452"/>
      <c r="E83" s="445"/>
      <c r="F83" s="238"/>
      <c r="G83" s="238"/>
      <c r="H83" s="238"/>
      <c r="I83" s="446"/>
      <c r="J83" s="445"/>
      <c r="K83" s="238"/>
      <c r="L83" s="238"/>
      <c r="M83" s="238"/>
      <c r="N83" s="446"/>
      <c r="O83" s="445"/>
      <c r="P83" s="446"/>
      <c r="Q83" s="445"/>
      <c r="R83" s="238"/>
      <c r="S83" s="267"/>
      <c r="T83" s="238"/>
      <c r="U83" s="238"/>
      <c r="V83" s="266"/>
      <c r="W83" s="446"/>
      <c r="X83" s="4"/>
      <c r="Y83" s="4"/>
      <c r="Z83" s="4"/>
      <c r="AA83" s="4"/>
      <c r="AB83" s="4"/>
      <c r="AC83" s="4"/>
      <c r="AR83" s="4"/>
    </row>
    <row r="84" spans="1:44" ht="15" customHeight="1">
      <c r="A84" s="290"/>
      <c r="B84" s="297"/>
      <c r="C84" s="298"/>
      <c r="D84" s="452"/>
      <c r="E84" s="445"/>
      <c r="F84" s="238"/>
      <c r="G84" s="238"/>
      <c r="H84" s="238"/>
      <c r="I84" s="446"/>
      <c r="J84" s="445"/>
      <c r="K84" s="238"/>
      <c r="L84" s="238"/>
      <c r="M84" s="238"/>
      <c r="N84" s="446"/>
      <c r="O84" s="445"/>
      <c r="P84" s="446"/>
      <c r="Q84" s="445"/>
      <c r="R84" s="238"/>
      <c r="S84" s="267"/>
      <c r="T84" s="238"/>
      <c r="U84" s="238"/>
      <c r="V84" s="266"/>
      <c r="W84" s="446"/>
      <c r="X84" s="4"/>
      <c r="Y84" s="4"/>
      <c r="Z84" s="4"/>
      <c r="AA84" s="4"/>
      <c r="AB84" s="4"/>
      <c r="AC84" s="4"/>
      <c r="AR84" s="4"/>
    </row>
    <row r="85" spans="1:44" ht="15" customHeight="1">
      <c r="A85" s="290"/>
      <c r="B85" s="297"/>
      <c r="C85" s="298"/>
      <c r="D85" s="301"/>
      <c r="E85" s="237"/>
      <c r="F85" s="238"/>
      <c r="G85" s="238"/>
      <c r="H85" s="238"/>
      <c r="I85" s="239"/>
      <c r="J85" s="237"/>
      <c r="K85" s="238"/>
      <c r="L85" s="238"/>
      <c r="M85" s="238"/>
      <c r="N85" s="239"/>
      <c r="O85" s="237"/>
      <c r="P85" s="239"/>
      <c r="Q85" s="237"/>
      <c r="R85" s="238"/>
      <c r="S85" s="267"/>
      <c r="T85" s="238"/>
      <c r="U85" s="238"/>
      <c r="V85" s="266"/>
      <c r="W85" s="239"/>
      <c r="X85" s="4"/>
      <c r="Y85" s="4"/>
      <c r="Z85" s="4"/>
      <c r="AA85" s="4"/>
      <c r="AB85" s="4"/>
      <c r="AC85" s="4"/>
      <c r="AR85" s="4"/>
    </row>
    <row r="86" spans="1:44" ht="15" customHeight="1">
      <c r="A86" s="290"/>
      <c r="B86" s="297"/>
      <c r="C86" s="298"/>
      <c r="D86" s="301"/>
      <c r="E86" s="237"/>
      <c r="F86" s="238"/>
      <c r="G86" s="238"/>
      <c r="H86" s="238"/>
      <c r="I86" s="239"/>
      <c r="J86" s="237"/>
      <c r="K86" s="238"/>
      <c r="L86" s="238"/>
      <c r="M86" s="238"/>
      <c r="N86" s="239"/>
      <c r="O86" s="237"/>
      <c r="P86" s="239"/>
      <c r="Q86" s="237"/>
      <c r="R86" s="238"/>
      <c r="S86" s="267"/>
      <c r="T86" s="238"/>
      <c r="U86" s="238"/>
      <c r="V86" s="266"/>
      <c r="W86" s="239"/>
      <c r="X86" s="4"/>
      <c r="Y86" s="4"/>
      <c r="Z86" s="4"/>
      <c r="AA86" s="4"/>
      <c r="AB86" s="4"/>
      <c r="AC86" s="4"/>
      <c r="AR86" s="4"/>
    </row>
    <row r="87" spans="1:44" ht="15" customHeight="1">
      <c r="A87" s="290"/>
      <c r="B87" s="297"/>
      <c r="C87" s="298"/>
      <c r="D87" s="301"/>
      <c r="E87" s="237"/>
      <c r="F87" s="238"/>
      <c r="G87" s="238"/>
      <c r="H87" s="238"/>
      <c r="I87" s="239"/>
      <c r="J87" s="237"/>
      <c r="K87" s="238"/>
      <c r="L87" s="238"/>
      <c r="M87" s="238"/>
      <c r="N87" s="239"/>
      <c r="O87" s="237"/>
      <c r="P87" s="239"/>
      <c r="Q87" s="237"/>
      <c r="R87" s="238"/>
      <c r="S87" s="267"/>
      <c r="T87" s="238"/>
      <c r="U87" s="238"/>
      <c r="V87" s="266"/>
      <c r="W87" s="239"/>
      <c r="X87" s="4"/>
      <c r="Y87" s="4"/>
      <c r="Z87" s="4"/>
      <c r="AA87" s="4"/>
      <c r="AB87" s="4"/>
      <c r="AC87" s="4"/>
      <c r="AR87" s="4"/>
    </row>
    <row r="88" spans="1:44" ht="15" customHeight="1">
      <c r="A88" s="290"/>
      <c r="B88" s="297"/>
      <c r="C88" s="298"/>
      <c r="D88" s="301"/>
      <c r="E88" s="237"/>
      <c r="F88" s="238"/>
      <c r="G88" s="238"/>
      <c r="H88" s="238"/>
      <c r="I88" s="239"/>
      <c r="J88" s="237"/>
      <c r="K88" s="238"/>
      <c r="L88" s="238"/>
      <c r="M88" s="238"/>
      <c r="N88" s="239"/>
      <c r="O88" s="237"/>
      <c r="P88" s="239"/>
      <c r="Q88" s="237"/>
      <c r="R88" s="238"/>
      <c r="S88" s="267"/>
      <c r="T88" s="238"/>
      <c r="U88" s="238"/>
      <c r="V88" s="266"/>
      <c r="W88" s="239"/>
      <c r="X88" s="4"/>
      <c r="Y88" s="4"/>
      <c r="Z88" s="4"/>
      <c r="AA88" s="4"/>
      <c r="AB88" s="4"/>
      <c r="AC88" s="4"/>
      <c r="AR88" s="4"/>
    </row>
    <row r="89" spans="1:44" ht="15" customHeight="1">
      <c r="A89" s="290"/>
      <c r="B89" s="302"/>
      <c r="C89" s="303"/>
      <c r="D89" s="301"/>
      <c r="E89" s="237"/>
      <c r="F89" s="238"/>
      <c r="G89" s="238"/>
      <c r="H89" s="238"/>
      <c r="I89" s="239"/>
      <c r="J89" s="237"/>
      <c r="K89" s="238"/>
      <c r="L89" s="238"/>
      <c r="M89" s="238"/>
      <c r="N89" s="239"/>
      <c r="O89" s="237"/>
      <c r="P89" s="239"/>
      <c r="Q89" s="237"/>
      <c r="R89" s="238"/>
      <c r="S89" s="267"/>
      <c r="T89" s="238"/>
      <c r="U89" s="238"/>
      <c r="V89" s="266"/>
      <c r="W89" s="239"/>
      <c r="X89" s="4"/>
      <c r="Y89" s="4"/>
      <c r="Z89" s="4"/>
      <c r="AA89" s="4"/>
      <c r="AB89" s="4"/>
      <c r="AC89" s="4"/>
      <c r="AK89" s="91"/>
      <c r="AR89" s="4"/>
    </row>
    <row r="90" spans="1:44" ht="15" customHeight="1">
      <c r="A90" s="290"/>
      <c r="B90" s="302"/>
      <c r="C90" s="303"/>
      <c r="D90" s="301"/>
      <c r="E90" s="237"/>
      <c r="F90" s="238"/>
      <c r="G90" s="304"/>
      <c r="H90" s="238"/>
      <c r="I90" s="239"/>
      <c r="J90" s="237"/>
      <c r="K90" s="238"/>
      <c r="L90" s="238"/>
      <c r="M90" s="238"/>
      <c r="N90" s="239"/>
      <c r="O90" s="237"/>
      <c r="P90" s="239"/>
      <c r="Q90" s="237"/>
      <c r="R90" s="238"/>
      <c r="S90" s="267"/>
      <c r="T90" s="238"/>
      <c r="U90" s="238"/>
      <c r="V90" s="266"/>
      <c r="W90" s="239"/>
      <c r="X90" s="4"/>
      <c r="Y90" s="4"/>
      <c r="Z90" s="4"/>
      <c r="AA90" s="4"/>
      <c r="AB90" s="4"/>
      <c r="AC90" s="4"/>
      <c r="AR90" s="4"/>
    </row>
    <row r="91" spans="1:44" ht="15" customHeight="1">
      <c r="A91" s="290"/>
      <c r="B91" s="302"/>
      <c r="C91" s="303"/>
      <c r="D91" s="301"/>
      <c r="E91" s="237"/>
      <c r="F91" s="238"/>
      <c r="G91" s="238"/>
      <c r="H91" s="238"/>
      <c r="I91" s="239"/>
      <c r="J91" s="237"/>
      <c r="K91" s="238"/>
      <c r="L91" s="238"/>
      <c r="M91" s="238"/>
      <c r="N91" s="239"/>
      <c r="O91" s="237"/>
      <c r="P91" s="239"/>
      <c r="Q91" s="237"/>
      <c r="R91" s="238"/>
      <c r="S91" s="267"/>
      <c r="T91" s="238"/>
      <c r="U91" s="238"/>
      <c r="V91" s="266"/>
      <c r="W91" s="239"/>
      <c r="X91" s="4"/>
      <c r="Y91" s="4"/>
      <c r="Z91" s="4"/>
      <c r="AA91" s="4"/>
      <c r="AB91" s="4"/>
      <c r="AC91" s="4"/>
      <c r="AR91" s="4"/>
    </row>
    <row r="92" spans="1:44" ht="15" customHeight="1">
      <c r="A92" s="290"/>
      <c r="B92" s="302"/>
      <c r="C92" s="303"/>
      <c r="D92" s="301"/>
      <c r="E92" s="237"/>
      <c r="F92" s="238"/>
      <c r="G92" s="238"/>
      <c r="H92" s="238"/>
      <c r="I92" s="239"/>
      <c r="J92" s="237"/>
      <c r="K92" s="238"/>
      <c r="L92" s="238"/>
      <c r="M92" s="238"/>
      <c r="N92" s="239"/>
      <c r="O92" s="237"/>
      <c r="P92" s="239"/>
      <c r="Q92" s="237"/>
      <c r="R92" s="238"/>
      <c r="S92" s="267"/>
      <c r="T92" s="238"/>
      <c r="U92" s="238"/>
      <c r="V92" s="266"/>
      <c r="W92" s="239"/>
      <c r="X92" s="4"/>
      <c r="Y92" s="4"/>
      <c r="Z92" s="4"/>
      <c r="AA92" s="4"/>
      <c r="AB92" s="4"/>
      <c r="AC92" s="4"/>
      <c r="AR92" s="4"/>
    </row>
    <row r="93" spans="1:44" ht="15" customHeight="1">
      <c r="A93" s="290"/>
      <c r="B93" s="302"/>
      <c r="C93" s="303"/>
      <c r="D93" s="301"/>
      <c r="E93" s="237"/>
      <c r="F93" s="238"/>
      <c r="G93" s="238"/>
      <c r="H93" s="238"/>
      <c r="I93" s="239"/>
      <c r="J93" s="237"/>
      <c r="K93" s="238"/>
      <c r="L93" s="238"/>
      <c r="M93" s="238"/>
      <c r="N93" s="239"/>
      <c r="O93" s="237"/>
      <c r="P93" s="239"/>
      <c r="Q93" s="237"/>
      <c r="R93" s="238"/>
      <c r="S93" s="267"/>
      <c r="T93" s="238"/>
      <c r="U93" s="238"/>
      <c r="V93" s="266"/>
      <c r="W93" s="239"/>
      <c r="X93" s="4"/>
      <c r="Y93" s="4"/>
      <c r="Z93" s="4"/>
      <c r="AA93" s="4"/>
      <c r="AB93" s="4"/>
      <c r="AC93" s="4"/>
      <c r="AR93" s="4"/>
    </row>
    <row r="94" spans="1:44" ht="15" customHeight="1">
      <c r="A94" s="290"/>
      <c r="B94" s="302"/>
      <c r="C94" s="303"/>
      <c r="D94" s="301"/>
      <c r="E94" s="237"/>
      <c r="F94" s="238"/>
      <c r="G94" s="238"/>
      <c r="H94" s="238"/>
      <c r="I94" s="239"/>
      <c r="J94" s="237"/>
      <c r="K94" s="238"/>
      <c r="L94" s="238"/>
      <c r="M94" s="238"/>
      <c r="N94" s="239"/>
      <c r="O94" s="237"/>
      <c r="P94" s="239"/>
      <c r="Q94" s="237"/>
      <c r="R94" s="238"/>
      <c r="S94" s="267"/>
      <c r="T94" s="238"/>
      <c r="U94" s="238"/>
      <c r="V94" s="266"/>
      <c r="W94" s="239"/>
      <c r="X94" s="4"/>
      <c r="Y94" s="4"/>
      <c r="Z94" s="4"/>
      <c r="AA94" s="4"/>
      <c r="AB94" s="4"/>
      <c r="AC94" s="4"/>
      <c r="AR94" s="4"/>
    </row>
    <row r="95" spans="1:44" ht="15" customHeight="1">
      <c r="A95" s="290"/>
      <c r="B95" s="302"/>
      <c r="C95" s="303"/>
      <c r="D95" s="301"/>
      <c r="E95" s="237"/>
      <c r="F95" s="238"/>
      <c r="G95" s="238"/>
      <c r="H95" s="238"/>
      <c r="I95" s="239"/>
      <c r="J95" s="237"/>
      <c r="K95" s="238"/>
      <c r="L95" s="238"/>
      <c r="M95" s="238"/>
      <c r="N95" s="239"/>
      <c r="O95" s="237"/>
      <c r="P95" s="239"/>
      <c r="Q95" s="237"/>
      <c r="R95" s="238"/>
      <c r="S95" s="267"/>
      <c r="T95" s="238"/>
      <c r="U95" s="238"/>
      <c r="V95" s="266"/>
      <c r="W95" s="239"/>
      <c r="X95" s="4"/>
      <c r="Y95" s="4"/>
      <c r="Z95" s="4"/>
      <c r="AA95" s="4"/>
      <c r="AB95" s="4"/>
      <c r="AC95" s="4"/>
      <c r="AR95" s="4"/>
    </row>
    <row r="96" spans="1:44" ht="15" customHeight="1">
      <c r="A96" s="305"/>
      <c r="B96" s="302"/>
      <c r="C96" s="303"/>
      <c r="D96" s="301"/>
      <c r="E96" s="237"/>
      <c r="F96" s="238"/>
      <c r="G96" s="238"/>
      <c r="H96" s="238"/>
      <c r="I96" s="239"/>
      <c r="J96" s="237"/>
      <c r="K96" s="238"/>
      <c r="L96" s="238"/>
      <c r="M96" s="238"/>
      <c r="N96" s="239"/>
      <c r="O96" s="237"/>
      <c r="P96" s="239"/>
      <c r="Q96" s="237"/>
      <c r="R96" s="238"/>
      <c r="S96" s="267"/>
      <c r="T96" s="238"/>
      <c r="U96" s="238"/>
      <c r="V96" s="266"/>
      <c r="W96" s="239"/>
      <c r="X96" s="4"/>
      <c r="Y96" s="4"/>
      <c r="Z96" s="4"/>
      <c r="AA96" s="4"/>
      <c r="AB96" s="4"/>
      <c r="AC96" s="4"/>
      <c r="AR96" s="4"/>
    </row>
    <row r="97" spans="1:46" ht="15" customHeight="1">
      <c r="A97" s="305"/>
      <c r="B97" s="302"/>
      <c r="C97" s="303"/>
      <c r="D97" s="301"/>
      <c r="E97" s="237"/>
      <c r="F97" s="238"/>
      <c r="G97" s="238"/>
      <c r="H97" s="238"/>
      <c r="I97" s="239"/>
      <c r="J97" s="237"/>
      <c r="K97" s="238"/>
      <c r="L97" s="238"/>
      <c r="M97" s="238"/>
      <c r="N97" s="239"/>
      <c r="O97" s="237"/>
      <c r="P97" s="239"/>
      <c r="Q97" s="237"/>
      <c r="R97" s="238"/>
      <c r="S97" s="267"/>
      <c r="T97" s="238"/>
      <c r="U97" s="238"/>
      <c r="V97" s="266"/>
      <c r="W97" s="239"/>
      <c r="X97" s="4"/>
      <c r="Y97" s="4"/>
      <c r="Z97" s="4"/>
      <c r="AA97" s="4"/>
      <c r="AB97" s="4"/>
      <c r="AC97" s="4"/>
      <c r="AR97" s="4"/>
    </row>
    <row r="98" spans="1:46" ht="15" customHeight="1">
      <c r="A98" s="305"/>
      <c r="B98" s="302"/>
      <c r="C98" s="303"/>
      <c r="D98" s="301"/>
      <c r="E98" s="237"/>
      <c r="F98" s="238"/>
      <c r="G98" s="238"/>
      <c r="H98" s="238"/>
      <c r="I98" s="239"/>
      <c r="J98" s="237"/>
      <c r="K98" s="238"/>
      <c r="L98" s="238"/>
      <c r="M98" s="238"/>
      <c r="N98" s="239"/>
      <c r="O98" s="237"/>
      <c r="P98" s="239"/>
      <c r="Q98" s="237"/>
      <c r="R98" s="238"/>
      <c r="S98" s="267"/>
      <c r="T98" s="238"/>
      <c r="U98" s="238"/>
      <c r="V98" s="266"/>
      <c r="W98" s="239"/>
      <c r="X98" s="4"/>
      <c r="Y98" s="4"/>
      <c r="Z98" s="4"/>
      <c r="AA98" s="4"/>
      <c r="AB98" s="4"/>
      <c r="AC98" s="4"/>
      <c r="AR98" s="4"/>
    </row>
    <row r="99" spans="1:46" ht="15" customHeight="1">
      <c r="A99" s="305"/>
      <c r="B99" s="302"/>
      <c r="C99" s="303"/>
      <c r="D99" s="301"/>
      <c r="E99" s="237"/>
      <c r="F99" s="238"/>
      <c r="G99" s="238"/>
      <c r="H99" s="238"/>
      <c r="I99" s="239"/>
      <c r="J99" s="237"/>
      <c r="K99" s="238"/>
      <c r="L99" s="238"/>
      <c r="M99" s="238"/>
      <c r="N99" s="239"/>
      <c r="O99" s="237"/>
      <c r="P99" s="239"/>
      <c r="Q99" s="237"/>
      <c r="R99" s="238"/>
      <c r="S99" s="267"/>
      <c r="T99" s="238"/>
      <c r="U99" s="238"/>
      <c r="V99" s="266"/>
      <c r="W99" s="239"/>
      <c r="X99" s="4"/>
      <c r="Y99" s="4"/>
      <c r="Z99" s="4"/>
      <c r="AA99" s="4"/>
      <c r="AB99" s="4"/>
      <c r="AC99" s="4"/>
      <c r="AR99" s="4"/>
    </row>
    <row r="100" spans="1:46" ht="15" customHeight="1">
      <c r="A100" s="305"/>
      <c r="B100" s="302"/>
      <c r="C100" s="303"/>
      <c r="D100" s="301"/>
      <c r="E100" s="237"/>
      <c r="F100" s="238"/>
      <c r="G100" s="238"/>
      <c r="H100" s="238"/>
      <c r="I100" s="239"/>
      <c r="J100" s="237"/>
      <c r="K100" s="238"/>
      <c r="L100" s="238"/>
      <c r="M100" s="238"/>
      <c r="N100" s="239"/>
      <c r="O100" s="237"/>
      <c r="P100" s="239"/>
      <c r="Q100" s="237"/>
      <c r="R100" s="238"/>
      <c r="S100" s="267"/>
      <c r="T100" s="238"/>
      <c r="U100" s="238"/>
      <c r="V100" s="266"/>
      <c r="W100" s="239"/>
      <c r="X100" s="4"/>
      <c r="Y100" s="4"/>
      <c r="Z100" s="4"/>
      <c r="AA100" s="4"/>
      <c r="AB100" s="4"/>
      <c r="AC100" s="4"/>
      <c r="AR100" s="4"/>
    </row>
    <row r="101" spans="1:46" ht="15" customHeight="1">
      <c r="A101" s="305"/>
      <c r="B101" s="302"/>
      <c r="C101" s="303"/>
      <c r="D101" s="301"/>
      <c r="E101" s="237"/>
      <c r="F101" s="238"/>
      <c r="G101" s="238"/>
      <c r="H101" s="238"/>
      <c r="I101" s="239"/>
      <c r="J101" s="237"/>
      <c r="K101" s="238"/>
      <c r="L101" s="238"/>
      <c r="M101" s="238"/>
      <c r="N101" s="239"/>
      <c r="O101" s="237"/>
      <c r="P101" s="239"/>
      <c r="Q101" s="237"/>
      <c r="R101" s="238"/>
      <c r="S101" s="267"/>
      <c r="T101" s="238"/>
      <c r="U101" s="238"/>
      <c r="V101" s="266"/>
      <c r="W101" s="239"/>
      <c r="X101" s="4"/>
      <c r="Y101" s="4"/>
      <c r="Z101" s="4"/>
      <c r="AA101" s="4"/>
      <c r="AB101" s="4"/>
      <c r="AC101" s="4"/>
      <c r="AR101" s="4"/>
    </row>
    <row r="102" spans="1:46" ht="15" customHeight="1">
      <c r="A102" s="290"/>
      <c r="B102" s="297"/>
      <c r="C102" s="298"/>
      <c r="D102" s="299"/>
      <c r="E102" s="265"/>
      <c r="F102" s="263"/>
      <c r="G102" s="263"/>
      <c r="H102" s="263"/>
      <c r="I102" s="300"/>
      <c r="J102" s="265"/>
      <c r="K102" s="263"/>
      <c r="L102" s="263"/>
      <c r="M102" s="263"/>
      <c r="N102" s="300"/>
      <c r="O102" s="265"/>
      <c r="P102" s="300"/>
      <c r="Q102" s="237"/>
      <c r="R102" s="238"/>
      <c r="S102" s="267"/>
      <c r="T102" s="238"/>
      <c r="U102" s="238"/>
      <c r="V102" s="266"/>
      <c r="W102" s="239"/>
      <c r="X102" s="4"/>
      <c r="Y102" s="4"/>
      <c r="Z102" s="4"/>
      <c r="AA102" s="4"/>
      <c r="AT102" s="4"/>
    </row>
    <row r="103" spans="1:46" ht="15" customHeight="1">
      <c r="A103" s="290"/>
      <c r="B103" s="297"/>
      <c r="C103" s="298"/>
      <c r="D103" s="299"/>
      <c r="E103" s="265"/>
      <c r="F103" s="263"/>
      <c r="G103" s="263"/>
      <c r="H103" s="263"/>
      <c r="I103" s="300"/>
      <c r="J103" s="265"/>
      <c r="K103" s="263"/>
      <c r="L103" s="263"/>
      <c r="M103" s="263"/>
      <c r="N103" s="300"/>
      <c r="O103" s="265"/>
      <c r="P103" s="300"/>
      <c r="Q103" s="237"/>
      <c r="R103" s="238"/>
      <c r="S103" s="267"/>
      <c r="T103" s="238"/>
      <c r="U103" s="238"/>
      <c r="V103" s="266"/>
      <c r="W103" s="239"/>
      <c r="X103" s="4"/>
      <c r="Y103" s="4"/>
      <c r="Z103" s="4"/>
      <c r="AA103" s="4"/>
      <c r="AT103" s="4"/>
    </row>
    <row r="104" spans="1:46" ht="15" customHeight="1">
      <c r="A104" s="290"/>
      <c r="B104" s="297"/>
      <c r="C104" s="298"/>
      <c r="D104" s="299"/>
      <c r="E104" s="265"/>
      <c r="F104" s="263"/>
      <c r="G104" s="263"/>
      <c r="H104" s="263"/>
      <c r="I104" s="300"/>
      <c r="J104" s="265"/>
      <c r="K104" s="263"/>
      <c r="L104" s="263"/>
      <c r="M104" s="263"/>
      <c r="N104" s="300"/>
      <c r="O104" s="265"/>
      <c r="P104" s="300"/>
      <c r="Q104" s="237"/>
      <c r="R104" s="238"/>
      <c r="S104" s="267"/>
      <c r="T104" s="238"/>
      <c r="U104" s="238"/>
      <c r="V104" s="266"/>
      <c r="W104" s="239"/>
      <c r="X104" s="4"/>
      <c r="Y104" s="4"/>
      <c r="Z104" s="4"/>
      <c r="AA104" s="4"/>
      <c r="AT104" s="4"/>
    </row>
    <row r="105" spans="1:46" ht="15" customHeight="1">
      <c r="A105" s="290"/>
      <c r="B105" s="297"/>
      <c r="C105" s="298"/>
      <c r="D105" s="299"/>
      <c r="E105" s="265"/>
      <c r="F105" s="263"/>
      <c r="G105" s="263"/>
      <c r="H105" s="263"/>
      <c r="I105" s="300"/>
      <c r="J105" s="265"/>
      <c r="K105" s="263"/>
      <c r="L105" s="263"/>
      <c r="M105" s="263"/>
      <c r="N105" s="300"/>
      <c r="O105" s="265"/>
      <c r="P105" s="300"/>
      <c r="Q105" s="237"/>
      <c r="R105" s="238"/>
      <c r="S105" s="267"/>
      <c r="T105" s="238"/>
      <c r="U105" s="238"/>
      <c r="V105" s="266"/>
      <c r="W105" s="239"/>
      <c r="X105" s="4"/>
      <c r="Y105" s="4"/>
      <c r="Z105" s="4"/>
      <c r="AA105" s="4"/>
      <c r="AT105" s="4"/>
    </row>
    <row r="106" spans="1:46" ht="15" customHeight="1">
      <c r="A106" s="290"/>
      <c r="B106" s="297"/>
      <c r="C106" s="298"/>
      <c r="D106" s="299"/>
      <c r="E106" s="265"/>
      <c r="F106" s="263"/>
      <c r="G106" s="263"/>
      <c r="H106" s="263"/>
      <c r="I106" s="300"/>
      <c r="J106" s="265"/>
      <c r="K106" s="263"/>
      <c r="L106" s="263"/>
      <c r="M106" s="263"/>
      <c r="N106" s="300"/>
      <c r="O106" s="265"/>
      <c r="P106" s="300"/>
      <c r="Q106" s="237"/>
      <c r="R106" s="238"/>
      <c r="S106" s="267"/>
      <c r="T106" s="238"/>
      <c r="U106" s="238"/>
      <c r="V106" s="266"/>
      <c r="W106" s="239"/>
      <c r="X106" s="4"/>
      <c r="Y106" s="4"/>
      <c r="Z106" s="4"/>
      <c r="AA106" s="4"/>
      <c r="AT106" s="4"/>
    </row>
    <row r="107" spans="1:46" ht="15" customHeight="1">
      <c r="A107" s="290"/>
      <c r="B107" s="297"/>
      <c r="C107" s="298"/>
      <c r="D107" s="299"/>
      <c r="E107" s="265"/>
      <c r="F107" s="263"/>
      <c r="G107" s="263"/>
      <c r="H107" s="263"/>
      <c r="I107" s="300"/>
      <c r="J107" s="265"/>
      <c r="K107" s="263"/>
      <c r="L107" s="263"/>
      <c r="M107" s="263"/>
      <c r="N107" s="300"/>
      <c r="O107" s="265"/>
      <c r="P107" s="300"/>
      <c r="Q107" s="237"/>
      <c r="R107" s="238"/>
      <c r="S107" s="267"/>
      <c r="T107" s="238"/>
      <c r="U107" s="238"/>
      <c r="V107" s="266"/>
      <c r="W107" s="239"/>
      <c r="X107" s="4"/>
      <c r="Y107" s="4"/>
      <c r="Z107" s="4"/>
      <c r="AA107" s="4"/>
      <c r="AT107" s="4"/>
    </row>
    <row r="108" spans="1:46" ht="15" customHeight="1">
      <c r="A108" s="290"/>
      <c r="B108" s="297"/>
      <c r="C108" s="298"/>
      <c r="D108" s="301"/>
      <c r="E108" s="237"/>
      <c r="F108" s="238"/>
      <c r="G108" s="238"/>
      <c r="H108" s="238"/>
      <c r="I108" s="239"/>
      <c r="J108" s="237"/>
      <c r="K108" s="238"/>
      <c r="L108" s="238"/>
      <c r="M108" s="238"/>
      <c r="N108" s="239"/>
      <c r="O108" s="237"/>
      <c r="P108" s="239"/>
      <c r="Q108" s="237"/>
      <c r="R108" s="238"/>
      <c r="S108" s="267"/>
      <c r="T108" s="238"/>
      <c r="U108" s="238"/>
      <c r="V108" s="266"/>
      <c r="W108" s="239"/>
      <c r="X108" s="4"/>
      <c r="Y108" s="4"/>
      <c r="Z108" s="4"/>
      <c r="AA108" s="4"/>
      <c r="AT108" s="4"/>
    </row>
    <row r="109" spans="1:46" ht="15" customHeight="1">
      <c r="A109" s="290"/>
      <c r="B109" s="297"/>
      <c r="C109" s="298"/>
      <c r="D109" s="301"/>
      <c r="E109" s="237"/>
      <c r="F109" s="238"/>
      <c r="G109" s="238"/>
      <c r="H109" s="238"/>
      <c r="I109" s="239"/>
      <c r="J109" s="237"/>
      <c r="K109" s="238"/>
      <c r="L109" s="238"/>
      <c r="M109" s="238"/>
      <c r="N109" s="239"/>
      <c r="O109" s="237"/>
      <c r="P109" s="239"/>
      <c r="Q109" s="237"/>
      <c r="R109" s="238"/>
      <c r="S109" s="267"/>
      <c r="T109" s="238"/>
      <c r="U109" s="238"/>
      <c r="V109" s="266"/>
      <c r="W109" s="239"/>
      <c r="X109" s="4"/>
      <c r="Y109" s="4"/>
      <c r="Z109" s="4"/>
      <c r="AA109" s="4"/>
      <c r="AT109" s="4"/>
    </row>
    <row r="110" spans="1:46" ht="15" customHeight="1">
      <c r="A110" s="290"/>
      <c r="B110" s="297"/>
      <c r="C110" s="298"/>
      <c r="D110" s="301"/>
      <c r="E110" s="237"/>
      <c r="F110" s="238"/>
      <c r="G110" s="238"/>
      <c r="H110" s="238"/>
      <c r="I110" s="239"/>
      <c r="J110" s="237"/>
      <c r="K110" s="238"/>
      <c r="L110" s="238"/>
      <c r="M110" s="238"/>
      <c r="N110" s="239"/>
      <c r="O110" s="237"/>
      <c r="P110" s="239"/>
      <c r="Q110" s="237"/>
      <c r="R110" s="238"/>
      <c r="S110" s="267"/>
      <c r="T110" s="238"/>
      <c r="U110" s="238"/>
      <c r="V110" s="266"/>
      <c r="W110" s="239"/>
      <c r="X110" s="4"/>
      <c r="Y110" s="4"/>
      <c r="Z110" s="4"/>
      <c r="AA110" s="4"/>
      <c r="AB110" s="4"/>
      <c r="AC110" s="4"/>
      <c r="AR110" s="4"/>
    </row>
    <row r="111" spans="1:46" ht="15" customHeight="1">
      <c r="A111" s="290"/>
      <c r="B111" s="297"/>
      <c r="C111" s="298"/>
      <c r="D111" s="301"/>
      <c r="E111" s="237"/>
      <c r="F111" s="238"/>
      <c r="G111" s="238"/>
      <c r="H111" s="238"/>
      <c r="I111" s="239"/>
      <c r="J111" s="237"/>
      <c r="K111" s="238"/>
      <c r="L111" s="238"/>
      <c r="M111" s="238"/>
      <c r="N111" s="239"/>
      <c r="O111" s="237"/>
      <c r="P111" s="239"/>
      <c r="Q111" s="237"/>
      <c r="R111" s="238"/>
      <c r="S111" s="267"/>
      <c r="T111" s="238"/>
      <c r="U111" s="238"/>
      <c r="V111" s="266"/>
      <c r="W111" s="239"/>
      <c r="X111" s="4"/>
      <c r="Y111" s="4"/>
      <c r="Z111" s="4"/>
      <c r="AA111" s="4"/>
      <c r="AB111" s="4"/>
      <c r="AC111" s="4"/>
      <c r="AR111" s="4"/>
    </row>
    <row r="112" spans="1:46" ht="15" customHeight="1">
      <c r="A112" s="290"/>
      <c r="B112" s="297"/>
      <c r="C112" s="298"/>
      <c r="D112" s="301"/>
      <c r="E112" s="237"/>
      <c r="F112" s="238"/>
      <c r="G112" s="238"/>
      <c r="H112" s="238"/>
      <c r="I112" s="239"/>
      <c r="J112" s="237"/>
      <c r="K112" s="238"/>
      <c r="L112" s="238"/>
      <c r="M112" s="238"/>
      <c r="N112" s="239"/>
      <c r="O112" s="237"/>
      <c r="P112" s="239"/>
      <c r="Q112" s="237"/>
      <c r="R112" s="238"/>
      <c r="S112" s="267"/>
      <c r="T112" s="238"/>
      <c r="U112" s="238"/>
      <c r="V112" s="266"/>
      <c r="W112" s="239"/>
      <c r="X112" s="4"/>
      <c r="Y112" s="4"/>
      <c r="Z112" s="4"/>
      <c r="AA112" s="4"/>
      <c r="AB112" s="4"/>
      <c r="AC112" s="4"/>
      <c r="AR112" s="4"/>
    </row>
    <row r="113" spans="1:44" ht="15" customHeight="1">
      <c r="A113" s="290"/>
      <c r="B113" s="297"/>
      <c r="C113" s="298"/>
      <c r="D113" s="301"/>
      <c r="E113" s="237"/>
      <c r="F113" s="238"/>
      <c r="G113" s="238"/>
      <c r="H113" s="238"/>
      <c r="I113" s="239"/>
      <c r="J113" s="237"/>
      <c r="K113" s="238"/>
      <c r="L113" s="238"/>
      <c r="M113" s="238"/>
      <c r="N113" s="239"/>
      <c r="O113" s="237"/>
      <c r="P113" s="239"/>
      <c r="Q113" s="237"/>
      <c r="R113" s="238"/>
      <c r="S113" s="267"/>
      <c r="T113" s="238"/>
      <c r="U113" s="238"/>
      <c r="V113" s="266"/>
      <c r="W113" s="239"/>
      <c r="X113" s="4"/>
      <c r="Y113" s="4"/>
      <c r="Z113" s="4"/>
      <c r="AA113" s="4"/>
      <c r="AB113" s="4"/>
      <c r="AC113" s="4"/>
      <c r="AR113" s="4"/>
    </row>
    <row r="114" spans="1:44" ht="15" customHeight="1">
      <c r="A114" s="290"/>
      <c r="B114" s="297"/>
      <c r="C114" s="298"/>
      <c r="D114" s="301"/>
      <c r="E114" s="237"/>
      <c r="F114" s="238"/>
      <c r="G114" s="238"/>
      <c r="H114" s="238"/>
      <c r="I114" s="239"/>
      <c r="J114" s="237"/>
      <c r="K114" s="238"/>
      <c r="L114" s="238"/>
      <c r="M114" s="238"/>
      <c r="N114" s="239"/>
      <c r="O114" s="237"/>
      <c r="P114" s="239"/>
      <c r="Q114" s="237"/>
      <c r="R114" s="238"/>
      <c r="S114" s="267"/>
      <c r="T114" s="238"/>
      <c r="U114" s="238"/>
      <c r="V114" s="266"/>
      <c r="W114" s="239"/>
      <c r="X114" s="4"/>
      <c r="Y114" s="4"/>
      <c r="Z114" s="4"/>
      <c r="AA114" s="4"/>
      <c r="AB114" s="4"/>
      <c r="AC114" s="4"/>
      <c r="AR114" s="4"/>
    </row>
    <row r="115" spans="1:44" ht="15" customHeight="1">
      <c r="A115" s="290"/>
      <c r="B115" s="297"/>
      <c r="C115" s="298"/>
      <c r="D115" s="301"/>
      <c r="E115" s="237"/>
      <c r="F115" s="238"/>
      <c r="G115" s="238"/>
      <c r="H115" s="238"/>
      <c r="I115" s="239"/>
      <c r="J115" s="237"/>
      <c r="K115" s="238"/>
      <c r="L115" s="238"/>
      <c r="M115" s="238"/>
      <c r="N115" s="239"/>
      <c r="O115" s="237"/>
      <c r="P115" s="239"/>
      <c r="Q115" s="237"/>
      <c r="R115" s="238"/>
      <c r="S115" s="267"/>
      <c r="T115" s="238"/>
      <c r="U115" s="238"/>
      <c r="V115" s="266"/>
      <c r="W115" s="239"/>
      <c r="X115" s="4"/>
      <c r="Y115" s="4"/>
      <c r="Z115" s="4"/>
      <c r="AA115" s="4"/>
      <c r="AB115" s="4"/>
      <c r="AC115" s="4"/>
      <c r="AR115" s="4"/>
    </row>
    <row r="116" spans="1:44" ht="15" customHeight="1">
      <c r="A116" s="290"/>
      <c r="B116" s="297"/>
      <c r="C116" s="298"/>
      <c r="D116" s="301"/>
      <c r="E116" s="237"/>
      <c r="F116" s="238"/>
      <c r="G116" s="238"/>
      <c r="H116" s="238"/>
      <c r="I116" s="239"/>
      <c r="J116" s="237"/>
      <c r="K116" s="238"/>
      <c r="L116" s="238"/>
      <c r="M116" s="238"/>
      <c r="N116" s="239"/>
      <c r="O116" s="237"/>
      <c r="P116" s="239"/>
      <c r="Q116" s="237"/>
      <c r="R116" s="238"/>
      <c r="S116" s="267"/>
      <c r="T116" s="238"/>
      <c r="U116" s="238"/>
      <c r="V116" s="266"/>
      <c r="W116" s="239"/>
      <c r="X116" s="4"/>
      <c r="Y116" s="4"/>
      <c r="Z116" s="4"/>
      <c r="AA116" s="4"/>
      <c r="AB116" s="4"/>
      <c r="AC116" s="4"/>
      <c r="AR116" s="4"/>
    </row>
    <row r="117" spans="1:44" ht="15" customHeight="1">
      <c r="A117" s="290"/>
      <c r="B117" s="297"/>
      <c r="C117" s="298"/>
      <c r="D117" s="301"/>
      <c r="E117" s="237"/>
      <c r="F117" s="238"/>
      <c r="G117" s="238"/>
      <c r="H117" s="238"/>
      <c r="I117" s="239"/>
      <c r="J117" s="237"/>
      <c r="K117" s="238"/>
      <c r="L117" s="238"/>
      <c r="M117" s="238"/>
      <c r="N117" s="239"/>
      <c r="O117" s="237"/>
      <c r="P117" s="239"/>
      <c r="Q117" s="237"/>
      <c r="R117" s="238"/>
      <c r="S117" s="267"/>
      <c r="T117" s="238"/>
      <c r="U117" s="238"/>
      <c r="V117" s="266"/>
      <c r="W117" s="239"/>
      <c r="X117" s="4"/>
      <c r="Y117" s="4"/>
      <c r="Z117" s="4"/>
      <c r="AA117" s="4"/>
      <c r="AB117" s="4"/>
      <c r="AC117" s="4"/>
      <c r="AR117" s="4"/>
    </row>
    <row r="118" spans="1:44" ht="15" customHeight="1">
      <c r="A118" s="290"/>
      <c r="B118" s="297"/>
      <c r="C118" s="298"/>
      <c r="D118" s="301"/>
      <c r="E118" s="237"/>
      <c r="F118" s="238"/>
      <c r="G118" s="238"/>
      <c r="H118" s="238"/>
      <c r="I118" s="239"/>
      <c r="J118" s="237"/>
      <c r="K118" s="238"/>
      <c r="L118" s="238"/>
      <c r="M118" s="238"/>
      <c r="N118" s="239"/>
      <c r="O118" s="237"/>
      <c r="P118" s="239"/>
      <c r="Q118" s="237"/>
      <c r="R118" s="238"/>
      <c r="S118" s="267"/>
      <c r="T118" s="238"/>
      <c r="U118" s="238"/>
      <c r="V118" s="266"/>
      <c r="W118" s="239"/>
      <c r="X118" s="4"/>
      <c r="Y118" s="4"/>
      <c r="Z118" s="4"/>
      <c r="AA118" s="4"/>
      <c r="AB118" s="4"/>
      <c r="AC118" s="4"/>
      <c r="AR118" s="4"/>
    </row>
    <row r="119" spans="1:44" ht="15" customHeight="1">
      <c r="A119" s="290"/>
      <c r="B119" s="297"/>
      <c r="C119" s="298"/>
      <c r="D119" s="301"/>
      <c r="E119" s="237"/>
      <c r="F119" s="238"/>
      <c r="G119" s="238"/>
      <c r="H119" s="238"/>
      <c r="I119" s="239"/>
      <c r="J119" s="237"/>
      <c r="K119" s="238"/>
      <c r="L119" s="238"/>
      <c r="M119" s="238"/>
      <c r="N119" s="239"/>
      <c r="O119" s="237"/>
      <c r="P119" s="239"/>
      <c r="Q119" s="237"/>
      <c r="R119" s="238"/>
      <c r="S119" s="267"/>
      <c r="T119" s="238"/>
      <c r="U119" s="238"/>
      <c r="V119" s="266"/>
      <c r="W119" s="239"/>
      <c r="X119" s="4"/>
      <c r="Y119" s="4"/>
      <c r="Z119" s="4"/>
      <c r="AA119" s="4"/>
      <c r="AB119" s="4"/>
      <c r="AC119" s="4"/>
      <c r="AR119" s="4"/>
    </row>
    <row r="120" spans="1:44" ht="15" customHeight="1">
      <c r="A120" s="290"/>
      <c r="B120" s="297"/>
      <c r="C120" s="298"/>
      <c r="D120" s="301"/>
      <c r="E120" s="237"/>
      <c r="F120" s="238"/>
      <c r="G120" s="238"/>
      <c r="H120" s="238"/>
      <c r="I120" s="239"/>
      <c r="J120" s="237"/>
      <c r="K120" s="238"/>
      <c r="L120" s="238"/>
      <c r="M120" s="238"/>
      <c r="N120" s="239"/>
      <c r="O120" s="237"/>
      <c r="P120" s="239"/>
      <c r="Q120" s="237"/>
      <c r="R120" s="238"/>
      <c r="S120" s="267"/>
      <c r="T120" s="238"/>
      <c r="U120" s="238"/>
      <c r="V120" s="266"/>
      <c r="W120" s="239"/>
      <c r="X120" s="4"/>
      <c r="Y120" s="4"/>
      <c r="Z120" s="4"/>
      <c r="AA120" s="4"/>
      <c r="AB120" s="4"/>
      <c r="AC120" s="4"/>
      <c r="AR120" s="4"/>
    </row>
    <row r="121" spans="1:44" ht="15" customHeight="1">
      <c r="A121" s="290"/>
      <c r="B121" s="297"/>
      <c r="C121" s="298"/>
      <c r="D121" s="301"/>
      <c r="E121" s="237"/>
      <c r="F121" s="238"/>
      <c r="G121" s="238"/>
      <c r="H121" s="238"/>
      <c r="I121" s="239"/>
      <c r="J121" s="237"/>
      <c r="K121" s="238"/>
      <c r="L121" s="238"/>
      <c r="M121" s="238"/>
      <c r="N121" s="239"/>
      <c r="O121" s="237"/>
      <c r="P121" s="239"/>
      <c r="Q121" s="237"/>
      <c r="R121" s="238"/>
      <c r="S121" s="267"/>
      <c r="T121" s="238"/>
      <c r="U121" s="238"/>
      <c r="V121" s="266"/>
      <c r="W121" s="239"/>
      <c r="X121" s="4"/>
      <c r="Y121" s="4"/>
      <c r="Z121" s="4"/>
      <c r="AA121" s="4"/>
      <c r="AB121" s="4"/>
      <c r="AC121" s="4"/>
      <c r="AR121" s="4"/>
    </row>
    <row r="122" spans="1:44" ht="15" customHeight="1">
      <c r="A122" s="290"/>
      <c r="B122" s="297"/>
      <c r="C122" s="298"/>
      <c r="D122" s="301"/>
      <c r="E122" s="237"/>
      <c r="F122" s="238"/>
      <c r="G122" s="238"/>
      <c r="H122" s="238"/>
      <c r="I122" s="239"/>
      <c r="J122" s="237"/>
      <c r="K122" s="238"/>
      <c r="L122" s="238"/>
      <c r="M122" s="238"/>
      <c r="N122" s="239"/>
      <c r="O122" s="237"/>
      <c r="P122" s="239"/>
      <c r="Q122" s="237"/>
      <c r="R122" s="238"/>
      <c r="S122" s="267"/>
      <c r="T122" s="238"/>
      <c r="U122" s="238"/>
      <c r="V122" s="266"/>
      <c r="W122" s="239"/>
      <c r="X122" s="4"/>
      <c r="Y122" s="4"/>
      <c r="Z122" s="4"/>
      <c r="AA122" s="4"/>
      <c r="AB122" s="4"/>
      <c r="AC122" s="4"/>
      <c r="AR122" s="4"/>
    </row>
    <row r="123" spans="1:44" ht="15" customHeight="1">
      <c r="A123" s="290"/>
      <c r="B123" s="297"/>
      <c r="C123" s="298"/>
      <c r="D123" s="301"/>
      <c r="E123" s="237"/>
      <c r="F123" s="238"/>
      <c r="G123" s="238"/>
      <c r="H123" s="238"/>
      <c r="I123" s="239"/>
      <c r="J123" s="237"/>
      <c r="K123" s="238"/>
      <c r="L123" s="238"/>
      <c r="M123" s="238"/>
      <c r="N123" s="239"/>
      <c r="O123" s="237"/>
      <c r="P123" s="239"/>
      <c r="Q123" s="237"/>
      <c r="R123" s="238"/>
      <c r="S123" s="267"/>
      <c r="T123" s="238"/>
      <c r="U123" s="238"/>
      <c r="V123" s="266"/>
      <c r="W123" s="239"/>
      <c r="X123" s="4"/>
      <c r="Y123" s="4"/>
      <c r="Z123" s="4"/>
      <c r="AA123" s="4"/>
      <c r="AB123" s="4"/>
      <c r="AC123" s="4"/>
      <c r="AR123" s="4"/>
    </row>
    <row r="124" spans="1:44" ht="15" customHeight="1">
      <c r="A124" s="290"/>
      <c r="B124" s="297"/>
      <c r="C124" s="298"/>
      <c r="D124" s="301"/>
      <c r="E124" s="237"/>
      <c r="F124" s="238"/>
      <c r="G124" s="238"/>
      <c r="H124" s="238"/>
      <c r="I124" s="239"/>
      <c r="J124" s="237"/>
      <c r="K124" s="238"/>
      <c r="L124" s="238"/>
      <c r="M124" s="238"/>
      <c r="N124" s="239"/>
      <c r="O124" s="237"/>
      <c r="P124" s="239"/>
      <c r="Q124" s="237"/>
      <c r="R124" s="238"/>
      <c r="S124" s="267"/>
      <c r="T124" s="238"/>
      <c r="U124" s="238"/>
      <c r="V124" s="266"/>
      <c r="W124" s="239"/>
      <c r="X124" s="4"/>
      <c r="Y124" s="4"/>
      <c r="Z124" s="4"/>
      <c r="AA124" s="4"/>
      <c r="AB124" s="4"/>
      <c r="AC124" s="4"/>
      <c r="AR124" s="4"/>
    </row>
    <row r="125" spans="1:44" ht="15" customHeight="1">
      <c r="A125" s="290"/>
      <c r="B125" s="297"/>
      <c r="C125" s="298"/>
      <c r="D125" s="301"/>
      <c r="E125" s="237"/>
      <c r="F125" s="238"/>
      <c r="G125" s="238"/>
      <c r="H125" s="238"/>
      <c r="I125" s="239"/>
      <c r="J125" s="237"/>
      <c r="K125" s="238"/>
      <c r="L125" s="238"/>
      <c r="M125" s="238"/>
      <c r="N125" s="239"/>
      <c r="O125" s="237"/>
      <c r="P125" s="239"/>
      <c r="Q125" s="237"/>
      <c r="R125" s="238"/>
      <c r="S125" s="267"/>
      <c r="T125" s="238"/>
      <c r="U125" s="238"/>
      <c r="V125" s="266"/>
      <c r="W125" s="239"/>
      <c r="X125" s="4"/>
      <c r="Y125" s="4"/>
      <c r="Z125" s="4"/>
      <c r="AA125" s="4"/>
      <c r="AB125" s="4"/>
      <c r="AC125" s="4"/>
      <c r="AR125" s="4"/>
    </row>
    <row r="126" spans="1:44" ht="15" customHeight="1">
      <c r="A126" s="290"/>
      <c r="B126" s="297"/>
      <c r="C126" s="298"/>
      <c r="D126" s="301"/>
      <c r="E126" s="237"/>
      <c r="F126" s="238"/>
      <c r="G126" s="238"/>
      <c r="H126" s="238"/>
      <c r="I126" s="239"/>
      <c r="J126" s="237"/>
      <c r="K126" s="238"/>
      <c r="L126" s="238"/>
      <c r="M126" s="238"/>
      <c r="N126" s="239"/>
      <c r="O126" s="237"/>
      <c r="P126" s="239"/>
      <c r="Q126" s="237"/>
      <c r="R126" s="238"/>
      <c r="S126" s="267"/>
      <c r="T126" s="238"/>
      <c r="U126" s="238"/>
      <c r="V126" s="266"/>
      <c r="W126" s="239"/>
      <c r="X126" s="4"/>
      <c r="Y126" s="4"/>
      <c r="Z126" s="4"/>
      <c r="AA126" s="4"/>
      <c r="AB126" s="4"/>
      <c r="AC126" s="4"/>
      <c r="AR126" s="4"/>
    </row>
    <row r="127" spans="1:44" ht="15" customHeight="1">
      <c r="A127" s="290"/>
      <c r="B127" s="297"/>
      <c r="C127" s="298"/>
      <c r="D127" s="301"/>
      <c r="E127" s="237"/>
      <c r="F127" s="238"/>
      <c r="G127" s="238"/>
      <c r="H127" s="238"/>
      <c r="I127" s="239"/>
      <c r="J127" s="237"/>
      <c r="K127" s="238"/>
      <c r="L127" s="238"/>
      <c r="M127" s="238"/>
      <c r="N127" s="239"/>
      <c r="O127" s="237"/>
      <c r="P127" s="239"/>
      <c r="Q127" s="237"/>
      <c r="R127" s="238"/>
      <c r="S127" s="267"/>
      <c r="T127" s="238"/>
      <c r="U127" s="238"/>
      <c r="V127" s="266"/>
      <c r="W127" s="239"/>
      <c r="X127" s="4"/>
      <c r="Y127" s="4"/>
      <c r="Z127" s="4"/>
      <c r="AA127" s="4"/>
      <c r="AB127" s="4"/>
      <c r="AC127" s="4"/>
      <c r="AR127" s="4"/>
    </row>
    <row r="128" spans="1:44" ht="15" customHeight="1">
      <c r="A128" s="290"/>
      <c r="B128" s="297"/>
      <c r="C128" s="298"/>
      <c r="D128" s="301"/>
      <c r="E128" s="237"/>
      <c r="F128" s="238"/>
      <c r="G128" s="238"/>
      <c r="H128" s="238"/>
      <c r="I128" s="239"/>
      <c r="J128" s="237"/>
      <c r="K128" s="238"/>
      <c r="L128" s="238"/>
      <c r="M128" s="238"/>
      <c r="N128" s="239"/>
      <c r="O128" s="237"/>
      <c r="P128" s="239"/>
      <c r="Q128" s="237"/>
      <c r="R128" s="238"/>
      <c r="S128" s="267"/>
      <c r="T128" s="238"/>
      <c r="U128" s="238"/>
      <c r="V128" s="266"/>
      <c r="W128" s="239"/>
      <c r="X128" s="4"/>
      <c r="Y128" s="4"/>
      <c r="Z128" s="4"/>
      <c r="AA128" s="4"/>
      <c r="AB128" s="4"/>
      <c r="AC128" s="4"/>
      <c r="AR128" s="4"/>
    </row>
    <row r="129" spans="1:46" ht="15" customHeight="1">
      <c r="A129" s="290"/>
      <c r="B129" s="297"/>
      <c r="C129" s="298"/>
      <c r="D129" s="301"/>
      <c r="E129" s="237"/>
      <c r="F129" s="238"/>
      <c r="G129" s="238"/>
      <c r="H129" s="238"/>
      <c r="I129" s="239"/>
      <c r="J129" s="237"/>
      <c r="K129" s="238"/>
      <c r="L129" s="238"/>
      <c r="M129" s="238"/>
      <c r="N129" s="239"/>
      <c r="O129" s="237"/>
      <c r="P129" s="239"/>
      <c r="Q129" s="237"/>
      <c r="R129" s="238"/>
      <c r="S129" s="267"/>
      <c r="T129" s="238"/>
      <c r="U129" s="238"/>
      <c r="V129" s="266"/>
      <c r="W129" s="239"/>
      <c r="X129" s="4"/>
      <c r="Y129" s="4"/>
      <c r="Z129" s="4"/>
      <c r="AA129" s="4"/>
      <c r="AB129" s="4"/>
      <c r="AC129" s="4"/>
      <c r="AR129" s="4"/>
    </row>
    <row r="130" spans="1:46" ht="15" customHeight="1">
      <c r="A130" s="290"/>
      <c r="B130" s="297"/>
      <c r="C130" s="298"/>
      <c r="D130" s="301"/>
      <c r="E130" s="237"/>
      <c r="F130" s="238"/>
      <c r="G130" s="238"/>
      <c r="H130" s="238"/>
      <c r="I130" s="239"/>
      <c r="J130" s="237"/>
      <c r="K130" s="238"/>
      <c r="L130" s="238"/>
      <c r="M130" s="238"/>
      <c r="N130" s="239"/>
      <c r="O130" s="237"/>
      <c r="P130" s="239"/>
      <c r="Q130" s="237"/>
      <c r="R130" s="238"/>
      <c r="S130" s="267"/>
      <c r="T130" s="238"/>
      <c r="U130" s="238"/>
      <c r="V130" s="266"/>
      <c r="W130" s="239"/>
      <c r="X130" s="4"/>
      <c r="Y130" s="4"/>
      <c r="Z130" s="4"/>
      <c r="AA130" s="4"/>
      <c r="AB130" s="4"/>
      <c r="AC130" s="4"/>
      <c r="AR130" s="4"/>
    </row>
    <row r="131" spans="1:46" ht="15" customHeight="1">
      <c r="A131" s="290"/>
      <c r="B131" s="297"/>
      <c r="C131" s="298"/>
      <c r="D131" s="301"/>
      <c r="E131" s="237"/>
      <c r="F131" s="238"/>
      <c r="G131" s="238"/>
      <c r="H131" s="238"/>
      <c r="I131" s="239"/>
      <c r="J131" s="237"/>
      <c r="K131" s="238"/>
      <c r="L131" s="238"/>
      <c r="M131" s="238"/>
      <c r="N131" s="239"/>
      <c r="O131" s="237"/>
      <c r="P131" s="239"/>
      <c r="Q131" s="237"/>
      <c r="R131" s="238"/>
      <c r="S131" s="267"/>
      <c r="T131" s="238"/>
      <c r="U131" s="238"/>
      <c r="V131" s="266"/>
      <c r="W131" s="239"/>
      <c r="X131" s="4"/>
      <c r="Y131" s="4"/>
      <c r="Z131" s="4"/>
      <c r="AA131" s="4"/>
      <c r="AB131" s="4"/>
      <c r="AC131" s="4"/>
      <c r="AR131" s="4"/>
    </row>
    <row r="132" spans="1:46" ht="15" customHeight="1">
      <c r="A132" s="290"/>
      <c r="B132" s="297"/>
      <c r="C132" s="298"/>
      <c r="D132" s="301"/>
      <c r="E132" s="237"/>
      <c r="F132" s="238"/>
      <c r="G132" s="238"/>
      <c r="H132" s="238"/>
      <c r="I132" s="239"/>
      <c r="J132" s="237"/>
      <c r="K132" s="238"/>
      <c r="L132" s="238"/>
      <c r="M132" s="238"/>
      <c r="N132" s="239"/>
      <c r="O132" s="237"/>
      <c r="P132" s="239"/>
      <c r="Q132" s="237"/>
      <c r="R132" s="238"/>
      <c r="S132" s="267"/>
      <c r="T132" s="238"/>
      <c r="U132" s="238"/>
      <c r="V132" s="266"/>
      <c r="W132" s="239"/>
      <c r="X132" s="4"/>
      <c r="Y132" s="4"/>
      <c r="Z132" s="4"/>
      <c r="AA132" s="4"/>
      <c r="AB132" s="4"/>
      <c r="AC132" s="4"/>
      <c r="AR132" s="4"/>
    </row>
    <row r="133" spans="1:46" ht="15" customHeight="1">
      <c r="A133" s="290"/>
      <c r="B133" s="297"/>
      <c r="C133" s="298"/>
      <c r="D133" s="299"/>
      <c r="E133" s="265"/>
      <c r="F133" s="263"/>
      <c r="G133" s="263"/>
      <c r="H133" s="263"/>
      <c r="I133" s="300"/>
      <c r="J133" s="265"/>
      <c r="K133" s="263"/>
      <c r="L133" s="263"/>
      <c r="M133" s="263"/>
      <c r="N133" s="300"/>
      <c r="O133" s="265"/>
      <c r="P133" s="300"/>
      <c r="Q133" s="237"/>
      <c r="R133" s="238"/>
      <c r="S133" s="267"/>
      <c r="T133" s="238"/>
      <c r="U133" s="238"/>
      <c r="V133" s="266"/>
      <c r="W133" s="239"/>
      <c r="X133" s="4"/>
      <c r="Y133" s="4"/>
      <c r="Z133" s="4"/>
      <c r="AA133" s="4"/>
      <c r="AT133" s="4"/>
    </row>
    <row r="134" spans="1:46" ht="15" customHeight="1">
      <c r="A134" s="290"/>
      <c r="B134" s="297"/>
      <c r="C134" s="298"/>
      <c r="D134" s="299"/>
      <c r="E134" s="265"/>
      <c r="F134" s="263"/>
      <c r="G134" s="263"/>
      <c r="H134" s="263"/>
      <c r="I134" s="300"/>
      <c r="J134" s="265"/>
      <c r="K134" s="263"/>
      <c r="L134" s="263"/>
      <c r="M134" s="263"/>
      <c r="N134" s="300"/>
      <c r="O134" s="265"/>
      <c r="P134" s="300"/>
      <c r="Q134" s="237"/>
      <c r="R134" s="238"/>
      <c r="S134" s="267"/>
      <c r="T134" s="238"/>
      <c r="U134" s="238"/>
      <c r="V134" s="266"/>
      <c r="W134" s="239"/>
      <c r="X134" s="4"/>
      <c r="Y134" s="4"/>
      <c r="Z134" s="4"/>
      <c r="AA134" s="4"/>
      <c r="AT134" s="4"/>
    </row>
    <row r="135" spans="1:46" ht="15" customHeight="1">
      <c r="A135" s="290"/>
      <c r="B135" s="297"/>
      <c r="C135" s="298"/>
      <c r="D135" s="299"/>
      <c r="E135" s="265"/>
      <c r="F135" s="263"/>
      <c r="G135" s="263"/>
      <c r="H135" s="263"/>
      <c r="I135" s="300"/>
      <c r="J135" s="265"/>
      <c r="K135" s="263"/>
      <c r="L135" s="263"/>
      <c r="M135" s="263"/>
      <c r="N135" s="300"/>
      <c r="O135" s="265"/>
      <c r="P135" s="300"/>
      <c r="Q135" s="237"/>
      <c r="R135" s="238"/>
      <c r="S135" s="267"/>
      <c r="T135" s="238"/>
      <c r="U135" s="238"/>
      <c r="V135" s="266"/>
      <c r="W135" s="239"/>
      <c r="X135" s="4"/>
      <c r="Y135" s="4"/>
      <c r="Z135" s="4"/>
      <c r="AA135" s="4"/>
      <c r="AT135" s="4"/>
    </row>
    <row r="136" spans="1:46" ht="15" customHeight="1">
      <c r="A136" s="290"/>
      <c r="B136" s="297"/>
      <c r="C136" s="298"/>
      <c r="D136" s="299"/>
      <c r="E136" s="265"/>
      <c r="F136" s="263"/>
      <c r="G136" s="263"/>
      <c r="H136" s="263"/>
      <c r="I136" s="300"/>
      <c r="J136" s="265"/>
      <c r="K136" s="263"/>
      <c r="L136" s="263"/>
      <c r="M136" s="263"/>
      <c r="N136" s="300"/>
      <c r="O136" s="265"/>
      <c r="P136" s="300"/>
      <c r="Q136" s="237"/>
      <c r="R136" s="238"/>
      <c r="S136" s="267"/>
      <c r="T136" s="238"/>
      <c r="U136" s="238"/>
      <c r="V136" s="266"/>
      <c r="W136" s="239"/>
      <c r="X136" s="4"/>
      <c r="Y136" s="4"/>
      <c r="Z136" s="4"/>
      <c r="AA136" s="4"/>
      <c r="AT136" s="4"/>
    </row>
    <row r="137" spans="1:46" ht="15" customHeight="1">
      <c r="A137" s="290"/>
      <c r="B137" s="297"/>
      <c r="C137" s="298"/>
      <c r="D137" s="299"/>
      <c r="E137" s="265"/>
      <c r="F137" s="263"/>
      <c r="G137" s="263"/>
      <c r="H137" s="263"/>
      <c r="I137" s="300"/>
      <c r="J137" s="265"/>
      <c r="K137" s="263"/>
      <c r="L137" s="263"/>
      <c r="M137" s="263"/>
      <c r="N137" s="300"/>
      <c r="O137" s="265"/>
      <c r="P137" s="300"/>
      <c r="Q137" s="237"/>
      <c r="R137" s="238"/>
      <c r="S137" s="267"/>
      <c r="T137" s="238"/>
      <c r="U137" s="238"/>
      <c r="V137" s="266"/>
      <c r="W137" s="239"/>
      <c r="X137" s="4"/>
      <c r="Y137" s="4"/>
      <c r="Z137" s="4"/>
      <c r="AA137" s="4"/>
      <c r="AT137" s="4"/>
    </row>
    <row r="138" spans="1:46" ht="15" customHeight="1">
      <c r="A138" s="290"/>
      <c r="B138" s="297"/>
      <c r="C138" s="298"/>
      <c r="D138" s="299"/>
      <c r="E138" s="265"/>
      <c r="F138" s="263"/>
      <c r="G138" s="263"/>
      <c r="H138" s="263"/>
      <c r="I138" s="300"/>
      <c r="J138" s="265"/>
      <c r="K138" s="263"/>
      <c r="L138" s="263"/>
      <c r="M138" s="263"/>
      <c r="N138" s="300"/>
      <c r="O138" s="265"/>
      <c r="P138" s="300"/>
      <c r="Q138" s="237"/>
      <c r="R138" s="238"/>
      <c r="S138" s="267"/>
      <c r="T138" s="238"/>
      <c r="U138" s="238"/>
      <c r="V138" s="266"/>
      <c r="W138" s="239"/>
      <c r="X138" s="4"/>
      <c r="Y138" s="4"/>
      <c r="Z138" s="4"/>
      <c r="AA138" s="4"/>
      <c r="AT138" s="4"/>
    </row>
    <row r="139" spans="1:46" ht="15" customHeight="1">
      <c r="A139" s="290"/>
      <c r="B139" s="297"/>
      <c r="C139" s="298"/>
      <c r="D139" s="301"/>
      <c r="E139" s="237"/>
      <c r="F139" s="238"/>
      <c r="G139" s="238"/>
      <c r="H139" s="238"/>
      <c r="I139" s="239"/>
      <c r="J139" s="237"/>
      <c r="K139" s="238"/>
      <c r="L139" s="238"/>
      <c r="M139" s="238"/>
      <c r="N139" s="239"/>
      <c r="O139" s="237"/>
      <c r="P139" s="239"/>
      <c r="Q139" s="237"/>
      <c r="R139" s="238"/>
      <c r="S139" s="267"/>
      <c r="T139" s="238"/>
      <c r="U139" s="238"/>
      <c r="V139" s="266"/>
      <c r="W139" s="239"/>
      <c r="X139" s="4"/>
      <c r="Y139" s="4"/>
      <c r="Z139" s="4"/>
      <c r="AA139" s="4"/>
      <c r="AT139" s="4"/>
    </row>
    <row r="140" spans="1:46" ht="15" customHeight="1">
      <c r="A140" s="290"/>
      <c r="B140" s="297"/>
      <c r="C140" s="298"/>
      <c r="D140" s="301"/>
      <c r="E140" s="237"/>
      <c r="F140" s="238"/>
      <c r="G140" s="238"/>
      <c r="H140" s="238"/>
      <c r="I140" s="239"/>
      <c r="J140" s="237"/>
      <c r="K140" s="238"/>
      <c r="L140" s="238"/>
      <c r="M140" s="238"/>
      <c r="N140" s="239"/>
      <c r="O140" s="237"/>
      <c r="P140" s="239"/>
      <c r="Q140" s="237"/>
      <c r="R140" s="238"/>
      <c r="S140" s="267"/>
      <c r="T140" s="238"/>
      <c r="U140" s="238"/>
      <c r="V140" s="266"/>
      <c r="W140" s="239"/>
      <c r="X140" s="4"/>
      <c r="Y140" s="4"/>
      <c r="Z140" s="4"/>
      <c r="AA140" s="4"/>
      <c r="AT140" s="4"/>
    </row>
    <row r="141" spans="1:46" ht="15" customHeight="1">
      <c r="A141" s="290"/>
      <c r="B141" s="297"/>
      <c r="C141" s="298"/>
      <c r="D141" s="301"/>
      <c r="E141" s="237"/>
      <c r="F141" s="238"/>
      <c r="G141" s="238"/>
      <c r="H141" s="238"/>
      <c r="I141" s="239"/>
      <c r="J141" s="237"/>
      <c r="K141" s="238"/>
      <c r="L141" s="238"/>
      <c r="M141" s="238"/>
      <c r="N141" s="239"/>
      <c r="O141" s="237"/>
      <c r="P141" s="239"/>
      <c r="Q141" s="237"/>
      <c r="R141" s="238"/>
      <c r="S141" s="267"/>
      <c r="T141" s="238"/>
      <c r="U141" s="238"/>
      <c r="V141" s="266"/>
      <c r="W141" s="239"/>
      <c r="X141" s="4"/>
      <c r="Y141" s="4"/>
      <c r="Z141" s="4"/>
      <c r="AA141" s="4"/>
      <c r="AB141" s="4"/>
      <c r="AC141" s="4"/>
      <c r="AR141" s="4"/>
    </row>
    <row r="142" spans="1:46" ht="15" customHeight="1">
      <c r="A142" s="290"/>
      <c r="B142" s="297"/>
      <c r="C142" s="298"/>
      <c r="D142" s="301"/>
      <c r="E142" s="237"/>
      <c r="F142" s="238"/>
      <c r="G142" s="238"/>
      <c r="H142" s="238"/>
      <c r="I142" s="239"/>
      <c r="J142" s="237"/>
      <c r="K142" s="238"/>
      <c r="L142" s="238"/>
      <c r="M142" s="238"/>
      <c r="N142" s="239"/>
      <c r="O142" s="237"/>
      <c r="P142" s="239"/>
      <c r="Q142" s="237"/>
      <c r="R142" s="238"/>
      <c r="S142" s="267"/>
      <c r="T142" s="238"/>
      <c r="U142" s="238"/>
      <c r="V142" s="266"/>
      <c r="W142" s="239"/>
      <c r="X142" s="4"/>
      <c r="Y142" s="4"/>
      <c r="Z142" s="4"/>
      <c r="AA142" s="4"/>
      <c r="AB142" s="4"/>
      <c r="AC142" s="4"/>
      <c r="AR142" s="4"/>
    </row>
    <row r="143" spans="1:46" ht="15" customHeight="1">
      <c r="A143" s="290"/>
      <c r="B143" s="297"/>
      <c r="C143" s="298"/>
      <c r="D143" s="301"/>
      <c r="E143" s="237"/>
      <c r="F143" s="238"/>
      <c r="G143" s="238"/>
      <c r="H143" s="238"/>
      <c r="I143" s="239"/>
      <c r="J143" s="237"/>
      <c r="K143" s="238"/>
      <c r="L143" s="238"/>
      <c r="M143" s="238"/>
      <c r="N143" s="239"/>
      <c r="O143" s="237"/>
      <c r="P143" s="239"/>
      <c r="Q143" s="237"/>
      <c r="R143" s="238"/>
      <c r="S143" s="267"/>
      <c r="T143" s="238"/>
      <c r="U143" s="238"/>
      <c r="V143" s="266"/>
      <c r="W143" s="239"/>
      <c r="X143" s="4"/>
      <c r="Y143" s="4"/>
      <c r="Z143" s="4"/>
      <c r="AA143" s="4"/>
      <c r="AB143" s="4"/>
      <c r="AC143" s="4"/>
      <c r="AR143" s="4"/>
    </row>
    <row r="144" spans="1:46" ht="15" customHeight="1">
      <c r="A144" s="290"/>
      <c r="B144" s="297"/>
      <c r="C144" s="298"/>
      <c r="D144" s="301"/>
      <c r="E144" s="237"/>
      <c r="F144" s="238"/>
      <c r="G144" s="238"/>
      <c r="H144" s="238"/>
      <c r="I144" s="239"/>
      <c r="J144" s="237"/>
      <c r="K144" s="238"/>
      <c r="L144" s="238"/>
      <c r="M144" s="238"/>
      <c r="N144" s="239"/>
      <c r="O144" s="237"/>
      <c r="P144" s="239"/>
      <c r="Q144" s="237"/>
      <c r="R144" s="238"/>
      <c r="S144" s="267"/>
      <c r="T144" s="238"/>
      <c r="U144" s="238"/>
      <c r="V144" s="266"/>
      <c r="W144" s="239"/>
      <c r="X144" s="4"/>
      <c r="Y144" s="4"/>
      <c r="Z144" s="4"/>
      <c r="AA144" s="4"/>
      <c r="AB144" s="4"/>
      <c r="AC144" s="4"/>
      <c r="AR144" s="4"/>
    </row>
    <row r="145" spans="1:44" ht="15" customHeight="1">
      <c r="A145" s="290"/>
      <c r="B145" s="297"/>
      <c r="C145" s="298"/>
      <c r="D145" s="301"/>
      <c r="E145" s="237"/>
      <c r="F145" s="238"/>
      <c r="G145" s="238"/>
      <c r="H145" s="238"/>
      <c r="I145" s="239"/>
      <c r="J145" s="237"/>
      <c r="K145" s="238"/>
      <c r="L145" s="238"/>
      <c r="M145" s="238"/>
      <c r="N145" s="239"/>
      <c r="O145" s="237"/>
      <c r="P145" s="239"/>
      <c r="Q145" s="237"/>
      <c r="R145" s="238"/>
      <c r="S145" s="267"/>
      <c r="T145" s="238"/>
      <c r="U145" s="238"/>
      <c r="V145" s="266"/>
      <c r="W145" s="239"/>
      <c r="X145" s="4"/>
      <c r="Y145" s="4"/>
      <c r="Z145" s="4"/>
      <c r="AA145" s="4"/>
      <c r="AB145" s="4"/>
      <c r="AC145" s="4"/>
      <c r="AR145" s="4"/>
    </row>
    <row r="146" spans="1:44" ht="15" customHeight="1">
      <c r="A146" s="290"/>
      <c r="B146" s="297"/>
      <c r="C146" s="298"/>
      <c r="D146" s="301"/>
      <c r="E146" s="237"/>
      <c r="F146" s="238"/>
      <c r="G146" s="238"/>
      <c r="H146" s="238"/>
      <c r="I146" s="239"/>
      <c r="J146" s="237"/>
      <c r="K146" s="238"/>
      <c r="L146" s="238"/>
      <c r="M146" s="238"/>
      <c r="N146" s="239"/>
      <c r="O146" s="237"/>
      <c r="P146" s="239"/>
      <c r="Q146" s="237"/>
      <c r="R146" s="238"/>
      <c r="S146" s="267"/>
      <c r="T146" s="238"/>
      <c r="U146" s="238"/>
      <c r="V146" s="266"/>
      <c r="W146" s="239"/>
      <c r="X146" s="4"/>
      <c r="Y146" s="4"/>
      <c r="Z146" s="4"/>
      <c r="AA146" s="4"/>
      <c r="AB146" s="4"/>
      <c r="AC146" s="4"/>
      <c r="AR146" s="4"/>
    </row>
    <row r="147" spans="1:44" ht="15" customHeight="1">
      <c r="A147" s="290"/>
      <c r="B147" s="297"/>
      <c r="C147" s="298"/>
      <c r="D147" s="301"/>
      <c r="E147" s="237"/>
      <c r="F147" s="238"/>
      <c r="G147" s="238"/>
      <c r="H147" s="238"/>
      <c r="I147" s="239"/>
      <c r="J147" s="237"/>
      <c r="K147" s="238"/>
      <c r="L147" s="238"/>
      <c r="M147" s="238"/>
      <c r="N147" s="239"/>
      <c r="O147" s="237"/>
      <c r="P147" s="239"/>
      <c r="Q147" s="237"/>
      <c r="R147" s="238"/>
      <c r="S147" s="267"/>
      <c r="T147" s="238"/>
      <c r="U147" s="238"/>
      <c r="V147" s="266"/>
      <c r="W147" s="239"/>
      <c r="X147" s="4"/>
      <c r="Y147" s="4"/>
      <c r="Z147" s="4"/>
      <c r="AA147" s="4"/>
      <c r="AB147" s="4"/>
      <c r="AC147" s="4"/>
      <c r="AR147" s="4"/>
    </row>
    <row r="148" spans="1:44" ht="15" customHeight="1">
      <c r="A148" s="290"/>
      <c r="B148" s="297"/>
      <c r="C148" s="298"/>
      <c r="D148" s="301"/>
      <c r="E148" s="237"/>
      <c r="F148" s="238"/>
      <c r="G148" s="238"/>
      <c r="H148" s="238"/>
      <c r="I148" s="239"/>
      <c r="J148" s="237"/>
      <c r="K148" s="238"/>
      <c r="L148" s="238"/>
      <c r="M148" s="238"/>
      <c r="N148" s="239"/>
      <c r="O148" s="237"/>
      <c r="P148" s="239"/>
      <c r="Q148" s="237"/>
      <c r="R148" s="238"/>
      <c r="S148" s="267"/>
      <c r="T148" s="238"/>
      <c r="U148" s="238"/>
      <c r="V148" s="266"/>
      <c r="W148" s="239"/>
      <c r="X148" s="4"/>
      <c r="Y148" s="4"/>
      <c r="Z148" s="4"/>
      <c r="AA148" s="4"/>
      <c r="AB148" s="4"/>
      <c r="AC148" s="4"/>
      <c r="AR148" s="4"/>
    </row>
    <row r="149" spans="1:44" ht="15" customHeight="1">
      <c r="A149" s="290"/>
      <c r="B149" s="297"/>
      <c r="C149" s="298"/>
      <c r="D149" s="301"/>
      <c r="E149" s="237"/>
      <c r="F149" s="238"/>
      <c r="G149" s="238"/>
      <c r="H149" s="238"/>
      <c r="I149" s="239"/>
      <c r="J149" s="237"/>
      <c r="K149" s="238"/>
      <c r="L149" s="238"/>
      <c r="M149" s="238"/>
      <c r="N149" s="239"/>
      <c r="O149" s="237"/>
      <c r="P149" s="239"/>
      <c r="Q149" s="237"/>
      <c r="R149" s="238"/>
      <c r="S149" s="267"/>
      <c r="T149" s="238"/>
      <c r="U149" s="238"/>
      <c r="V149" s="266"/>
      <c r="W149" s="239"/>
      <c r="X149" s="4"/>
      <c r="Y149" s="4"/>
      <c r="Z149" s="4"/>
      <c r="AA149" s="4"/>
      <c r="AB149" s="4"/>
      <c r="AC149" s="4"/>
      <c r="AR149" s="4"/>
    </row>
    <row r="150" spans="1:44" ht="15" customHeight="1">
      <c r="A150" s="290"/>
      <c r="B150" s="297"/>
      <c r="C150" s="298"/>
      <c r="D150" s="301"/>
      <c r="E150" s="237"/>
      <c r="F150" s="238"/>
      <c r="G150" s="238"/>
      <c r="H150" s="238"/>
      <c r="I150" s="239"/>
      <c r="J150" s="237"/>
      <c r="K150" s="238"/>
      <c r="L150" s="238"/>
      <c r="M150" s="238"/>
      <c r="N150" s="239"/>
      <c r="O150" s="237"/>
      <c r="P150" s="239"/>
      <c r="Q150" s="237"/>
      <c r="R150" s="238"/>
      <c r="S150" s="267"/>
      <c r="T150" s="238"/>
      <c r="U150" s="238"/>
      <c r="V150" s="266"/>
      <c r="W150" s="239"/>
      <c r="X150" s="4"/>
      <c r="Y150" s="4"/>
      <c r="Z150" s="4"/>
      <c r="AA150" s="4"/>
      <c r="AB150" s="4"/>
      <c r="AC150" s="4"/>
      <c r="AR150" s="4"/>
    </row>
    <row r="151" spans="1:44" ht="15" customHeight="1">
      <c r="A151" s="290"/>
      <c r="B151" s="297"/>
      <c r="C151" s="298"/>
      <c r="D151" s="301"/>
      <c r="E151" s="237"/>
      <c r="F151" s="238"/>
      <c r="G151" s="238"/>
      <c r="H151" s="238"/>
      <c r="I151" s="239"/>
      <c r="J151" s="237"/>
      <c r="K151" s="238"/>
      <c r="L151" s="238"/>
      <c r="M151" s="238"/>
      <c r="N151" s="239"/>
      <c r="O151" s="237"/>
      <c r="P151" s="239"/>
      <c r="Q151" s="237"/>
      <c r="R151" s="238"/>
      <c r="S151" s="267"/>
      <c r="T151" s="238"/>
      <c r="U151" s="238"/>
      <c r="V151" s="266"/>
      <c r="W151" s="239"/>
      <c r="X151" s="4"/>
      <c r="Y151" s="4"/>
      <c r="Z151" s="4"/>
      <c r="AA151" s="4"/>
      <c r="AB151" s="4"/>
      <c r="AC151" s="4"/>
      <c r="AR151" s="4"/>
    </row>
    <row r="152" spans="1:44" ht="15" customHeight="1">
      <c r="A152" s="290"/>
      <c r="B152" s="297"/>
      <c r="C152" s="298"/>
      <c r="D152" s="301"/>
      <c r="E152" s="237"/>
      <c r="F152" s="238"/>
      <c r="G152" s="238"/>
      <c r="H152" s="238"/>
      <c r="I152" s="239"/>
      <c r="J152" s="237"/>
      <c r="K152" s="238"/>
      <c r="L152" s="238"/>
      <c r="M152" s="238"/>
      <c r="N152" s="239"/>
      <c r="O152" s="237"/>
      <c r="P152" s="239"/>
      <c r="Q152" s="237"/>
      <c r="R152" s="238"/>
      <c r="S152" s="267"/>
      <c r="T152" s="238"/>
      <c r="U152" s="238"/>
      <c r="V152" s="266"/>
      <c r="W152" s="239"/>
      <c r="X152" s="4"/>
      <c r="Y152" s="4"/>
      <c r="Z152" s="4"/>
      <c r="AA152" s="4"/>
      <c r="AB152" s="4"/>
      <c r="AC152" s="4"/>
      <c r="AR152" s="4"/>
    </row>
    <row r="153" spans="1:44" ht="15" customHeight="1">
      <c r="A153" s="290"/>
      <c r="B153" s="297"/>
      <c r="C153" s="298"/>
      <c r="D153" s="301"/>
      <c r="E153" s="237"/>
      <c r="F153" s="238"/>
      <c r="G153" s="238"/>
      <c r="H153" s="238"/>
      <c r="I153" s="239"/>
      <c r="J153" s="237"/>
      <c r="K153" s="238"/>
      <c r="L153" s="238"/>
      <c r="M153" s="238"/>
      <c r="N153" s="239"/>
      <c r="O153" s="237"/>
      <c r="P153" s="239"/>
      <c r="Q153" s="237"/>
      <c r="R153" s="238"/>
      <c r="S153" s="267"/>
      <c r="T153" s="238"/>
      <c r="U153" s="238"/>
      <c r="V153" s="266"/>
      <c r="W153" s="239"/>
      <c r="X153" s="4"/>
      <c r="Y153" s="4"/>
      <c r="Z153" s="4"/>
      <c r="AA153" s="4"/>
      <c r="AB153" s="4"/>
      <c r="AC153" s="4"/>
      <c r="AR153" s="4"/>
    </row>
    <row r="154" spans="1:44" ht="15" customHeight="1">
      <c r="A154" s="290"/>
      <c r="B154" s="297"/>
      <c r="C154" s="298"/>
      <c r="D154" s="301"/>
      <c r="E154" s="237"/>
      <c r="F154" s="238"/>
      <c r="G154" s="238"/>
      <c r="H154" s="238"/>
      <c r="I154" s="239"/>
      <c r="J154" s="237"/>
      <c r="K154" s="238"/>
      <c r="L154" s="238"/>
      <c r="M154" s="238"/>
      <c r="N154" s="239"/>
      <c r="O154" s="237"/>
      <c r="P154" s="239"/>
      <c r="Q154" s="237"/>
      <c r="R154" s="238"/>
      <c r="S154" s="267"/>
      <c r="T154" s="238"/>
      <c r="U154" s="238"/>
      <c r="V154" s="266"/>
      <c r="W154" s="239"/>
      <c r="X154" s="4"/>
      <c r="Y154" s="4"/>
      <c r="Z154" s="4"/>
      <c r="AA154" s="4"/>
      <c r="AB154" s="4"/>
      <c r="AC154" s="4"/>
      <c r="AR154" s="4"/>
    </row>
    <row r="155" spans="1:44" ht="15" customHeight="1">
      <c r="A155" s="290"/>
      <c r="B155" s="297"/>
      <c r="C155" s="298"/>
      <c r="D155" s="301"/>
      <c r="E155" s="237"/>
      <c r="F155" s="238"/>
      <c r="G155" s="238"/>
      <c r="H155" s="238"/>
      <c r="I155" s="239"/>
      <c r="J155" s="237"/>
      <c r="K155" s="238"/>
      <c r="L155" s="238"/>
      <c r="M155" s="238"/>
      <c r="N155" s="239"/>
      <c r="O155" s="237"/>
      <c r="P155" s="239"/>
      <c r="Q155" s="237"/>
      <c r="R155" s="238"/>
      <c r="S155" s="267"/>
      <c r="T155" s="238"/>
      <c r="U155" s="238"/>
      <c r="V155" s="266"/>
      <c r="W155" s="239"/>
      <c r="X155" s="4"/>
      <c r="Y155" s="4"/>
      <c r="Z155" s="4"/>
      <c r="AA155" s="4"/>
      <c r="AB155" s="4"/>
      <c r="AC155" s="4"/>
      <c r="AR155" s="4"/>
    </row>
    <row r="156" spans="1:44" ht="15" customHeight="1">
      <c r="A156" s="290"/>
      <c r="B156" s="297"/>
      <c r="C156" s="298"/>
      <c r="D156" s="301"/>
      <c r="E156" s="237"/>
      <c r="F156" s="238"/>
      <c r="G156" s="238"/>
      <c r="H156" s="238"/>
      <c r="I156" s="239"/>
      <c r="J156" s="237"/>
      <c r="K156" s="238"/>
      <c r="L156" s="238"/>
      <c r="M156" s="238"/>
      <c r="N156" s="239"/>
      <c r="O156" s="237"/>
      <c r="P156" s="239"/>
      <c r="Q156" s="237"/>
      <c r="R156" s="238"/>
      <c r="S156" s="267"/>
      <c r="T156" s="238"/>
      <c r="U156" s="238"/>
      <c r="V156" s="266"/>
      <c r="W156" s="239"/>
      <c r="X156" s="4"/>
      <c r="Y156" s="4"/>
      <c r="Z156" s="4"/>
      <c r="AA156" s="4"/>
      <c r="AB156" s="4"/>
      <c r="AC156" s="4"/>
      <c r="AR156" s="4"/>
    </row>
    <row r="157" spans="1:44" ht="15" customHeight="1">
      <c r="A157" s="290"/>
      <c r="B157" s="297"/>
      <c r="C157" s="298"/>
      <c r="D157" s="301"/>
      <c r="E157" s="237"/>
      <c r="F157" s="238"/>
      <c r="G157" s="238"/>
      <c r="H157" s="238"/>
      <c r="I157" s="239"/>
      <c r="J157" s="237"/>
      <c r="K157" s="238"/>
      <c r="L157" s="238"/>
      <c r="M157" s="238"/>
      <c r="N157" s="239"/>
      <c r="O157" s="237"/>
      <c r="P157" s="239"/>
      <c r="Q157" s="237"/>
      <c r="R157" s="238"/>
      <c r="S157" s="267"/>
      <c r="T157" s="238"/>
      <c r="U157" s="238"/>
      <c r="V157" s="266"/>
      <c r="W157" s="239"/>
      <c r="X157" s="4"/>
      <c r="Y157" s="4"/>
      <c r="Z157" s="4"/>
      <c r="AA157" s="4"/>
      <c r="AB157" s="4"/>
      <c r="AC157" s="4"/>
      <c r="AR157" s="4"/>
    </row>
    <row r="158" spans="1:44" ht="15" customHeight="1">
      <c r="A158" s="290"/>
      <c r="B158" s="297"/>
      <c r="C158" s="298"/>
      <c r="D158" s="301"/>
      <c r="E158" s="237"/>
      <c r="F158" s="238"/>
      <c r="G158" s="238"/>
      <c r="H158" s="238"/>
      <c r="I158" s="239"/>
      <c r="J158" s="237"/>
      <c r="K158" s="238"/>
      <c r="L158" s="238"/>
      <c r="M158" s="238"/>
      <c r="N158" s="239"/>
      <c r="O158" s="237"/>
      <c r="P158" s="239"/>
      <c r="Q158" s="237"/>
      <c r="R158" s="238"/>
      <c r="S158" s="267"/>
      <c r="T158" s="238"/>
      <c r="U158" s="238"/>
      <c r="V158" s="266"/>
      <c r="W158" s="239"/>
      <c r="X158" s="4"/>
      <c r="Y158" s="4"/>
      <c r="Z158" s="4"/>
      <c r="AA158" s="4"/>
      <c r="AB158" s="4"/>
      <c r="AC158" s="4"/>
      <c r="AR158" s="4"/>
    </row>
    <row r="159" spans="1:44" ht="15" customHeight="1">
      <c r="A159" s="290"/>
      <c r="B159" s="297"/>
      <c r="C159" s="298"/>
      <c r="D159" s="301"/>
      <c r="E159" s="237"/>
      <c r="F159" s="238"/>
      <c r="G159" s="238"/>
      <c r="H159" s="238"/>
      <c r="I159" s="239"/>
      <c r="J159" s="237"/>
      <c r="K159" s="238"/>
      <c r="L159" s="238"/>
      <c r="M159" s="238"/>
      <c r="N159" s="239"/>
      <c r="O159" s="237"/>
      <c r="P159" s="239"/>
      <c r="Q159" s="237"/>
      <c r="R159" s="238"/>
      <c r="S159" s="267"/>
      <c r="T159" s="238"/>
      <c r="U159" s="238"/>
      <c r="V159" s="266"/>
      <c r="W159" s="239"/>
      <c r="X159" s="4"/>
      <c r="Y159" s="4"/>
      <c r="Z159" s="4"/>
      <c r="AA159" s="4"/>
      <c r="AB159" s="4"/>
      <c r="AC159" s="4"/>
      <c r="AR159" s="4"/>
    </row>
    <row r="160" spans="1:44" ht="15" customHeight="1">
      <c r="A160" s="290"/>
      <c r="B160" s="297"/>
      <c r="C160" s="298"/>
      <c r="D160" s="301"/>
      <c r="E160" s="237"/>
      <c r="F160" s="238"/>
      <c r="G160" s="238"/>
      <c r="H160" s="238"/>
      <c r="I160" s="239"/>
      <c r="J160" s="237"/>
      <c r="K160" s="238"/>
      <c r="L160" s="238"/>
      <c r="M160" s="238"/>
      <c r="N160" s="239"/>
      <c r="O160" s="237"/>
      <c r="P160" s="239"/>
      <c r="Q160" s="237"/>
      <c r="R160" s="238"/>
      <c r="S160" s="267"/>
      <c r="T160" s="238"/>
      <c r="U160" s="238"/>
      <c r="V160" s="266"/>
      <c r="W160" s="239"/>
      <c r="X160" s="4"/>
      <c r="Y160" s="4"/>
      <c r="Z160" s="4"/>
      <c r="AA160" s="4"/>
      <c r="AB160" s="4"/>
      <c r="AC160" s="4"/>
      <c r="AR160" s="4"/>
    </row>
    <row r="161" spans="1:44" ht="15" customHeight="1">
      <c r="A161" s="290"/>
      <c r="B161" s="297"/>
      <c r="C161" s="298"/>
      <c r="D161" s="301"/>
      <c r="E161" s="237"/>
      <c r="F161" s="238"/>
      <c r="G161" s="238"/>
      <c r="H161" s="238"/>
      <c r="I161" s="239"/>
      <c r="J161" s="237"/>
      <c r="K161" s="238"/>
      <c r="L161" s="238"/>
      <c r="M161" s="238"/>
      <c r="N161" s="239"/>
      <c r="O161" s="237"/>
      <c r="P161" s="239"/>
      <c r="Q161" s="237"/>
      <c r="R161" s="238"/>
      <c r="S161" s="267"/>
      <c r="T161" s="238"/>
      <c r="U161" s="238"/>
      <c r="V161" s="266"/>
      <c r="W161" s="239"/>
      <c r="X161" s="4"/>
      <c r="Y161" s="4"/>
      <c r="Z161" s="4"/>
      <c r="AA161" s="4"/>
      <c r="AB161" s="4"/>
      <c r="AC161" s="4"/>
      <c r="AR161" s="4"/>
    </row>
    <row r="162" spans="1:44" ht="15" customHeight="1">
      <c r="A162" s="290"/>
      <c r="B162" s="297"/>
      <c r="C162" s="298"/>
      <c r="D162" s="301"/>
      <c r="E162" s="237"/>
      <c r="F162" s="238"/>
      <c r="G162" s="238"/>
      <c r="H162" s="238"/>
      <c r="I162" s="239"/>
      <c r="J162" s="237"/>
      <c r="K162" s="238"/>
      <c r="L162" s="238"/>
      <c r="M162" s="238"/>
      <c r="N162" s="239"/>
      <c r="O162" s="237"/>
      <c r="P162" s="239"/>
      <c r="Q162" s="237"/>
      <c r="R162" s="238"/>
      <c r="S162" s="267"/>
      <c r="T162" s="238"/>
      <c r="U162" s="238"/>
      <c r="V162" s="266"/>
      <c r="W162" s="239"/>
      <c r="X162" s="4"/>
      <c r="Y162" s="4"/>
      <c r="Z162" s="4"/>
      <c r="AA162" s="4"/>
      <c r="AB162" s="4"/>
      <c r="AC162" s="4"/>
      <c r="AR162" s="4"/>
    </row>
    <row r="163" spans="1:44" ht="15" customHeight="1">
      <c r="A163" s="290"/>
      <c r="B163" s="297"/>
      <c r="C163" s="298"/>
      <c r="D163" s="301"/>
      <c r="E163" s="237"/>
      <c r="F163" s="238"/>
      <c r="G163" s="238"/>
      <c r="H163" s="238"/>
      <c r="I163" s="239"/>
      <c r="J163" s="237"/>
      <c r="K163" s="238"/>
      <c r="L163" s="238"/>
      <c r="M163" s="238"/>
      <c r="N163" s="239"/>
      <c r="O163" s="237"/>
      <c r="P163" s="239"/>
      <c r="Q163" s="237"/>
      <c r="R163" s="238"/>
      <c r="S163" s="267"/>
      <c r="T163" s="238"/>
      <c r="U163" s="238"/>
      <c r="V163" s="266"/>
      <c r="W163" s="239"/>
      <c r="X163" s="4"/>
      <c r="Y163" s="4"/>
      <c r="Z163" s="4"/>
      <c r="AA163" s="4"/>
      <c r="AB163" s="4"/>
      <c r="AC163" s="4"/>
      <c r="AR163" s="4"/>
    </row>
    <row r="164" spans="1:44" ht="15" customHeight="1">
      <c r="A164" s="290"/>
      <c r="B164" s="297"/>
      <c r="C164" s="298"/>
      <c r="D164" s="301"/>
      <c r="E164" s="237"/>
      <c r="F164" s="238"/>
      <c r="G164" s="238"/>
      <c r="H164" s="238"/>
      <c r="I164" s="239"/>
      <c r="J164" s="237"/>
      <c r="K164" s="238"/>
      <c r="L164" s="238"/>
      <c r="M164" s="238"/>
      <c r="N164" s="239"/>
      <c r="O164" s="237"/>
      <c r="P164" s="239"/>
      <c r="Q164" s="237"/>
      <c r="R164" s="238"/>
      <c r="S164" s="267"/>
      <c r="T164" s="238"/>
      <c r="U164" s="238"/>
      <c r="V164" s="266"/>
      <c r="W164" s="239"/>
      <c r="X164" s="4"/>
      <c r="Y164" s="4"/>
      <c r="Z164" s="4"/>
      <c r="AA164" s="4"/>
      <c r="AB164" s="4"/>
      <c r="AC164" s="4"/>
      <c r="AR164" s="4"/>
    </row>
    <row r="165" spans="1:44" ht="15" customHeight="1">
      <c r="A165" s="290"/>
      <c r="B165" s="297"/>
      <c r="C165" s="298"/>
      <c r="D165" s="301"/>
      <c r="E165" s="237"/>
      <c r="F165" s="238"/>
      <c r="G165" s="238"/>
      <c r="H165" s="238"/>
      <c r="I165" s="239"/>
      <c r="J165" s="237"/>
      <c r="K165" s="238"/>
      <c r="L165" s="238"/>
      <c r="M165" s="238"/>
      <c r="N165" s="239"/>
      <c r="O165" s="237"/>
      <c r="P165" s="239"/>
      <c r="Q165" s="237"/>
      <c r="R165" s="238"/>
      <c r="S165" s="267"/>
      <c r="T165" s="238"/>
      <c r="U165" s="238"/>
      <c r="V165" s="266"/>
      <c r="W165" s="239"/>
      <c r="X165" s="4"/>
      <c r="Y165" s="4"/>
      <c r="Z165" s="4"/>
      <c r="AA165" s="4"/>
      <c r="AB165" s="4"/>
      <c r="AC165" s="4"/>
      <c r="AR165" s="4"/>
    </row>
    <row r="166" spans="1:44" ht="15" customHeight="1">
      <c r="A166" s="290"/>
      <c r="B166" s="297"/>
      <c r="C166" s="298"/>
      <c r="D166" s="301"/>
      <c r="E166" s="237"/>
      <c r="F166" s="238"/>
      <c r="G166" s="238"/>
      <c r="H166" s="238"/>
      <c r="I166" s="239"/>
      <c r="J166" s="237"/>
      <c r="K166" s="238"/>
      <c r="L166" s="238"/>
      <c r="M166" s="238"/>
      <c r="N166" s="239"/>
      <c r="O166" s="237"/>
      <c r="P166" s="239"/>
      <c r="Q166" s="237"/>
      <c r="R166" s="238"/>
      <c r="S166" s="267"/>
      <c r="T166" s="238"/>
      <c r="U166" s="238"/>
      <c r="V166" s="266"/>
      <c r="W166" s="239"/>
      <c r="X166" s="4"/>
      <c r="Y166" s="4"/>
      <c r="Z166" s="4"/>
      <c r="AA166" s="4"/>
      <c r="AB166" s="4"/>
      <c r="AC166" s="4"/>
      <c r="AR166" s="4"/>
    </row>
    <row r="167" spans="1:44" ht="15" customHeight="1">
      <c r="A167" s="290"/>
      <c r="B167" s="297"/>
      <c r="C167" s="298"/>
      <c r="D167" s="301"/>
      <c r="E167" s="237"/>
      <c r="F167" s="238"/>
      <c r="G167" s="238"/>
      <c r="H167" s="238"/>
      <c r="I167" s="239"/>
      <c r="J167" s="237"/>
      <c r="K167" s="238"/>
      <c r="L167" s="238"/>
      <c r="M167" s="238"/>
      <c r="N167" s="239"/>
      <c r="O167" s="237"/>
      <c r="P167" s="239"/>
      <c r="Q167" s="237"/>
      <c r="R167" s="238"/>
      <c r="S167" s="267"/>
      <c r="T167" s="238"/>
      <c r="U167" s="238"/>
      <c r="V167" s="266"/>
      <c r="W167" s="239"/>
      <c r="X167" s="4"/>
      <c r="Y167" s="4"/>
      <c r="Z167" s="4"/>
      <c r="AA167" s="4"/>
      <c r="AB167" s="4"/>
      <c r="AC167" s="4"/>
      <c r="AR167" s="4"/>
    </row>
    <row r="168" spans="1:44" ht="15" customHeight="1">
      <c r="A168" s="290"/>
      <c r="B168" s="297"/>
      <c r="C168" s="298"/>
      <c r="D168" s="301"/>
      <c r="E168" s="237"/>
      <c r="F168" s="238"/>
      <c r="G168" s="238"/>
      <c r="H168" s="238"/>
      <c r="I168" s="239"/>
      <c r="J168" s="237"/>
      <c r="K168" s="238"/>
      <c r="L168" s="238"/>
      <c r="M168" s="238"/>
      <c r="N168" s="239"/>
      <c r="O168" s="237"/>
      <c r="P168" s="239"/>
      <c r="Q168" s="237"/>
      <c r="R168" s="238"/>
      <c r="S168" s="267"/>
      <c r="T168" s="238"/>
      <c r="U168" s="238"/>
      <c r="V168" s="266"/>
      <c r="W168" s="239"/>
      <c r="X168" s="4"/>
      <c r="Y168" s="4"/>
      <c r="Z168" s="4"/>
      <c r="AA168" s="4"/>
      <c r="AB168" s="4"/>
      <c r="AC168" s="4"/>
      <c r="AR168" s="4"/>
    </row>
    <row r="169" spans="1:44" ht="15" customHeight="1">
      <c r="A169" s="290"/>
      <c r="B169" s="297"/>
      <c r="C169" s="298"/>
      <c r="D169" s="301"/>
      <c r="E169" s="237"/>
      <c r="F169" s="238"/>
      <c r="G169" s="238"/>
      <c r="H169" s="238"/>
      <c r="I169" s="239"/>
      <c r="J169" s="237"/>
      <c r="K169" s="238"/>
      <c r="L169" s="238"/>
      <c r="M169" s="238"/>
      <c r="N169" s="239"/>
      <c r="O169" s="237"/>
      <c r="P169" s="239"/>
      <c r="Q169" s="237"/>
      <c r="R169" s="238"/>
      <c r="S169" s="267"/>
      <c r="T169" s="238"/>
      <c r="U169" s="238"/>
      <c r="V169" s="266"/>
      <c r="W169" s="239"/>
      <c r="X169" s="4"/>
      <c r="Y169" s="4"/>
      <c r="Z169" s="4"/>
      <c r="AA169" s="4"/>
      <c r="AB169" s="4"/>
      <c r="AC169" s="4"/>
      <c r="AR169" s="4"/>
    </row>
    <row r="170" spans="1:44" ht="15" customHeight="1">
      <c r="A170" s="290"/>
      <c r="B170" s="297"/>
      <c r="C170" s="298"/>
      <c r="D170" s="301"/>
      <c r="E170" s="237"/>
      <c r="F170" s="238"/>
      <c r="G170" s="238"/>
      <c r="H170" s="238"/>
      <c r="I170" s="239"/>
      <c r="J170" s="237"/>
      <c r="K170" s="238"/>
      <c r="L170" s="238"/>
      <c r="M170" s="238"/>
      <c r="N170" s="239"/>
      <c r="O170" s="237"/>
      <c r="P170" s="239"/>
      <c r="Q170" s="237"/>
      <c r="R170" s="238"/>
      <c r="S170" s="267"/>
      <c r="T170" s="238"/>
      <c r="U170" s="238"/>
      <c r="V170" s="266"/>
      <c r="W170" s="239"/>
      <c r="X170" s="4"/>
      <c r="Y170" s="4"/>
      <c r="Z170" s="4"/>
      <c r="AA170" s="4"/>
      <c r="AB170" s="4"/>
      <c r="AC170" s="4"/>
      <c r="AR170" s="4"/>
    </row>
    <row r="171" spans="1:44" ht="15" customHeight="1">
      <c r="A171" s="290"/>
      <c r="B171" s="297"/>
      <c r="C171" s="298"/>
      <c r="D171" s="301"/>
      <c r="E171" s="237"/>
      <c r="F171" s="238"/>
      <c r="G171" s="238"/>
      <c r="H171" s="238"/>
      <c r="I171" s="239"/>
      <c r="J171" s="237"/>
      <c r="K171" s="238"/>
      <c r="L171" s="238"/>
      <c r="M171" s="238"/>
      <c r="N171" s="239"/>
      <c r="O171" s="237"/>
      <c r="P171" s="239"/>
      <c r="Q171" s="237"/>
      <c r="R171" s="238"/>
      <c r="S171" s="267"/>
      <c r="T171" s="238"/>
      <c r="U171" s="238"/>
      <c r="V171" s="266"/>
      <c r="W171" s="239"/>
      <c r="X171" s="4"/>
      <c r="Y171" s="4"/>
      <c r="Z171" s="4"/>
      <c r="AA171" s="4"/>
      <c r="AB171" s="4"/>
      <c r="AC171" s="4"/>
      <c r="AR171" s="4"/>
    </row>
    <row r="172" spans="1:44" ht="15" customHeight="1">
      <c r="A172" s="290"/>
      <c r="B172" s="297"/>
      <c r="C172" s="298"/>
      <c r="D172" s="301"/>
      <c r="E172" s="237"/>
      <c r="F172" s="238"/>
      <c r="G172" s="238"/>
      <c r="H172" s="238"/>
      <c r="I172" s="239"/>
      <c r="J172" s="237"/>
      <c r="K172" s="238"/>
      <c r="L172" s="238"/>
      <c r="M172" s="238"/>
      <c r="N172" s="239"/>
      <c r="O172" s="237"/>
      <c r="P172" s="239"/>
      <c r="Q172" s="237"/>
      <c r="R172" s="238"/>
      <c r="S172" s="267"/>
      <c r="T172" s="238"/>
      <c r="U172" s="238"/>
      <c r="V172" s="266"/>
      <c r="W172" s="239"/>
      <c r="X172" s="4"/>
      <c r="Y172" s="4"/>
      <c r="Z172" s="4"/>
      <c r="AA172" s="4"/>
      <c r="AB172" s="4"/>
      <c r="AC172" s="4"/>
      <c r="AR172" s="4"/>
    </row>
    <row r="173" spans="1:44" ht="15" customHeight="1">
      <c r="A173" s="290"/>
      <c r="B173" s="297"/>
      <c r="C173" s="298"/>
      <c r="D173" s="301"/>
      <c r="E173" s="237"/>
      <c r="F173" s="238"/>
      <c r="G173" s="238"/>
      <c r="H173" s="238"/>
      <c r="I173" s="239"/>
      <c r="J173" s="237"/>
      <c r="K173" s="238"/>
      <c r="L173" s="238"/>
      <c r="M173" s="238"/>
      <c r="N173" s="239"/>
      <c r="O173" s="237"/>
      <c r="P173" s="239"/>
      <c r="Q173" s="237"/>
      <c r="R173" s="238"/>
      <c r="S173" s="267"/>
      <c r="T173" s="238"/>
      <c r="U173" s="238"/>
      <c r="V173" s="266"/>
      <c r="W173" s="239"/>
      <c r="X173" s="4"/>
      <c r="Y173" s="4"/>
      <c r="Z173" s="4"/>
      <c r="AA173" s="4"/>
      <c r="AB173" s="4"/>
      <c r="AC173" s="4"/>
      <c r="AR173" s="4"/>
    </row>
    <row r="174" spans="1:44" ht="15" customHeight="1">
      <c r="A174" s="290"/>
      <c r="B174" s="297"/>
      <c r="C174" s="298"/>
      <c r="D174" s="301"/>
      <c r="E174" s="237"/>
      <c r="F174" s="238"/>
      <c r="G174" s="238"/>
      <c r="H174" s="238"/>
      <c r="I174" s="239"/>
      <c r="J174" s="237"/>
      <c r="K174" s="238"/>
      <c r="L174" s="238"/>
      <c r="M174" s="238"/>
      <c r="N174" s="239"/>
      <c r="O174" s="237"/>
      <c r="P174" s="239"/>
      <c r="Q174" s="237"/>
      <c r="R174" s="238"/>
      <c r="S174" s="267"/>
      <c r="T174" s="238"/>
      <c r="U174" s="238"/>
      <c r="V174" s="266"/>
      <c r="W174" s="239"/>
      <c r="X174" s="4"/>
      <c r="Y174" s="4"/>
      <c r="Z174" s="4"/>
      <c r="AA174" s="4"/>
      <c r="AB174" s="4"/>
      <c r="AC174" s="4"/>
      <c r="AR174" s="4"/>
    </row>
    <row r="175" spans="1:44" ht="15" customHeight="1">
      <c r="A175" s="290"/>
      <c r="B175" s="297"/>
      <c r="C175" s="298"/>
      <c r="D175" s="301"/>
      <c r="E175" s="237"/>
      <c r="F175" s="238"/>
      <c r="G175" s="238"/>
      <c r="H175" s="238"/>
      <c r="I175" s="239"/>
      <c r="J175" s="237"/>
      <c r="K175" s="238"/>
      <c r="L175" s="238"/>
      <c r="M175" s="238"/>
      <c r="N175" s="239"/>
      <c r="O175" s="237"/>
      <c r="P175" s="239"/>
      <c r="Q175" s="237"/>
      <c r="R175" s="238"/>
      <c r="S175" s="267"/>
      <c r="T175" s="238"/>
      <c r="U175" s="238"/>
      <c r="V175" s="266"/>
      <c r="W175" s="239"/>
      <c r="X175" s="4"/>
      <c r="Y175" s="4"/>
      <c r="Z175" s="4"/>
      <c r="AA175" s="4"/>
      <c r="AB175" s="4"/>
      <c r="AC175" s="4"/>
      <c r="AR175" s="4"/>
    </row>
    <row r="176" spans="1:44" ht="15" customHeight="1">
      <c r="A176" s="290"/>
      <c r="B176" s="297"/>
      <c r="C176" s="298"/>
      <c r="D176" s="301"/>
      <c r="E176" s="237"/>
      <c r="F176" s="238"/>
      <c r="G176" s="238"/>
      <c r="H176" s="238"/>
      <c r="I176" s="239"/>
      <c r="J176" s="237"/>
      <c r="K176" s="238"/>
      <c r="L176" s="238"/>
      <c r="M176" s="238"/>
      <c r="N176" s="239"/>
      <c r="O176" s="237"/>
      <c r="P176" s="239"/>
      <c r="Q176" s="237"/>
      <c r="R176" s="238"/>
      <c r="S176" s="267"/>
      <c r="T176" s="238"/>
      <c r="U176" s="238"/>
      <c r="V176" s="266"/>
      <c r="W176" s="239"/>
      <c r="X176" s="4"/>
      <c r="Y176" s="4"/>
      <c r="Z176" s="4"/>
      <c r="AA176" s="4"/>
      <c r="AB176" s="4"/>
      <c r="AC176" s="4"/>
      <c r="AR176" s="4"/>
    </row>
    <row r="177" spans="1:44" ht="15" customHeight="1">
      <c r="A177" s="290"/>
      <c r="B177" s="297"/>
      <c r="C177" s="298"/>
      <c r="D177" s="301"/>
      <c r="E177" s="237"/>
      <c r="F177" s="238"/>
      <c r="G177" s="238"/>
      <c r="H177" s="238"/>
      <c r="I177" s="239"/>
      <c r="J177" s="237"/>
      <c r="K177" s="238"/>
      <c r="L177" s="238"/>
      <c r="M177" s="238"/>
      <c r="N177" s="239"/>
      <c r="O177" s="237"/>
      <c r="P177" s="239"/>
      <c r="Q177" s="237"/>
      <c r="R177" s="238"/>
      <c r="S177" s="267"/>
      <c r="T177" s="238"/>
      <c r="U177" s="238"/>
      <c r="V177" s="266"/>
      <c r="W177" s="239"/>
      <c r="X177" s="4"/>
      <c r="Y177" s="4"/>
      <c r="Z177" s="4"/>
      <c r="AA177" s="4"/>
      <c r="AB177" s="4"/>
      <c r="AC177" s="4"/>
      <c r="AR177" s="4"/>
    </row>
    <row r="178" spans="1:44" ht="15" customHeight="1">
      <c r="A178" s="290"/>
      <c r="B178" s="302"/>
      <c r="C178" s="303"/>
      <c r="D178" s="301"/>
      <c r="E178" s="237"/>
      <c r="F178" s="238"/>
      <c r="G178" s="238"/>
      <c r="H178" s="238"/>
      <c r="I178" s="239"/>
      <c r="J178" s="237"/>
      <c r="K178" s="238"/>
      <c r="L178" s="238"/>
      <c r="M178" s="238"/>
      <c r="N178" s="239"/>
      <c r="O178" s="237"/>
      <c r="P178" s="239"/>
      <c r="Q178" s="237"/>
      <c r="R178" s="238"/>
      <c r="S178" s="267"/>
      <c r="T178" s="238"/>
      <c r="U178" s="238"/>
      <c r="V178" s="266"/>
      <c r="W178" s="239"/>
      <c r="X178" s="4"/>
      <c r="Y178" s="4"/>
      <c r="Z178" s="4"/>
      <c r="AA178" s="4"/>
      <c r="AB178" s="4"/>
      <c r="AC178" s="4"/>
      <c r="AK178" s="91"/>
      <c r="AR178" s="4"/>
    </row>
    <row r="179" spans="1:44" ht="15" customHeight="1">
      <c r="A179" s="290"/>
      <c r="B179" s="302"/>
      <c r="C179" s="303"/>
      <c r="D179" s="301"/>
      <c r="E179" s="237"/>
      <c r="F179" s="238"/>
      <c r="G179" s="304"/>
      <c r="H179" s="238"/>
      <c r="I179" s="239"/>
      <c r="J179" s="237"/>
      <c r="K179" s="238"/>
      <c r="L179" s="238"/>
      <c r="M179" s="238"/>
      <c r="N179" s="239"/>
      <c r="O179" s="237"/>
      <c r="P179" s="239"/>
      <c r="Q179" s="237"/>
      <c r="R179" s="238"/>
      <c r="S179" s="267"/>
      <c r="T179" s="238"/>
      <c r="U179" s="238"/>
      <c r="V179" s="266"/>
      <c r="W179" s="239"/>
      <c r="X179" s="4"/>
      <c r="Y179" s="4"/>
      <c r="Z179" s="4"/>
      <c r="AA179" s="4"/>
      <c r="AB179" s="4"/>
      <c r="AC179" s="4"/>
      <c r="AR179" s="4"/>
    </row>
    <row r="180" spans="1:44" ht="15" customHeight="1">
      <c r="A180" s="290"/>
      <c r="B180" s="302"/>
      <c r="C180" s="303"/>
      <c r="D180" s="301"/>
      <c r="E180" s="237"/>
      <c r="F180" s="238"/>
      <c r="G180" s="238"/>
      <c r="H180" s="238"/>
      <c r="I180" s="239"/>
      <c r="J180" s="237"/>
      <c r="K180" s="238"/>
      <c r="L180" s="238"/>
      <c r="M180" s="238"/>
      <c r="N180" s="239"/>
      <c r="O180" s="237"/>
      <c r="P180" s="239"/>
      <c r="Q180" s="237"/>
      <c r="R180" s="238"/>
      <c r="S180" s="267"/>
      <c r="T180" s="238"/>
      <c r="U180" s="238"/>
      <c r="V180" s="266"/>
      <c r="W180" s="239"/>
      <c r="X180" s="4"/>
      <c r="Y180" s="4"/>
      <c r="Z180" s="4"/>
      <c r="AA180" s="4"/>
      <c r="AB180" s="4"/>
      <c r="AC180" s="4"/>
      <c r="AR180" s="4"/>
    </row>
    <row r="181" spans="1:44" ht="15" customHeight="1">
      <c r="A181" s="290"/>
      <c r="B181" s="302"/>
      <c r="C181" s="303"/>
      <c r="D181" s="301"/>
      <c r="E181" s="237"/>
      <c r="F181" s="238"/>
      <c r="G181" s="238"/>
      <c r="H181" s="238"/>
      <c r="I181" s="239"/>
      <c r="J181" s="237"/>
      <c r="K181" s="238"/>
      <c r="L181" s="238"/>
      <c r="M181" s="238"/>
      <c r="N181" s="239"/>
      <c r="O181" s="237"/>
      <c r="P181" s="239"/>
      <c r="Q181" s="237"/>
      <c r="R181" s="238"/>
      <c r="S181" s="267"/>
      <c r="T181" s="238"/>
      <c r="U181" s="238"/>
      <c r="V181" s="266"/>
      <c r="W181" s="239"/>
      <c r="X181" s="4"/>
      <c r="Y181" s="4"/>
      <c r="Z181" s="4"/>
      <c r="AA181" s="4"/>
      <c r="AB181" s="4"/>
      <c r="AC181" s="4"/>
      <c r="AR181" s="4"/>
    </row>
    <row r="182" spans="1:44" ht="15" customHeight="1">
      <c r="A182" s="290"/>
      <c r="B182" s="302"/>
      <c r="C182" s="303"/>
      <c r="D182" s="301"/>
      <c r="E182" s="237"/>
      <c r="F182" s="238"/>
      <c r="G182" s="238"/>
      <c r="H182" s="238"/>
      <c r="I182" s="239"/>
      <c r="J182" s="237"/>
      <c r="K182" s="238"/>
      <c r="L182" s="238"/>
      <c r="M182" s="238"/>
      <c r="N182" s="239"/>
      <c r="O182" s="237"/>
      <c r="P182" s="239"/>
      <c r="Q182" s="237"/>
      <c r="R182" s="238"/>
      <c r="S182" s="267"/>
      <c r="T182" s="238"/>
      <c r="U182" s="238"/>
      <c r="V182" s="266"/>
      <c r="W182" s="239"/>
      <c r="X182" s="4"/>
      <c r="Y182" s="4"/>
      <c r="Z182" s="4"/>
      <c r="AA182" s="4"/>
      <c r="AB182" s="4"/>
      <c r="AC182" s="4"/>
      <c r="AR182" s="4"/>
    </row>
    <row r="183" spans="1:44" ht="15" customHeight="1">
      <c r="A183" s="290"/>
      <c r="B183" s="302"/>
      <c r="C183" s="303"/>
      <c r="D183" s="301"/>
      <c r="E183" s="237"/>
      <c r="F183" s="238"/>
      <c r="G183" s="238"/>
      <c r="H183" s="238"/>
      <c r="I183" s="239"/>
      <c r="J183" s="237"/>
      <c r="K183" s="238"/>
      <c r="L183" s="238"/>
      <c r="M183" s="238"/>
      <c r="N183" s="239"/>
      <c r="O183" s="237"/>
      <c r="P183" s="239"/>
      <c r="Q183" s="237"/>
      <c r="R183" s="238"/>
      <c r="S183" s="267"/>
      <c r="T183" s="238"/>
      <c r="U183" s="238"/>
      <c r="V183" s="266"/>
      <c r="W183" s="239"/>
      <c r="X183" s="4"/>
      <c r="Y183" s="4"/>
      <c r="Z183" s="4"/>
      <c r="AA183" s="4"/>
      <c r="AB183" s="4"/>
      <c r="AC183" s="4"/>
      <c r="AR183" s="4"/>
    </row>
    <row r="184" spans="1:44" ht="15" customHeight="1">
      <c r="A184" s="290"/>
      <c r="B184" s="302"/>
      <c r="C184" s="303"/>
      <c r="D184" s="301"/>
      <c r="E184" s="237"/>
      <c r="F184" s="238"/>
      <c r="G184" s="238"/>
      <c r="H184" s="238"/>
      <c r="I184" s="239"/>
      <c r="J184" s="237"/>
      <c r="K184" s="238"/>
      <c r="L184" s="238"/>
      <c r="M184" s="238"/>
      <c r="N184" s="239"/>
      <c r="O184" s="237"/>
      <c r="P184" s="239"/>
      <c r="Q184" s="237"/>
      <c r="R184" s="238"/>
      <c r="S184" s="267"/>
      <c r="T184" s="238"/>
      <c r="U184" s="238"/>
      <c r="V184" s="266"/>
      <c r="W184" s="239"/>
      <c r="X184" s="4"/>
      <c r="Y184" s="4"/>
      <c r="Z184" s="4"/>
      <c r="AA184" s="4"/>
      <c r="AB184" s="4"/>
      <c r="AC184" s="4"/>
      <c r="AR184" s="4"/>
    </row>
    <row r="185" spans="1:44" ht="15" customHeight="1">
      <c r="A185" s="305"/>
      <c r="B185" s="302"/>
      <c r="C185" s="303"/>
      <c r="D185" s="301"/>
      <c r="E185" s="237"/>
      <c r="F185" s="238"/>
      <c r="G185" s="238"/>
      <c r="H185" s="238"/>
      <c r="I185" s="239"/>
      <c r="J185" s="237"/>
      <c r="K185" s="238"/>
      <c r="L185" s="238"/>
      <c r="M185" s="238"/>
      <c r="N185" s="239"/>
      <c r="O185" s="237"/>
      <c r="P185" s="239"/>
      <c r="Q185" s="237"/>
      <c r="R185" s="238"/>
      <c r="S185" s="267"/>
      <c r="T185" s="238"/>
      <c r="U185" s="238"/>
      <c r="V185" s="266"/>
      <c r="W185" s="239"/>
      <c r="X185" s="4"/>
      <c r="Y185" s="4"/>
      <c r="Z185" s="4"/>
      <c r="AA185" s="4"/>
      <c r="AB185" s="4"/>
      <c r="AC185" s="4"/>
      <c r="AR185" s="4"/>
    </row>
    <row r="186" spans="1:44" ht="15" customHeight="1">
      <c r="A186" s="305"/>
      <c r="B186" s="302"/>
      <c r="C186" s="303"/>
      <c r="D186" s="301"/>
      <c r="E186" s="237"/>
      <c r="F186" s="238"/>
      <c r="G186" s="238"/>
      <c r="H186" s="238"/>
      <c r="I186" s="239"/>
      <c r="J186" s="237"/>
      <c r="K186" s="238"/>
      <c r="L186" s="238"/>
      <c r="M186" s="238"/>
      <c r="N186" s="239"/>
      <c r="O186" s="237"/>
      <c r="P186" s="239"/>
      <c r="Q186" s="237"/>
      <c r="R186" s="238"/>
      <c r="S186" s="267"/>
      <c r="T186" s="238"/>
      <c r="U186" s="238"/>
      <c r="V186" s="266"/>
      <c r="W186" s="239"/>
      <c r="X186" s="4"/>
      <c r="Y186" s="4"/>
      <c r="Z186" s="4"/>
      <c r="AA186" s="4"/>
      <c r="AB186" s="4"/>
      <c r="AC186" s="4"/>
      <c r="AR186" s="4"/>
    </row>
    <row r="187" spans="1:44" ht="15" customHeight="1">
      <c r="A187" s="305"/>
      <c r="B187" s="302"/>
      <c r="C187" s="303"/>
      <c r="D187" s="301"/>
      <c r="E187" s="237"/>
      <c r="F187" s="238"/>
      <c r="G187" s="238"/>
      <c r="H187" s="238"/>
      <c r="I187" s="239"/>
      <c r="J187" s="237"/>
      <c r="K187" s="238"/>
      <c r="L187" s="238"/>
      <c r="M187" s="238"/>
      <c r="N187" s="239"/>
      <c r="O187" s="237"/>
      <c r="P187" s="239"/>
      <c r="Q187" s="237"/>
      <c r="R187" s="238"/>
      <c r="S187" s="267"/>
      <c r="T187" s="238"/>
      <c r="U187" s="238"/>
      <c r="V187" s="266"/>
      <c r="W187" s="239"/>
      <c r="X187" s="4"/>
      <c r="Y187" s="4"/>
      <c r="Z187" s="4"/>
      <c r="AA187" s="4"/>
      <c r="AB187" s="4"/>
      <c r="AC187" s="4"/>
      <c r="AR187" s="4"/>
    </row>
    <row r="188" spans="1:44" ht="15" customHeight="1">
      <c r="A188" s="305"/>
      <c r="B188" s="302"/>
      <c r="C188" s="303"/>
      <c r="D188" s="301"/>
      <c r="E188" s="237"/>
      <c r="F188" s="238"/>
      <c r="G188" s="238"/>
      <c r="H188" s="238"/>
      <c r="I188" s="239"/>
      <c r="J188" s="237"/>
      <c r="K188" s="238"/>
      <c r="L188" s="238"/>
      <c r="M188" s="238"/>
      <c r="N188" s="239"/>
      <c r="O188" s="237"/>
      <c r="P188" s="239"/>
      <c r="Q188" s="237"/>
      <c r="R188" s="238"/>
      <c r="S188" s="267"/>
      <c r="T188" s="238"/>
      <c r="U188" s="238"/>
      <c r="V188" s="266"/>
      <c r="W188" s="239"/>
      <c r="X188" s="4"/>
      <c r="Y188" s="4"/>
      <c r="Z188" s="4"/>
      <c r="AA188" s="4"/>
      <c r="AB188" s="4"/>
      <c r="AC188" s="4"/>
      <c r="AR188" s="4"/>
    </row>
    <row r="189" spans="1:44" ht="15" customHeight="1">
      <c r="A189" s="305"/>
      <c r="B189" s="302"/>
      <c r="C189" s="303"/>
      <c r="D189" s="301"/>
      <c r="E189" s="237"/>
      <c r="F189" s="238"/>
      <c r="G189" s="238"/>
      <c r="H189" s="238"/>
      <c r="I189" s="239"/>
      <c r="J189" s="237"/>
      <c r="K189" s="238"/>
      <c r="L189" s="238"/>
      <c r="M189" s="238"/>
      <c r="N189" s="239"/>
      <c r="O189" s="237"/>
      <c r="P189" s="239"/>
      <c r="Q189" s="237"/>
      <c r="R189" s="238"/>
      <c r="S189" s="267"/>
      <c r="T189" s="238"/>
      <c r="U189" s="238"/>
      <c r="V189" s="266"/>
      <c r="W189" s="239"/>
      <c r="X189" s="4"/>
      <c r="Y189" s="4"/>
      <c r="Z189" s="4"/>
      <c r="AA189" s="4"/>
      <c r="AB189" s="4"/>
      <c r="AC189" s="4"/>
      <c r="AR189" s="4"/>
    </row>
    <row r="190" spans="1:44" ht="15" customHeight="1">
      <c r="A190" s="305"/>
      <c r="B190" s="302"/>
      <c r="C190" s="303"/>
      <c r="D190" s="301"/>
      <c r="E190" s="237"/>
      <c r="F190" s="238"/>
      <c r="G190" s="238"/>
      <c r="H190" s="238"/>
      <c r="I190" s="239"/>
      <c r="J190" s="237"/>
      <c r="K190" s="238"/>
      <c r="L190" s="238"/>
      <c r="M190" s="238"/>
      <c r="N190" s="239"/>
      <c r="O190" s="237"/>
      <c r="P190" s="239"/>
      <c r="Q190" s="237"/>
      <c r="R190" s="238"/>
      <c r="S190" s="267"/>
      <c r="T190" s="238"/>
      <c r="U190" s="238"/>
      <c r="V190" s="266"/>
      <c r="W190" s="239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05"/>
      <c r="B191" s="306"/>
      <c r="C191" s="307"/>
      <c r="D191" s="308"/>
      <c r="E191" s="178"/>
      <c r="F191" s="240"/>
      <c r="G191" s="240"/>
      <c r="H191" s="240"/>
      <c r="I191" s="241"/>
      <c r="J191" s="178"/>
      <c r="K191" s="240"/>
      <c r="L191" s="240"/>
      <c r="M191" s="240"/>
      <c r="N191" s="241"/>
      <c r="O191" s="178"/>
      <c r="P191" s="241"/>
      <c r="Q191" s="178"/>
      <c r="R191" s="240"/>
      <c r="S191" s="259"/>
      <c r="T191" s="240"/>
      <c r="U191" s="240"/>
      <c r="V191" s="260"/>
      <c r="W191" s="241"/>
      <c r="X191" s="4"/>
      <c r="Y191" s="4"/>
      <c r="Z191" s="4"/>
      <c r="AA191" s="4"/>
      <c r="AB191" s="4"/>
      <c r="AC191" s="4"/>
      <c r="AR191" s="4"/>
    </row>
    <row r="192" spans="1:44">
      <c r="A192" s="106"/>
      <c r="B192" s="106"/>
      <c r="C192" s="106"/>
      <c r="D192" s="10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186">
        <f>SUM(K192)</f>
        <v>0</v>
      </c>
      <c r="Y192" s="186">
        <f>SUM(O192:P192)</f>
        <v>0</v>
      </c>
      <c r="Z192" s="186">
        <f>SUM(Q192:W192)</f>
        <v>0</v>
      </c>
    </row>
    <row r="193" spans="1:32" ht="19.5" customHeight="1">
      <c r="A193" s="106"/>
      <c r="B193" s="106"/>
      <c r="C193" s="106"/>
      <c r="D193" s="23" t="s">
        <v>74</v>
      </c>
      <c r="E193" s="42">
        <f t="shared" ref="E193:W193" si="7">SUM(E43:E191)</f>
        <v>0</v>
      </c>
      <c r="F193" s="42">
        <f t="shared" si="7"/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34</v>
      </c>
      <c r="K193" s="42">
        <f t="shared" si="7"/>
        <v>347</v>
      </c>
      <c r="L193" s="42">
        <f t="shared" si="7"/>
        <v>309</v>
      </c>
      <c r="M193" s="42">
        <f t="shared" si="7"/>
        <v>8</v>
      </c>
      <c r="N193" s="42">
        <f t="shared" si="7"/>
        <v>18</v>
      </c>
      <c r="O193" s="42">
        <f t="shared" si="7"/>
        <v>159</v>
      </c>
      <c r="P193" s="42">
        <f t="shared" si="7"/>
        <v>188</v>
      </c>
      <c r="Q193" s="42">
        <f t="shared" si="7"/>
        <v>42</v>
      </c>
      <c r="R193" s="42">
        <f t="shared" si="7"/>
        <v>79</v>
      </c>
      <c r="S193" s="42">
        <f t="shared" si="7"/>
        <v>85</v>
      </c>
      <c r="T193" s="42">
        <f t="shared" si="7"/>
        <v>42</v>
      </c>
      <c r="U193" s="42">
        <f t="shared" si="7"/>
        <v>44</v>
      </c>
      <c r="V193" s="42">
        <f t="shared" si="7"/>
        <v>49</v>
      </c>
      <c r="W193" s="42">
        <f t="shared" si="7"/>
        <v>6</v>
      </c>
      <c r="X193" s="186">
        <f>SUM(K193)</f>
        <v>347</v>
      </c>
      <c r="Y193" s="186">
        <f>SUM(O193:P193)</f>
        <v>347</v>
      </c>
      <c r="Z193" s="186">
        <f>SUM(Q193:W193)</f>
        <v>347</v>
      </c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X194" s="212"/>
      <c r="Y194" s="212"/>
      <c r="Z194" s="212"/>
    </row>
    <row r="195" spans="1:32" ht="29.25" customHeight="1">
      <c r="D195" s="763" t="s">
        <v>89</v>
      </c>
      <c r="E195" s="268" t="s">
        <v>92</v>
      </c>
      <c r="F195" s="268" t="s">
        <v>72</v>
      </c>
      <c r="G195" s="268" t="s">
        <v>93</v>
      </c>
      <c r="H195" s="268" t="s">
        <v>70</v>
      </c>
      <c r="I195" s="268" t="s">
        <v>71</v>
      </c>
      <c r="J195" s="269" t="s">
        <v>94</v>
      </c>
      <c r="K195" s="268" t="s">
        <v>95</v>
      </c>
      <c r="L195" s="270" t="s">
        <v>189</v>
      </c>
      <c r="M195" s="270" t="s">
        <v>190</v>
      </c>
      <c r="N195" s="270" t="s">
        <v>191</v>
      </c>
      <c r="O195" s="270" t="s">
        <v>192</v>
      </c>
      <c r="P195" s="270" t="s">
        <v>193</v>
      </c>
      <c r="Q195" s="271" t="s">
        <v>194</v>
      </c>
      <c r="R195" s="271" t="s">
        <v>195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764"/>
      <c r="E196" s="261">
        <f>SUM(E193+J193+E38+J38)</f>
        <v>34</v>
      </c>
      <c r="F196" s="261">
        <f>SUM(F193+K193+F38+K38+O38+S38+AG38)</f>
        <v>347</v>
      </c>
      <c r="G196" s="261">
        <f>SUM(G193+L193+G38+L38+P38+T38+AH38)</f>
        <v>309</v>
      </c>
      <c r="H196" s="261">
        <f>SUM(H193+M193+H38+M38+Q38+U38+AI38)</f>
        <v>8</v>
      </c>
      <c r="I196" s="261">
        <f>SUM(I193+N193+I38+N38+R38+V38+AJ38)</f>
        <v>18</v>
      </c>
      <c r="J196" s="261">
        <f t="shared" ref="J196:R196" si="8">SUM(O193+W38+AK38)</f>
        <v>159</v>
      </c>
      <c r="K196" s="261">
        <f t="shared" si="8"/>
        <v>188</v>
      </c>
      <c r="L196" s="261">
        <f t="shared" si="8"/>
        <v>42</v>
      </c>
      <c r="M196" s="261">
        <f t="shared" si="8"/>
        <v>79</v>
      </c>
      <c r="N196" s="261">
        <f t="shared" si="8"/>
        <v>85</v>
      </c>
      <c r="O196" s="261">
        <f t="shared" si="8"/>
        <v>42</v>
      </c>
      <c r="P196" s="261">
        <f t="shared" si="8"/>
        <v>44</v>
      </c>
      <c r="Q196" s="261">
        <f t="shared" si="8"/>
        <v>49</v>
      </c>
      <c r="R196" s="261">
        <f t="shared" si="8"/>
        <v>6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91"/>
    </row>
    <row r="208" spans="1:32" ht="15.75">
      <c r="AF208" s="91"/>
    </row>
    <row r="213" spans="32:32" ht="15.75">
      <c r="AF213" s="91"/>
    </row>
    <row r="220" spans="32:32" ht="15.75">
      <c r="AF220" s="91"/>
    </row>
    <row r="226" spans="32:32" ht="15.75">
      <c r="AF226" s="9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ViIh5/L+l2jM42ClgHUpddQFNFha5N5cVYWeyFdU2C9YpbCniyzccGgTX9DIl/M+PKCkUsSfP92sR2CQKJDS6A==" saltValue="AxD1nG06HLg1RjDCfg9XmA==" spinCount="100000" sheet="1" formatCells="0" formatRows="0" selectLockedCells="1"/>
  <mergeCells count="79">
    <mergeCell ref="AG24:AG28"/>
    <mergeCell ref="AH24:AH28"/>
    <mergeCell ref="AI24:AI28"/>
    <mergeCell ref="AJ24:AJ28"/>
    <mergeCell ref="AG31:AG35"/>
    <mergeCell ref="AH31:AH35"/>
    <mergeCell ref="AI31:AI35"/>
    <mergeCell ref="AJ31:AJ35"/>
    <mergeCell ref="AR24:AR28"/>
    <mergeCell ref="AS24:AS28"/>
    <mergeCell ref="AK24:AK28"/>
    <mergeCell ref="AL24:AL28"/>
    <mergeCell ref="AM11:AM21"/>
    <mergeCell ref="AN11:AN21"/>
    <mergeCell ref="AO11:AO21"/>
    <mergeCell ref="AL11:AL21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AG7:AS7"/>
    <mergeCell ref="AK8:AL8"/>
    <mergeCell ref="Y8:AE8"/>
    <mergeCell ref="E7:AE7"/>
    <mergeCell ref="A36:D36"/>
    <mergeCell ref="C24:C28"/>
    <mergeCell ref="AM8:AS8"/>
    <mergeCell ref="AK31:AK35"/>
    <mergeCell ref="AL31:AL35"/>
    <mergeCell ref="AM31:AM35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G11:AG21"/>
    <mergeCell ref="AH11:AH21"/>
    <mergeCell ref="AI11:AI21"/>
    <mergeCell ref="AJ11:AJ21"/>
    <mergeCell ref="AK11:AK21"/>
    <mergeCell ref="A31:A35"/>
    <mergeCell ref="B31:B35"/>
    <mergeCell ref="C31:C35"/>
    <mergeCell ref="B40:B42"/>
    <mergeCell ref="C40:C42"/>
    <mergeCell ref="A40:A42"/>
    <mergeCell ref="B11:B21"/>
    <mergeCell ref="C11:C21"/>
    <mergeCell ref="A22:D22"/>
    <mergeCell ref="A11:A21"/>
    <mergeCell ref="A29:D29"/>
    <mergeCell ref="A24:A28"/>
    <mergeCell ref="B24:B28"/>
    <mergeCell ref="AS31:AS35"/>
    <mergeCell ref="AN31:AN35"/>
    <mergeCell ref="AO31:AO35"/>
    <mergeCell ref="D195:D196"/>
    <mergeCell ref="Q41:W41"/>
    <mergeCell ref="E40:W40"/>
    <mergeCell ref="D40:D42"/>
    <mergeCell ref="E41:I41"/>
    <mergeCell ref="J41:N41"/>
    <mergeCell ref="O41:P41"/>
    <mergeCell ref="AP31:AP35"/>
    <mergeCell ref="AQ31:AQ35"/>
    <mergeCell ref="AR31:AR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7" tint="0.39997558519241921"/>
  </sheetPr>
  <dimension ref="A1:AT295"/>
  <sheetViews>
    <sheetView showGridLines="0" topLeftCell="A180" zoomScale="85" zoomScaleNormal="85" workbookViewId="0">
      <selection activeCell="B54" sqref="B54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146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6.5" thickBot="1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customFormat="1">
      <c r="A11" s="818" t="s">
        <v>55</v>
      </c>
      <c r="B11" s="819" t="s">
        <v>216</v>
      </c>
      <c r="C11" s="820" t="s">
        <v>325</v>
      </c>
      <c r="D11" s="231" t="s">
        <v>217</v>
      </c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5"/>
      <c r="AG11" s="816"/>
      <c r="AH11" s="816"/>
      <c r="AI11" s="816"/>
      <c r="AJ11" s="816"/>
      <c r="AK11" s="816"/>
      <c r="AL11" s="816"/>
      <c r="AM11" s="816"/>
      <c r="AN11" s="816"/>
      <c r="AO11" s="816"/>
      <c r="AP11" s="816"/>
      <c r="AQ11" s="816"/>
      <c r="AR11" s="816"/>
      <c r="AS11" s="816"/>
    </row>
    <row r="12" spans="1:45" customFormat="1">
      <c r="A12" s="789"/>
      <c r="B12" s="785"/>
      <c r="C12" s="792"/>
      <c r="D12" s="232" t="s">
        <v>218</v>
      </c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5" customFormat="1">
      <c r="A13" s="789"/>
      <c r="B13" s="785"/>
      <c r="C13" s="792"/>
      <c r="D13" s="232" t="s">
        <v>219</v>
      </c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5"/>
      <c r="AG13" s="782"/>
      <c r="AH13" s="782"/>
      <c r="AI13" s="782"/>
      <c r="AJ13" s="782"/>
      <c r="AK13" s="782"/>
      <c r="AL13" s="782"/>
      <c r="AM13" s="782"/>
      <c r="AN13" s="782"/>
      <c r="AO13" s="782"/>
      <c r="AP13" s="782"/>
      <c r="AQ13" s="782"/>
      <c r="AR13" s="782"/>
      <c r="AS13" s="782"/>
    </row>
    <row r="14" spans="1:45" customFormat="1">
      <c r="A14" s="789"/>
      <c r="B14" s="785"/>
      <c r="C14" s="792"/>
      <c r="D14" s="232" t="s">
        <v>220</v>
      </c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5"/>
      <c r="AG14" s="782"/>
      <c r="AH14" s="782"/>
      <c r="AI14" s="782"/>
      <c r="AJ14" s="782"/>
      <c r="AK14" s="782"/>
      <c r="AL14" s="782"/>
      <c r="AM14" s="782"/>
      <c r="AN14" s="782"/>
      <c r="AO14" s="782"/>
      <c r="AP14" s="782"/>
      <c r="AQ14" s="782"/>
      <c r="AR14" s="782"/>
      <c r="AS14" s="782"/>
    </row>
    <row r="15" spans="1:45" customFormat="1">
      <c r="A15" s="789"/>
      <c r="B15" s="785"/>
      <c r="C15" s="792"/>
      <c r="D15" s="232" t="s">
        <v>221</v>
      </c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5"/>
      <c r="AG15" s="782"/>
      <c r="AH15" s="782"/>
      <c r="AI15" s="782"/>
      <c r="AJ15" s="782"/>
      <c r="AK15" s="782"/>
      <c r="AL15" s="782"/>
      <c r="AM15" s="782"/>
      <c r="AN15" s="782"/>
      <c r="AO15" s="782"/>
      <c r="AP15" s="782"/>
      <c r="AQ15" s="782"/>
      <c r="AR15" s="782"/>
      <c r="AS15" s="782"/>
    </row>
    <row r="16" spans="1:45" customFormat="1">
      <c r="A16" s="789"/>
      <c r="B16" s="785"/>
      <c r="C16" s="792"/>
      <c r="D16" s="232" t="s">
        <v>222</v>
      </c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5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782"/>
    </row>
    <row r="17" spans="1:45" customFormat="1">
      <c r="A17" s="789"/>
      <c r="B17" s="785"/>
      <c r="C17" s="792"/>
      <c r="D17" s="232" t="s">
        <v>223</v>
      </c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5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5" customFormat="1">
      <c r="A18" s="789"/>
      <c r="B18" s="785"/>
      <c r="C18" s="792"/>
      <c r="D18" s="232" t="s">
        <v>224</v>
      </c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5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5" customFormat="1">
      <c r="A19" s="789"/>
      <c r="B19" s="785"/>
      <c r="C19" s="792"/>
      <c r="D19" s="232" t="s">
        <v>225</v>
      </c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5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5" customFormat="1">
      <c r="A20" s="789"/>
      <c r="B20" s="785"/>
      <c r="C20" s="792"/>
      <c r="D20" s="232" t="s">
        <v>226</v>
      </c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5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5" customFormat="1" ht="15.75" thickBot="1">
      <c r="A21" s="790"/>
      <c r="B21" s="786"/>
      <c r="C21" s="793"/>
      <c r="D21" s="233" t="s">
        <v>227</v>
      </c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5"/>
      <c r="AG21" s="783"/>
      <c r="AH21" s="783"/>
      <c r="AI21" s="783"/>
      <c r="AJ21" s="783"/>
      <c r="AK21" s="783"/>
      <c r="AL21" s="783"/>
      <c r="AM21" s="783"/>
      <c r="AN21" s="783"/>
      <c r="AO21" s="783"/>
      <c r="AP21" s="783"/>
      <c r="AQ21" s="783"/>
      <c r="AR21" s="783"/>
      <c r="AS21" s="783"/>
    </row>
    <row r="22" spans="1:45">
      <c r="A22" s="817"/>
      <c r="B22" s="817"/>
      <c r="C22" s="817"/>
      <c r="D22" s="817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92">
        <f>AG11</f>
        <v>0</v>
      </c>
      <c r="AH22" s="92">
        <f t="shared" ref="AH22:AS22" si="1">AH11</f>
        <v>0</v>
      </c>
      <c r="AI22" s="92">
        <f t="shared" si="1"/>
        <v>0</v>
      </c>
      <c r="AJ22" s="92">
        <f t="shared" si="1"/>
        <v>0</v>
      </c>
      <c r="AK22" s="92">
        <f t="shared" si="1"/>
        <v>0</v>
      </c>
      <c r="AL22" s="92">
        <f t="shared" si="1"/>
        <v>0</v>
      </c>
      <c r="AM22" s="92">
        <f t="shared" si="1"/>
        <v>0</v>
      </c>
      <c r="AN22" s="92">
        <f t="shared" si="1"/>
        <v>0</v>
      </c>
      <c r="AO22" s="92">
        <f t="shared" si="1"/>
        <v>0</v>
      </c>
      <c r="AP22" s="92">
        <f t="shared" si="1"/>
        <v>0</v>
      </c>
      <c r="AQ22" s="92">
        <f t="shared" si="1"/>
        <v>0</v>
      </c>
      <c r="AR22" s="92">
        <f t="shared" si="1"/>
        <v>0</v>
      </c>
      <c r="AS22" s="92">
        <f t="shared" si="1"/>
        <v>0</v>
      </c>
    </row>
    <row r="23" spans="1:45" ht="15.75" thickBot="1">
      <c r="A23" s="106"/>
      <c r="B23" s="106"/>
      <c r="C23" s="106"/>
      <c r="D23" s="10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818" t="s">
        <v>228</v>
      </c>
      <c r="B24" s="819" t="s">
        <v>326</v>
      </c>
      <c r="C24" s="820" t="s">
        <v>327</v>
      </c>
      <c r="D24" s="231" t="s">
        <v>328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5"/>
      <c r="AG24" s="816"/>
      <c r="AH24" s="816"/>
      <c r="AI24" s="816"/>
      <c r="AJ24" s="816"/>
      <c r="AK24" s="816"/>
      <c r="AL24" s="816"/>
      <c r="AM24" s="816"/>
      <c r="AN24" s="816"/>
      <c r="AO24" s="816"/>
      <c r="AP24" s="816"/>
      <c r="AQ24" s="816"/>
      <c r="AR24" s="816"/>
      <c r="AS24" s="816"/>
    </row>
    <row r="25" spans="1:45" customFormat="1">
      <c r="A25" s="789"/>
      <c r="B25" s="785"/>
      <c r="C25" s="792"/>
      <c r="D25" s="232" t="s">
        <v>329</v>
      </c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5"/>
      <c r="AG25" s="782"/>
      <c r="AH25" s="782"/>
      <c r="AI25" s="782"/>
      <c r="AJ25" s="782"/>
      <c r="AK25" s="782"/>
      <c r="AL25" s="782"/>
      <c r="AM25" s="782"/>
      <c r="AN25" s="782"/>
      <c r="AO25" s="782"/>
      <c r="AP25" s="782"/>
      <c r="AQ25" s="782"/>
      <c r="AR25" s="782"/>
      <c r="AS25" s="782"/>
    </row>
    <row r="26" spans="1:45" customFormat="1">
      <c r="A26" s="789"/>
      <c r="B26" s="785"/>
      <c r="C26" s="792"/>
      <c r="D26" s="232" t="s">
        <v>330</v>
      </c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5"/>
      <c r="AG26" s="782"/>
      <c r="AH26" s="782"/>
      <c r="AI26" s="782"/>
      <c r="AJ26" s="782"/>
      <c r="AK26" s="782"/>
      <c r="AL26" s="782"/>
      <c r="AM26" s="782"/>
      <c r="AN26" s="782"/>
      <c r="AO26" s="782"/>
      <c r="AP26" s="782"/>
      <c r="AQ26" s="782"/>
      <c r="AR26" s="782"/>
      <c r="AS26" s="782"/>
    </row>
    <row r="27" spans="1:45" customFormat="1">
      <c r="A27" s="789"/>
      <c r="B27" s="785"/>
      <c r="C27" s="792"/>
      <c r="D27" s="232" t="s">
        <v>331</v>
      </c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5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15.75" thickBot="1">
      <c r="A28" s="790"/>
      <c r="B28" s="786"/>
      <c r="C28" s="793"/>
      <c r="D28" s="233" t="s">
        <v>332</v>
      </c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5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>
      <c r="A29" s="817"/>
      <c r="B29" s="817"/>
      <c r="C29" s="817"/>
      <c r="D29" s="817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>AG24</f>
        <v>0</v>
      </c>
      <c r="AH29" s="92">
        <f t="shared" ref="AH29:AS29" si="3">AH24</f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ht="19.5" thickBot="1">
      <c r="A30" s="179"/>
      <c r="B30" s="179"/>
      <c r="C30" s="179"/>
      <c r="D30" s="17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818" t="s">
        <v>51</v>
      </c>
      <c r="B31" s="819" t="s">
        <v>212</v>
      </c>
      <c r="C31" s="820" t="s">
        <v>333</v>
      </c>
      <c r="D31" s="231" t="s">
        <v>213</v>
      </c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5"/>
      <c r="AG31" s="816"/>
      <c r="AH31" s="816"/>
      <c r="AI31" s="816"/>
      <c r="AJ31" s="816"/>
      <c r="AK31" s="816"/>
      <c r="AL31" s="816"/>
      <c r="AM31" s="816"/>
      <c r="AN31" s="816"/>
      <c r="AO31" s="816"/>
      <c r="AP31" s="816"/>
      <c r="AQ31" s="816"/>
      <c r="AR31" s="816"/>
      <c r="AS31" s="816"/>
    </row>
    <row r="32" spans="1:45" customFormat="1">
      <c r="A32" s="789"/>
      <c r="B32" s="785"/>
      <c r="C32" s="792"/>
      <c r="D32" s="232" t="s">
        <v>214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5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6" customFormat="1">
      <c r="A33" s="789"/>
      <c r="B33" s="785"/>
      <c r="C33" s="792"/>
      <c r="D33" s="232" t="s">
        <v>215</v>
      </c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5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6" customFormat="1">
      <c r="A34" s="789"/>
      <c r="B34" s="785"/>
      <c r="C34" s="792"/>
      <c r="D34" s="232" t="s">
        <v>229</v>
      </c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5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6" customFormat="1" ht="15.75" thickBot="1">
      <c r="A35" s="790"/>
      <c r="B35" s="786"/>
      <c r="C35" s="793"/>
      <c r="D35" s="233" t="s">
        <v>230</v>
      </c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5"/>
      <c r="AG35" s="783"/>
      <c r="AH35" s="783"/>
      <c r="AI35" s="783"/>
      <c r="AJ35" s="783"/>
      <c r="AK35" s="783"/>
      <c r="AL35" s="783"/>
      <c r="AM35" s="783"/>
      <c r="AN35" s="783"/>
      <c r="AO35" s="783"/>
      <c r="AP35" s="783"/>
      <c r="AQ35" s="783"/>
      <c r="AR35" s="783"/>
      <c r="AS35" s="783"/>
    </row>
    <row r="36" spans="1:46">
      <c r="A36" s="817"/>
      <c r="B36" s="817"/>
      <c r="C36" s="817"/>
      <c r="D36" s="81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92">
        <f>AG31</f>
        <v>0</v>
      </c>
      <c r="AH36" s="92">
        <f t="shared" ref="AH36:AS36" si="5">AH31</f>
        <v>0</v>
      </c>
      <c r="AI36" s="92">
        <f t="shared" si="5"/>
        <v>0</v>
      </c>
      <c r="AJ36" s="92">
        <f t="shared" si="5"/>
        <v>0</v>
      </c>
      <c r="AK36" s="92">
        <f t="shared" si="5"/>
        <v>0</v>
      </c>
      <c r="AL36" s="92">
        <f t="shared" si="5"/>
        <v>0</v>
      </c>
      <c r="AM36" s="92">
        <f t="shared" si="5"/>
        <v>0</v>
      </c>
      <c r="AN36" s="92">
        <f t="shared" si="5"/>
        <v>0</v>
      </c>
      <c r="AO36" s="92">
        <f t="shared" si="5"/>
        <v>0</v>
      </c>
      <c r="AP36" s="92">
        <f t="shared" si="5"/>
        <v>0</v>
      </c>
      <c r="AQ36" s="92">
        <f t="shared" si="5"/>
        <v>0</v>
      </c>
      <c r="AR36" s="92">
        <f t="shared" si="5"/>
        <v>0</v>
      </c>
      <c r="AS36" s="9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92">
        <f t="shared" si="6"/>
        <v>0</v>
      </c>
      <c r="AH38" s="92">
        <f t="shared" si="6"/>
        <v>0</v>
      </c>
      <c r="AI38" s="92">
        <f t="shared" si="6"/>
        <v>0</v>
      </c>
      <c r="AJ38" s="92">
        <f t="shared" si="6"/>
        <v>0</v>
      </c>
      <c r="AK38" s="92">
        <f t="shared" si="6"/>
        <v>0</v>
      </c>
      <c r="AL38" s="92">
        <f t="shared" si="6"/>
        <v>0</v>
      </c>
      <c r="AM38" s="92">
        <f t="shared" si="6"/>
        <v>0</v>
      </c>
      <c r="AN38" s="92">
        <f t="shared" si="6"/>
        <v>0</v>
      </c>
      <c r="AO38" s="92">
        <f t="shared" si="6"/>
        <v>0</v>
      </c>
      <c r="AP38" s="92">
        <f t="shared" si="6"/>
        <v>0</v>
      </c>
      <c r="AQ38" s="92">
        <f t="shared" si="6"/>
        <v>0</v>
      </c>
      <c r="AR38" s="92">
        <f t="shared" si="6"/>
        <v>0</v>
      </c>
      <c r="AS38" s="92">
        <f t="shared" si="6"/>
        <v>0</v>
      </c>
    </row>
    <row r="39" spans="1:46" customFormat="1" ht="15.75" thickBot="1"/>
    <row r="40" spans="1:46" ht="21.75" customHeight="1" thickBot="1">
      <c r="A40" s="765"/>
      <c r="B40" s="777" t="s">
        <v>45</v>
      </c>
      <c r="C40" s="766" t="s">
        <v>66</v>
      </c>
      <c r="D40" s="766" t="s">
        <v>67</v>
      </c>
      <c r="E40" s="769" t="s">
        <v>88</v>
      </c>
      <c r="F40" s="770"/>
      <c r="G40" s="770"/>
      <c r="H40" s="770"/>
      <c r="I40" s="770"/>
      <c r="J40" s="770"/>
      <c r="K40" s="770"/>
      <c r="L40" s="770"/>
      <c r="M40" s="770"/>
      <c r="N40" s="770"/>
      <c r="O40" s="770"/>
      <c r="P40" s="770"/>
      <c r="Q40" s="756"/>
      <c r="R40" s="756"/>
      <c r="S40" s="756"/>
      <c r="T40" s="756"/>
      <c r="U40" s="771"/>
      <c r="V40" s="771"/>
      <c r="W40" s="772"/>
      <c r="AJ40" s="4"/>
    </row>
    <row r="41" spans="1:46" ht="21.75" customHeight="1" thickBot="1">
      <c r="A41" s="765"/>
      <c r="B41" s="778"/>
      <c r="C41" s="779"/>
      <c r="D41" s="767"/>
      <c r="E41" s="773" t="s">
        <v>0</v>
      </c>
      <c r="F41" s="773"/>
      <c r="G41" s="773"/>
      <c r="H41" s="773"/>
      <c r="I41" s="773"/>
      <c r="J41" s="773" t="s">
        <v>1</v>
      </c>
      <c r="K41" s="773"/>
      <c r="L41" s="773"/>
      <c r="M41" s="773"/>
      <c r="N41" s="773"/>
      <c r="O41" s="774" t="s">
        <v>43</v>
      </c>
      <c r="P41" s="775"/>
      <c r="Q41" s="776" t="s">
        <v>186</v>
      </c>
      <c r="R41" s="756"/>
      <c r="S41" s="756"/>
      <c r="T41" s="756"/>
      <c r="U41" s="771"/>
      <c r="V41" s="771"/>
      <c r="W41" s="772"/>
      <c r="AJ41" s="4"/>
    </row>
    <row r="42" spans="1:46" ht="30" customHeight="1" thickBot="1">
      <c r="A42" s="765"/>
      <c r="B42" s="778"/>
      <c r="C42" s="780"/>
      <c r="D42" s="768"/>
      <c r="E42" s="247" t="s">
        <v>92</v>
      </c>
      <c r="F42" s="247" t="s">
        <v>72</v>
      </c>
      <c r="G42" s="248" t="s">
        <v>93</v>
      </c>
      <c r="H42" s="248" t="s">
        <v>70</v>
      </c>
      <c r="I42" s="248" t="s">
        <v>71</v>
      </c>
      <c r="J42" s="248" t="s">
        <v>92</v>
      </c>
      <c r="K42" s="247" t="s">
        <v>72</v>
      </c>
      <c r="L42" s="248" t="s">
        <v>93</v>
      </c>
      <c r="M42" s="248" t="s">
        <v>70</v>
      </c>
      <c r="N42" s="248" t="s">
        <v>71</v>
      </c>
      <c r="O42" s="248" t="s">
        <v>94</v>
      </c>
      <c r="P42" s="248" t="s">
        <v>95</v>
      </c>
      <c r="Q42" s="249" t="s">
        <v>189</v>
      </c>
      <c r="R42" s="249" t="s">
        <v>190</v>
      </c>
      <c r="S42" s="249" t="s">
        <v>191</v>
      </c>
      <c r="T42" s="249" t="s">
        <v>192</v>
      </c>
      <c r="U42" s="249" t="s">
        <v>193</v>
      </c>
      <c r="V42" s="250" t="s">
        <v>194</v>
      </c>
      <c r="W42" s="249" t="s">
        <v>195</v>
      </c>
      <c r="X42" s="4"/>
      <c r="Y42" s="4"/>
      <c r="AN42" s="4"/>
    </row>
    <row r="43" spans="1:46" ht="15" customHeight="1">
      <c r="A43" s="290"/>
      <c r="B43" s="439" t="s">
        <v>752</v>
      </c>
      <c r="C43" s="298" t="s">
        <v>753</v>
      </c>
      <c r="D43" s="460">
        <v>159</v>
      </c>
      <c r="E43" s="456"/>
      <c r="F43" s="457"/>
      <c r="G43" s="457"/>
      <c r="H43" s="457"/>
      <c r="I43" s="458"/>
      <c r="J43" s="456">
        <v>7</v>
      </c>
      <c r="K43" s="457">
        <v>69</v>
      </c>
      <c r="L43" s="457">
        <v>68</v>
      </c>
      <c r="M43" s="457">
        <v>1</v>
      </c>
      <c r="N43" s="458">
        <v>0</v>
      </c>
      <c r="O43" s="456">
        <v>12</v>
      </c>
      <c r="P43" s="458">
        <v>63</v>
      </c>
      <c r="Q43" s="434">
        <v>2</v>
      </c>
      <c r="R43" s="435">
        <v>13</v>
      </c>
      <c r="S43" s="436">
        <v>20</v>
      </c>
      <c r="T43" s="435">
        <v>12</v>
      </c>
      <c r="U43" s="435">
        <v>7</v>
      </c>
      <c r="V43" s="437">
        <v>6</v>
      </c>
      <c r="W43" s="438">
        <v>9</v>
      </c>
      <c r="X43" s="4"/>
      <c r="Y43" s="4"/>
      <c r="Z43" s="4"/>
      <c r="AA43" s="4"/>
      <c r="AT43" s="4"/>
    </row>
    <row r="44" spans="1:46" ht="15" customHeight="1">
      <c r="A44" s="290"/>
      <c r="B44" s="439" t="s">
        <v>752</v>
      </c>
      <c r="C44" s="298" t="s">
        <v>754</v>
      </c>
      <c r="D44" s="460">
        <v>34</v>
      </c>
      <c r="E44" s="461"/>
      <c r="F44" s="263"/>
      <c r="G44" s="263"/>
      <c r="H44" s="263"/>
      <c r="I44" s="462"/>
      <c r="J44" s="461">
        <v>2</v>
      </c>
      <c r="K44" s="263">
        <v>20</v>
      </c>
      <c r="L44" s="263">
        <v>20</v>
      </c>
      <c r="M44" s="263">
        <v>0</v>
      </c>
      <c r="N44" s="462">
        <v>0</v>
      </c>
      <c r="O44" s="461">
        <v>2</v>
      </c>
      <c r="P44" s="462">
        <v>18</v>
      </c>
      <c r="Q44" s="445">
        <v>1</v>
      </c>
      <c r="R44" s="238">
        <v>4</v>
      </c>
      <c r="S44" s="267">
        <v>5</v>
      </c>
      <c r="T44" s="238">
        <v>3</v>
      </c>
      <c r="U44" s="238">
        <v>3</v>
      </c>
      <c r="V44" s="266">
        <v>3</v>
      </c>
      <c r="W44" s="446">
        <v>1</v>
      </c>
      <c r="X44" s="4"/>
      <c r="Y44" s="4"/>
      <c r="Z44" s="4"/>
      <c r="AA44" s="4"/>
      <c r="AT44" s="4"/>
    </row>
    <row r="45" spans="1:46" ht="15" customHeight="1">
      <c r="A45" s="290"/>
      <c r="B45" s="439" t="s">
        <v>756</v>
      </c>
      <c r="C45" s="298" t="s">
        <v>785</v>
      </c>
      <c r="D45" s="460">
        <v>48</v>
      </c>
      <c r="E45" s="461"/>
      <c r="F45" s="263"/>
      <c r="G45" s="263"/>
      <c r="H45" s="263"/>
      <c r="I45" s="462"/>
      <c r="J45" s="461">
        <v>2</v>
      </c>
      <c r="K45" s="263">
        <v>20</v>
      </c>
      <c r="L45" s="263">
        <v>20</v>
      </c>
      <c r="M45" s="263">
        <v>0</v>
      </c>
      <c r="N45" s="462">
        <v>0</v>
      </c>
      <c r="O45" s="461">
        <v>2</v>
      </c>
      <c r="P45" s="462">
        <v>18</v>
      </c>
      <c r="Q45" s="445">
        <v>1</v>
      </c>
      <c r="R45" s="238">
        <v>2</v>
      </c>
      <c r="S45" s="267">
        <v>4</v>
      </c>
      <c r="T45" s="238">
        <v>2</v>
      </c>
      <c r="U45" s="238">
        <v>2</v>
      </c>
      <c r="V45" s="266">
        <v>3</v>
      </c>
      <c r="W45" s="446">
        <v>6</v>
      </c>
      <c r="X45" s="4"/>
      <c r="Y45" s="4"/>
      <c r="Z45" s="4"/>
      <c r="AA45" s="4"/>
      <c r="AT45" s="4"/>
    </row>
    <row r="46" spans="1:46" ht="15" customHeight="1">
      <c r="A46" s="290"/>
      <c r="B46" s="439" t="s">
        <v>756</v>
      </c>
      <c r="C46" s="298" t="s">
        <v>682</v>
      </c>
      <c r="D46" s="460">
        <v>48</v>
      </c>
      <c r="E46" s="461"/>
      <c r="F46" s="263"/>
      <c r="G46" s="263"/>
      <c r="H46" s="263"/>
      <c r="I46" s="462"/>
      <c r="J46" s="461">
        <v>2</v>
      </c>
      <c r="K46" s="263">
        <v>20</v>
      </c>
      <c r="L46" s="263">
        <v>20</v>
      </c>
      <c r="M46" s="263">
        <v>0</v>
      </c>
      <c r="N46" s="462">
        <v>0</v>
      </c>
      <c r="O46" s="461">
        <v>1</v>
      </c>
      <c r="P46" s="462">
        <v>19</v>
      </c>
      <c r="Q46" s="445">
        <v>1</v>
      </c>
      <c r="R46" s="238">
        <v>1</v>
      </c>
      <c r="S46" s="267">
        <v>4</v>
      </c>
      <c r="T46" s="238">
        <v>2</v>
      </c>
      <c r="U46" s="238">
        <v>2</v>
      </c>
      <c r="V46" s="266">
        <v>3</v>
      </c>
      <c r="W46" s="446">
        <v>7</v>
      </c>
      <c r="X46" s="4"/>
      <c r="Y46" s="4"/>
      <c r="Z46" s="4"/>
      <c r="AA46" s="4"/>
      <c r="AT46" s="4"/>
    </row>
    <row r="47" spans="1:46" ht="15" customHeight="1">
      <c r="A47" s="290"/>
      <c r="B47" s="297" t="s">
        <v>756</v>
      </c>
      <c r="C47" s="298" t="s">
        <v>783</v>
      </c>
      <c r="D47" s="460">
        <v>186</v>
      </c>
      <c r="E47" s="461"/>
      <c r="F47" s="263"/>
      <c r="G47" s="263"/>
      <c r="H47" s="263"/>
      <c r="I47" s="462"/>
      <c r="J47" s="461">
        <v>8</v>
      </c>
      <c r="K47" s="263">
        <v>80</v>
      </c>
      <c r="L47" s="263">
        <v>80</v>
      </c>
      <c r="M47" s="263">
        <v>0</v>
      </c>
      <c r="N47" s="462">
        <v>0</v>
      </c>
      <c r="O47" s="461">
        <v>5</v>
      </c>
      <c r="P47" s="462">
        <v>75</v>
      </c>
      <c r="Q47" s="445">
        <v>1</v>
      </c>
      <c r="R47" s="238">
        <v>8</v>
      </c>
      <c r="S47" s="267">
        <v>11</v>
      </c>
      <c r="T47" s="238">
        <v>15</v>
      </c>
      <c r="U47" s="238">
        <v>11</v>
      </c>
      <c r="V47" s="266">
        <v>21</v>
      </c>
      <c r="W47" s="446">
        <v>13</v>
      </c>
      <c r="X47" s="4"/>
      <c r="Y47" s="4"/>
      <c r="Z47" s="4"/>
      <c r="AA47" s="4"/>
      <c r="AT47" s="4"/>
    </row>
    <row r="48" spans="1:46" ht="15" customHeight="1">
      <c r="A48" s="290"/>
      <c r="B48" s="297" t="s">
        <v>761</v>
      </c>
      <c r="C48" s="298" t="s">
        <v>695</v>
      </c>
      <c r="D48" s="460">
        <v>72</v>
      </c>
      <c r="E48" s="461"/>
      <c r="F48" s="263"/>
      <c r="G48" s="263"/>
      <c r="H48" s="263"/>
      <c r="I48" s="462"/>
      <c r="J48" s="461">
        <v>3</v>
      </c>
      <c r="K48" s="263">
        <v>30</v>
      </c>
      <c r="L48" s="263">
        <v>30</v>
      </c>
      <c r="M48" s="263">
        <v>0</v>
      </c>
      <c r="N48" s="462">
        <v>0</v>
      </c>
      <c r="O48" s="461">
        <v>0</v>
      </c>
      <c r="P48" s="462">
        <v>30</v>
      </c>
      <c r="Q48" s="445">
        <v>4</v>
      </c>
      <c r="R48" s="238">
        <v>9</v>
      </c>
      <c r="S48" s="267">
        <v>5</v>
      </c>
      <c r="T48" s="238">
        <v>8</v>
      </c>
      <c r="U48" s="238">
        <v>3</v>
      </c>
      <c r="V48" s="266">
        <v>1</v>
      </c>
      <c r="W48" s="446">
        <v>0</v>
      </c>
      <c r="X48" s="4"/>
      <c r="Y48" s="4"/>
      <c r="Z48" s="4"/>
      <c r="AA48" s="4"/>
      <c r="AT48" s="4"/>
    </row>
    <row r="49" spans="1:46" ht="15" customHeight="1">
      <c r="A49" s="290"/>
      <c r="B49" s="297" t="s">
        <v>761</v>
      </c>
      <c r="C49" s="298" t="s">
        <v>848</v>
      </c>
      <c r="D49" s="460">
        <v>36</v>
      </c>
      <c r="E49" s="461"/>
      <c r="F49" s="263"/>
      <c r="G49" s="263"/>
      <c r="H49" s="263"/>
      <c r="I49" s="462"/>
      <c r="J49" s="461">
        <v>1</v>
      </c>
      <c r="K49" s="263">
        <v>8</v>
      </c>
      <c r="L49" s="263">
        <v>7</v>
      </c>
      <c r="M49" s="263">
        <v>1</v>
      </c>
      <c r="N49" s="462">
        <v>0</v>
      </c>
      <c r="O49" s="461">
        <v>1</v>
      </c>
      <c r="P49" s="462">
        <v>7</v>
      </c>
      <c r="Q49" s="445">
        <v>0</v>
      </c>
      <c r="R49" s="238">
        <v>0</v>
      </c>
      <c r="S49" s="267">
        <v>3</v>
      </c>
      <c r="T49" s="238">
        <v>2</v>
      </c>
      <c r="U49" s="238">
        <v>0</v>
      </c>
      <c r="V49" s="266">
        <v>3</v>
      </c>
      <c r="W49" s="446">
        <v>0</v>
      </c>
      <c r="X49" s="4"/>
      <c r="Y49" s="4"/>
      <c r="Z49" s="4"/>
      <c r="AA49" s="4"/>
      <c r="AT49" s="4"/>
    </row>
    <row r="50" spans="1:46" ht="15" customHeight="1">
      <c r="A50" s="290"/>
      <c r="B50" s="297" t="s">
        <v>761</v>
      </c>
      <c r="C50" s="298" t="s">
        <v>701</v>
      </c>
      <c r="D50" s="460">
        <v>42</v>
      </c>
      <c r="E50" s="445"/>
      <c r="F50" s="238"/>
      <c r="G50" s="238"/>
      <c r="H50" s="238"/>
      <c r="I50" s="446"/>
      <c r="J50" s="445">
        <v>1</v>
      </c>
      <c r="K50" s="238">
        <v>10</v>
      </c>
      <c r="L50" s="238">
        <v>10</v>
      </c>
      <c r="M50" s="238">
        <v>0</v>
      </c>
      <c r="N50" s="446">
        <v>0</v>
      </c>
      <c r="O50" s="445">
        <v>2</v>
      </c>
      <c r="P50" s="446">
        <v>8</v>
      </c>
      <c r="Q50" s="445">
        <v>1</v>
      </c>
      <c r="R50" s="238">
        <v>3</v>
      </c>
      <c r="S50" s="267">
        <v>3</v>
      </c>
      <c r="T50" s="238">
        <v>3</v>
      </c>
      <c r="U50" s="238">
        <v>0</v>
      </c>
      <c r="V50" s="266">
        <v>0</v>
      </c>
      <c r="W50" s="446">
        <v>0</v>
      </c>
      <c r="X50" s="4"/>
      <c r="Y50" s="4"/>
      <c r="Z50" s="4"/>
      <c r="AA50" s="4"/>
      <c r="AT50" s="4"/>
    </row>
    <row r="51" spans="1:46" ht="15" customHeight="1">
      <c r="A51" s="290"/>
      <c r="B51" s="297" t="s">
        <v>761</v>
      </c>
      <c r="C51" s="298" t="s">
        <v>702</v>
      </c>
      <c r="D51" s="460">
        <v>63</v>
      </c>
      <c r="E51" s="445"/>
      <c r="F51" s="238"/>
      <c r="G51" s="238"/>
      <c r="H51" s="238"/>
      <c r="I51" s="446"/>
      <c r="J51" s="445">
        <v>2</v>
      </c>
      <c r="K51" s="238">
        <v>20</v>
      </c>
      <c r="L51" s="238">
        <v>20</v>
      </c>
      <c r="M51" s="238">
        <v>0</v>
      </c>
      <c r="N51" s="446">
        <v>0</v>
      </c>
      <c r="O51" s="445">
        <v>3</v>
      </c>
      <c r="P51" s="446">
        <v>17</v>
      </c>
      <c r="Q51" s="445">
        <v>2</v>
      </c>
      <c r="R51" s="238">
        <v>5</v>
      </c>
      <c r="S51" s="267">
        <v>5</v>
      </c>
      <c r="T51" s="238">
        <v>7</v>
      </c>
      <c r="U51" s="238">
        <v>0</v>
      </c>
      <c r="V51" s="266">
        <v>1</v>
      </c>
      <c r="W51" s="446">
        <v>0</v>
      </c>
      <c r="X51" s="4"/>
      <c r="Y51" s="4"/>
      <c r="Z51" s="4"/>
      <c r="AA51" s="4"/>
      <c r="AT51" s="4"/>
    </row>
    <row r="52" spans="1:46" ht="15" customHeight="1">
      <c r="A52" s="290"/>
      <c r="B52" s="297" t="s">
        <v>761</v>
      </c>
      <c r="C52" s="298" t="s">
        <v>703</v>
      </c>
      <c r="D52" s="460">
        <v>144</v>
      </c>
      <c r="E52" s="445"/>
      <c r="F52" s="238"/>
      <c r="G52" s="238"/>
      <c r="H52" s="238"/>
      <c r="I52" s="446"/>
      <c r="J52" s="445">
        <v>6</v>
      </c>
      <c r="K52" s="238">
        <v>62</v>
      </c>
      <c r="L52" s="238">
        <v>62</v>
      </c>
      <c r="M52" s="238">
        <v>0</v>
      </c>
      <c r="N52" s="446">
        <v>0</v>
      </c>
      <c r="O52" s="445">
        <v>3</v>
      </c>
      <c r="P52" s="446">
        <v>59</v>
      </c>
      <c r="Q52" s="445">
        <v>10</v>
      </c>
      <c r="R52" s="238">
        <v>7</v>
      </c>
      <c r="S52" s="267">
        <v>19</v>
      </c>
      <c r="T52" s="238">
        <v>12</v>
      </c>
      <c r="U52" s="238">
        <v>10</v>
      </c>
      <c r="V52" s="266">
        <v>4</v>
      </c>
      <c r="W52" s="446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90"/>
      <c r="B53" s="297" t="s">
        <v>761</v>
      </c>
      <c r="C53" s="298" t="s">
        <v>706</v>
      </c>
      <c r="D53" s="460">
        <v>92</v>
      </c>
      <c r="E53" s="445"/>
      <c r="F53" s="238"/>
      <c r="G53" s="238"/>
      <c r="H53" s="238"/>
      <c r="I53" s="446"/>
      <c r="J53" s="445">
        <v>4</v>
      </c>
      <c r="K53" s="238">
        <v>40</v>
      </c>
      <c r="L53" s="238">
        <v>40</v>
      </c>
      <c r="M53" s="238">
        <v>0</v>
      </c>
      <c r="N53" s="446">
        <v>0</v>
      </c>
      <c r="O53" s="445">
        <v>0</v>
      </c>
      <c r="P53" s="446">
        <v>40</v>
      </c>
      <c r="Q53" s="445">
        <v>2</v>
      </c>
      <c r="R53" s="238">
        <v>12</v>
      </c>
      <c r="S53" s="267">
        <v>18</v>
      </c>
      <c r="T53" s="238">
        <v>6</v>
      </c>
      <c r="U53" s="238">
        <v>1</v>
      </c>
      <c r="V53" s="266">
        <v>1</v>
      </c>
      <c r="W53" s="446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90"/>
      <c r="B54" s="297" t="s">
        <v>761</v>
      </c>
      <c r="C54" s="298" t="s">
        <v>707</v>
      </c>
      <c r="D54" s="460">
        <v>33</v>
      </c>
      <c r="E54" s="445"/>
      <c r="F54" s="238"/>
      <c r="G54" s="238"/>
      <c r="H54" s="238"/>
      <c r="I54" s="446"/>
      <c r="J54" s="445">
        <v>1</v>
      </c>
      <c r="K54" s="238">
        <v>10</v>
      </c>
      <c r="L54" s="238">
        <v>10</v>
      </c>
      <c r="M54" s="238">
        <v>0</v>
      </c>
      <c r="N54" s="446">
        <v>0</v>
      </c>
      <c r="O54" s="445">
        <v>1</v>
      </c>
      <c r="P54" s="446">
        <v>9</v>
      </c>
      <c r="Q54" s="445">
        <v>0</v>
      </c>
      <c r="R54" s="238">
        <v>0</v>
      </c>
      <c r="S54" s="267">
        <v>4</v>
      </c>
      <c r="T54" s="238">
        <v>2</v>
      </c>
      <c r="U54" s="238">
        <v>1</v>
      </c>
      <c r="V54" s="266">
        <v>3</v>
      </c>
      <c r="W54" s="446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90"/>
      <c r="B55" s="297" t="s">
        <v>761</v>
      </c>
      <c r="C55" s="298" t="s">
        <v>708</v>
      </c>
      <c r="D55" s="460">
        <v>78</v>
      </c>
      <c r="E55" s="445"/>
      <c r="F55" s="238"/>
      <c r="G55" s="238"/>
      <c r="H55" s="238"/>
      <c r="I55" s="446"/>
      <c r="J55" s="445">
        <v>2</v>
      </c>
      <c r="K55" s="238">
        <v>20</v>
      </c>
      <c r="L55" s="238">
        <v>20</v>
      </c>
      <c r="M55" s="238">
        <v>0</v>
      </c>
      <c r="N55" s="446">
        <v>0</v>
      </c>
      <c r="O55" s="445">
        <v>0</v>
      </c>
      <c r="P55" s="446">
        <v>20</v>
      </c>
      <c r="Q55" s="445">
        <v>3</v>
      </c>
      <c r="R55" s="238">
        <v>8</v>
      </c>
      <c r="S55" s="267">
        <v>5</v>
      </c>
      <c r="T55" s="238">
        <v>2</v>
      </c>
      <c r="U55" s="238">
        <v>2</v>
      </c>
      <c r="V55" s="266">
        <v>0</v>
      </c>
      <c r="W55" s="446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90"/>
      <c r="B56" s="297" t="s">
        <v>761</v>
      </c>
      <c r="C56" s="298" t="s">
        <v>709</v>
      </c>
      <c r="D56" s="460">
        <v>144</v>
      </c>
      <c r="E56" s="445"/>
      <c r="F56" s="238"/>
      <c r="G56" s="238"/>
      <c r="H56" s="238"/>
      <c r="I56" s="446"/>
      <c r="J56" s="445">
        <v>4</v>
      </c>
      <c r="K56" s="238">
        <v>40</v>
      </c>
      <c r="L56" s="238">
        <v>40</v>
      </c>
      <c r="M56" s="238">
        <v>0</v>
      </c>
      <c r="N56" s="446">
        <v>0</v>
      </c>
      <c r="O56" s="445">
        <v>1</v>
      </c>
      <c r="P56" s="446">
        <v>39</v>
      </c>
      <c r="Q56" s="445">
        <v>7</v>
      </c>
      <c r="R56" s="238">
        <v>3</v>
      </c>
      <c r="S56" s="267">
        <v>12</v>
      </c>
      <c r="T56" s="238">
        <v>11</v>
      </c>
      <c r="U56" s="238">
        <v>4</v>
      </c>
      <c r="V56" s="266">
        <v>3</v>
      </c>
      <c r="W56" s="446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90"/>
      <c r="B57" s="297" t="s">
        <v>765</v>
      </c>
      <c r="C57" s="298" t="s">
        <v>876</v>
      </c>
      <c r="D57" s="460">
        <v>60</v>
      </c>
      <c r="E57" s="445"/>
      <c r="F57" s="238"/>
      <c r="G57" s="238"/>
      <c r="H57" s="238"/>
      <c r="I57" s="446"/>
      <c r="J57" s="445">
        <v>3</v>
      </c>
      <c r="K57" s="238">
        <v>32</v>
      </c>
      <c r="L57" s="238">
        <v>32</v>
      </c>
      <c r="M57" s="238">
        <v>0</v>
      </c>
      <c r="N57" s="446">
        <v>0</v>
      </c>
      <c r="O57" s="445">
        <v>18</v>
      </c>
      <c r="P57" s="446">
        <v>14</v>
      </c>
      <c r="Q57" s="445">
        <v>23</v>
      </c>
      <c r="R57" s="238">
        <v>8</v>
      </c>
      <c r="S57" s="267">
        <v>1</v>
      </c>
      <c r="T57" s="238">
        <v>0</v>
      </c>
      <c r="U57" s="238">
        <v>0</v>
      </c>
      <c r="V57" s="266">
        <v>0</v>
      </c>
      <c r="W57" s="446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90"/>
      <c r="B58" s="297" t="s">
        <v>765</v>
      </c>
      <c r="C58" s="298" t="s">
        <v>878</v>
      </c>
      <c r="D58" s="460">
        <v>81</v>
      </c>
      <c r="E58" s="445"/>
      <c r="F58" s="238"/>
      <c r="G58" s="238"/>
      <c r="H58" s="238"/>
      <c r="I58" s="446"/>
      <c r="J58" s="445">
        <v>3</v>
      </c>
      <c r="K58" s="238">
        <v>29</v>
      </c>
      <c r="L58" s="238">
        <v>29</v>
      </c>
      <c r="M58" s="238">
        <v>0</v>
      </c>
      <c r="N58" s="446">
        <v>0</v>
      </c>
      <c r="O58" s="445">
        <v>17</v>
      </c>
      <c r="P58" s="446">
        <v>12</v>
      </c>
      <c r="Q58" s="445">
        <v>19</v>
      </c>
      <c r="R58" s="238">
        <v>9</v>
      </c>
      <c r="S58" s="267">
        <v>1</v>
      </c>
      <c r="T58" s="238">
        <v>0</v>
      </c>
      <c r="U58" s="238">
        <v>0</v>
      </c>
      <c r="V58" s="266">
        <v>0</v>
      </c>
      <c r="W58" s="446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90"/>
      <c r="B59" s="297" t="s">
        <v>765</v>
      </c>
      <c r="C59" s="298" t="s">
        <v>861</v>
      </c>
      <c r="D59" s="460">
        <v>48</v>
      </c>
      <c r="E59" s="445"/>
      <c r="F59" s="238"/>
      <c r="G59" s="238"/>
      <c r="H59" s="238"/>
      <c r="I59" s="446"/>
      <c r="J59" s="445">
        <v>2</v>
      </c>
      <c r="K59" s="238">
        <v>14</v>
      </c>
      <c r="L59" s="238">
        <v>14</v>
      </c>
      <c r="M59" s="238">
        <v>0</v>
      </c>
      <c r="N59" s="446">
        <v>0</v>
      </c>
      <c r="O59" s="445">
        <v>9</v>
      </c>
      <c r="P59" s="446">
        <v>5</v>
      </c>
      <c r="Q59" s="445">
        <v>8</v>
      </c>
      <c r="R59" s="238">
        <v>5</v>
      </c>
      <c r="S59" s="267">
        <v>0</v>
      </c>
      <c r="T59" s="238">
        <v>1</v>
      </c>
      <c r="U59" s="238">
        <v>0</v>
      </c>
      <c r="V59" s="266">
        <v>0</v>
      </c>
      <c r="W59" s="446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90"/>
      <c r="B60" s="297" t="s">
        <v>767</v>
      </c>
      <c r="C60" s="298" t="s">
        <v>887</v>
      </c>
      <c r="D60" s="460">
        <v>63</v>
      </c>
      <c r="E60" s="445"/>
      <c r="F60" s="238"/>
      <c r="G60" s="238"/>
      <c r="H60" s="238"/>
      <c r="I60" s="446"/>
      <c r="J60" s="445">
        <v>2</v>
      </c>
      <c r="K60" s="238">
        <v>19</v>
      </c>
      <c r="L60" s="238">
        <v>19</v>
      </c>
      <c r="M60" s="238">
        <v>0</v>
      </c>
      <c r="N60" s="446">
        <v>0</v>
      </c>
      <c r="O60" s="445">
        <v>2</v>
      </c>
      <c r="P60" s="446">
        <v>17</v>
      </c>
      <c r="Q60" s="445">
        <v>2</v>
      </c>
      <c r="R60" s="238">
        <v>2</v>
      </c>
      <c r="S60" s="267">
        <v>3</v>
      </c>
      <c r="T60" s="238">
        <v>5</v>
      </c>
      <c r="U60" s="238">
        <v>6</v>
      </c>
      <c r="V60" s="266">
        <v>1</v>
      </c>
      <c r="W60" s="446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90"/>
      <c r="B61" s="297" t="s">
        <v>767</v>
      </c>
      <c r="C61" s="298" t="s">
        <v>933</v>
      </c>
      <c r="D61" s="460">
        <v>21</v>
      </c>
      <c r="E61" s="445"/>
      <c r="F61" s="238"/>
      <c r="G61" s="238"/>
      <c r="H61" s="238"/>
      <c r="I61" s="446"/>
      <c r="J61" s="445">
        <v>1</v>
      </c>
      <c r="K61" s="238">
        <v>10</v>
      </c>
      <c r="L61" s="238">
        <v>10</v>
      </c>
      <c r="M61" s="238">
        <v>0</v>
      </c>
      <c r="N61" s="446">
        <v>0</v>
      </c>
      <c r="O61" s="445">
        <v>3</v>
      </c>
      <c r="P61" s="446">
        <v>7</v>
      </c>
      <c r="Q61" s="445">
        <v>0</v>
      </c>
      <c r="R61" s="238">
        <v>1</v>
      </c>
      <c r="S61" s="267">
        <v>3</v>
      </c>
      <c r="T61" s="238">
        <v>3</v>
      </c>
      <c r="U61" s="238">
        <v>3</v>
      </c>
      <c r="V61" s="266">
        <v>0</v>
      </c>
      <c r="W61" s="446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90"/>
      <c r="B62" s="297" t="s">
        <v>767</v>
      </c>
      <c r="C62" s="298" t="s">
        <v>769</v>
      </c>
      <c r="D62" s="460">
        <v>27</v>
      </c>
      <c r="E62" s="445"/>
      <c r="F62" s="238"/>
      <c r="G62" s="238"/>
      <c r="H62" s="238"/>
      <c r="I62" s="446"/>
      <c r="J62" s="445">
        <v>1</v>
      </c>
      <c r="K62" s="238">
        <v>12</v>
      </c>
      <c r="L62" s="238">
        <v>12</v>
      </c>
      <c r="M62" s="238">
        <v>0</v>
      </c>
      <c r="N62" s="446">
        <v>0</v>
      </c>
      <c r="O62" s="445">
        <v>4</v>
      </c>
      <c r="P62" s="446">
        <v>8</v>
      </c>
      <c r="Q62" s="445">
        <v>0</v>
      </c>
      <c r="R62" s="238">
        <v>1</v>
      </c>
      <c r="S62" s="267">
        <v>3</v>
      </c>
      <c r="T62" s="238">
        <v>3</v>
      </c>
      <c r="U62" s="238">
        <v>4</v>
      </c>
      <c r="V62" s="266">
        <v>1</v>
      </c>
      <c r="W62" s="446">
        <v>0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90"/>
      <c r="B63" s="297" t="s">
        <v>767</v>
      </c>
      <c r="C63" s="298" t="s">
        <v>934</v>
      </c>
      <c r="D63" s="460">
        <v>36</v>
      </c>
      <c r="E63" s="445"/>
      <c r="F63" s="238"/>
      <c r="G63" s="238"/>
      <c r="H63" s="238"/>
      <c r="I63" s="446"/>
      <c r="J63" s="445">
        <v>1</v>
      </c>
      <c r="K63" s="238">
        <v>10</v>
      </c>
      <c r="L63" s="238">
        <v>10</v>
      </c>
      <c r="M63" s="238">
        <v>0</v>
      </c>
      <c r="N63" s="446">
        <v>0</v>
      </c>
      <c r="O63" s="445">
        <v>0</v>
      </c>
      <c r="P63" s="446">
        <v>10</v>
      </c>
      <c r="Q63" s="445">
        <v>1</v>
      </c>
      <c r="R63" s="238">
        <v>1</v>
      </c>
      <c r="S63" s="267">
        <v>0</v>
      </c>
      <c r="T63" s="238">
        <v>3</v>
      </c>
      <c r="U63" s="238">
        <v>4</v>
      </c>
      <c r="V63" s="266">
        <v>0</v>
      </c>
      <c r="W63" s="446">
        <v>1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90"/>
      <c r="B64" s="297" t="s">
        <v>767</v>
      </c>
      <c r="C64" s="298" t="s">
        <v>866</v>
      </c>
      <c r="D64" s="460">
        <v>18</v>
      </c>
      <c r="E64" s="445"/>
      <c r="F64" s="238"/>
      <c r="G64" s="238"/>
      <c r="H64" s="238"/>
      <c r="I64" s="446"/>
      <c r="J64" s="445">
        <v>1</v>
      </c>
      <c r="K64" s="238">
        <v>10</v>
      </c>
      <c r="L64" s="238">
        <v>10</v>
      </c>
      <c r="M64" s="238">
        <v>0</v>
      </c>
      <c r="N64" s="446">
        <v>0</v>
      </c>
      <c r="O64" s="445">
        <v>0</v>
      </c>
      <c r="P64" s="446">
        <v>10</v>
      </c>
      <c r="Q64" s="445">
        <v>0</v>
      </c>
      <c r="R64" s="238">
        <v>1</v>
      </c>
      <c r="S64" s="267">
        <v>2</v>
      </c>
      <c r="T64" s="238">
        <v>3</v>
      </c>
      <c r="U64" s="238">
        <v>4</v>
      </c>
      <c r="V64" s="266">
        <v>0</v>
      </c>
      <c r="W64" s="446">
        <v>0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90"/>
      <c r="B65" s="297" t="s">
        <v>767</v>
      </c>
      <c r="C65" s="298" t="s">
        <v>812</v>
      </c>
      <c r="D65" s="460">
        <v>24</v>
      </c>
      <c r="E65" s="445"/>
      <c r="F65" s="238"/>
      <c r="G65" s="238"/>
      <c r="H65" s="238"/>
      <c r="I65" s="446"/>
      <c r="J65" s="445">
        <v>1</v>
      </c>
      <c r="K65" s="238">
        <v>10</v>
      </c>
      <c r="L65" s="238">
        <v>10</v>
      </c>
      <c r="M65" s="238">
        <v>0</v>
      </c>
      <c r="N65" s="446">
        <v>0</v>
      </c>
      <c r="O65" s="445">
        <v>0</v>
      </c>
      <c r="P65" s="446">
        <v>10</v>
      </c>
      <c r="Q65" s="445">
        <v>0</v>
      </c>
      <c r="R65" s="238">
        <v>1</v>
      </c>
      <c r="S65" s="267">
        <v>2</v>
      </c>
      <c r="T65" s="238">
        <v>3</v>
      </c>
      <c r="U65" s="238">
        <v>4</v>
      </c>
      <c r="V65" s="266">
        <v>0</v>
      </c>
      <c r="W65" s="446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90"/>
      <c r="B66" s="297" t="s">
        <v>767</v>
      </c>
      <c r="C66" s="298" t="s">
        <v>818</v>
      </c>
      <c r="D66" s="460">
        <v>27</v>
      </c>
      <c r="E66" s="445"/>
      <c r="F66" s="238"/>
      <c r="G66" s="238"/>
      <c r="H66" s="238"/>
      <c r="I66" s="446"/>
      <c r="J66" s="445">
        <v>1</v>
      </c>
      <c r="K66" s="238">
        <v>10</v>
      </c>
      <c r="L66" s="238">
        <v>10</v>
      </c>
      <c r="M66" s="238">
        <v>0</v>
      </c>
      <c r="N66" s="446">
        <v>0</v>
      </c>
      <c r="O66" s="445">
        <v>0</v>
      </c>
      <c r="P66" s="446">
        <v>10</v>
      </c>
      <c r="Q66" s="445">
        <v>1</v>
      </c>
      <c r="R66" s="238">
        <v>1</v>
      </c>
      <c r="S66" s="267">
        <v>0</v>
      </c>
      <c r="T66" s="238">
        <v>3</v>
      </c>
      <c r="U66" s="238">
        <v>4</v>
      </c>
      <c r="V66" s="266">
        <v>0</v>
      </c>
      <c r="W66" s="446">
        <v>1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90"/>
      <c r="B67" s="297" t="s">
        <v>767</v>
      </c>
      <c r="C67" s="298" t="s">
        <v>807</v>
      </c>
      <c r="D67" s="460">
        <v>69</v>
      </c>
      <c r="E67" s="445"/>
      <c r="F67" s="238"/>
      <c r="G67" s="238"/>
      <c r="H67" s="238"/>
      <c r="I67" s="446"/>
      <c r="J67" s="445">
        <v>2</v>
      </c>
      <c r="K67" s="238">
        <v>21</v>
      </c>
      <c r="L67" s="238">
        <v>21</v>
      </c>
      <c r="M67" s="238">
        <v>0</v>
      </c>
      <c r="N67" s="446">
        <v>0</v>
      </c>
      <c r="O67" s="445">
        <v>5</v>
      </c>
      <c r="P67" s="446">
        <v>16</v>
      </c>
      <c r="Q67" s="445">
        <v>1</v>
      </c>
      <c r="R67" s="238">
        <v>1</v>
      </c>
      <c r="S67" s="267">
        <v>3</v>
      </c>
      <c r="T67" s="238">
        <v>7</v>
      </c>
      <c r="U67" s="238">
        <v>7</v>
      </c>
      <c r="V67" s="266">
        <v>1</v>
      </c>
      <c r="W67" s="446">
        <v>1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90"/>
      <c r="B68" s="297" t="s">
        <v>767</v>
      </c>
      <c r="C68" s="298" t="s">
        <v>768</v>
      </c>
      <c r="D68" s="460">
        <v>33</v>
      </c>
      <c r="E68" s="445"/>
      <c r="F68" s="238"/>
      <c r="G68" s="238"/>
      <c r="H68" s="238"/>
      <c r="I68" s="446"/>
      <c r="J68" s="445">
        <v>1</v>
      </c>
      <c r="K68" s="238">
        <v>9</v>
      </c>
      <c r="L68" s="238">
        <v>9</v>
      </c>
      <c r="M68" s="238">
        <v>0</v>
      </c>
      <c r="N68" s="446">
        <v>0</v>
      </c>
      <c r="O68" s="445">
        <v>2</v>
      </c>
      <c r="P68" s="446">
        <v>7</v>
      </c>
      <c r="Q68" s="445">
        <v>2</v>
      </c>
      <c r="R68" s="238">
        <v>0</v>
      </c>
      <c r="S68" s="267">
        <v>2</v>
      </c>
      <c r="T68" s="238">
        <v>2</v>
      </c>
      <c r="U68" s="238">
        <v>2</v>
      </c>
      <c r="V68" s="266">
        <v>1</v>
      </c>
      <c r="W68" s="446">
        <v>0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90"/>
      <c r="B69" s="297" t="s">
        <v>767</v>
      </c>
      <c r="C69" s="298" t="s">
        <v>737</v>
      </c>
      <c r="D69" s="460">
        <v>36</v>
      </c>
      <c r="E69" s="445"/>
      <c r="F69" s="238"/>
      <c r="G69" s="238"/>
      <c r="H69" s="238"/>
      <c r="I69" s="446"/>
      <c r="J69" s="445">
        <v>1</v>
      </c>
      <c r="K69" s="238">
        <v>9</v>
      </c>
      <c r="L69" s="238">
        <v>9</v>
      </c>
      <c r="M69" s="238">
        <v>0</v>
      </c>
      <c r="N69" s="446">
        <v>0</v>
      </c>
      <c r="O69" s="445">
        <v>2</v>
      </c>
      <c r="P69" s="446">
        <v>7</v>
      </c>
      <c r="Q69" s="445">
        <v>2</v>
      </c>
      <c r="R69" s="238">
        <v>0</v>
      </c>
      <c r="S69" s="267">
        <v>2</v>
      </c>
      <c r="T69" s="238">
        <v>2</v>
      </c>
      <c r="U69" s="238">
        <v>2</v>
      </c>
      <c r="V69" s="266">
        <v>1</v>
      </c>
      <c r="W69" s="446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90"/>
      <c r="B70" s="297" t="s">
        <v>935</v>
      </c>
      <c r="C70" s="298" t="s">
        <v>936</v>
      </c>
      <c r="D70" s="460">
        <v>10</v>
      </c>
      <c r="E70" s="445"/>
      <c r="F70" s="238"/>
      <c r="G70" s="238"/>
      <c r="H70" s="238"/>
      <c r="I70" s="446"/>
      <c r="J70" s="445">
        <v>1</v>
      </c>
      <c r="K70" s="238">
        <v>10</v>
      </c>
      <c r="L70" s="238">
        <v>10</v>
      </c>
      <c r="M70" s="238">
        <v>0</v>
      </c>
      <c r="N70" s="446">
        <v>0</v>
      </c>
      <c r="O70" s="445">
        <v>0</v>
      </c>
      <c r="P70" s="446">
        <v>10</v>
      </c>
      <c r="Q70" s="445">
        <v>1</v>
      </c>
      <c r="R70" s="238">
        <v>1</v>
      </c>
      <c r="S70" s="267">
        <v>1</v>
      </c>
      <c r="T70" s="238">
        <v>4</v>
      </c>
      <c r="U70" s="238">
        <v>3</v>
      </c>
      <c r="V70" s="266">
        <v>0</v>
      </c>
      <c r="W70" s="446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90"/>
      <c r="B71" s="297" t="s">
        <v>935</v>
      </c>
      <c r="C71" s="298" t="s">
        <v>937</v>
      </c>
      <c r="D71" s="460">
        <v>20</v>
      </c>
      <c r="E71" s="445"/>
      <c r="F71" s="238"/>
      <c r="G71" s="238"/>
      <c r="H71" s="238"/>
      <c r="I71" s="446"/>
      <c r="J71" s="445">
        <v>1</v>
      </c>
      <c r="K71" s="238">
        <v>10</v>
      </c>
      <c r="L71" s="238">
        <v>10</v>
      </c>
      <c r="M71" s="238">
        <v>0</v>
      </c>
      <c r="N71" s="446">
        <v>0</v>
      </c>
      <c r="O71" s="445">
        <v>0</v>
      </c>
      <c r="P71" s="446">
        <v>10</v>
      </c>
      <c r="Q71" s="445">
        <v>1</v>
      </c>
      <c r="R71" s="238">
        <v>1</v>
      </c>
      <c r="S71" s="267">
        <v>1</v>
      </c>
      <c r="T71" s="238">
        <v>4</v>
      </c>
      <c r="U71" s="238">
        <v>3</v>
      </c>
      <c r="V71" s="266">
        <v>0</v>
      </c>
      <c r="W71" s="446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90"/>
      <c r="B72" s="297" t="s">
        <v>935</v>
      </c>
      <c r="C72" s="298" t="s">
        <v>744</v>
      </c>
      <c r="D72" s="460">
        <v>25</v>
      </c>
      <c r="E72" s="445"/>
      <c r="F72" s="238"/>
      <c r="G72" s="238"/>
      <c r="H72" s="238"/>
      <c r="I72" s="446"/>
      <c r="J72" s="445">
        <v>1</v>
      </c>
      <c r="K72" s="238">
        <v>10</v>
      </c>
      <c r="L72" s="238">
        <v>10</v>
      </c>
      <c r="M72" s="238">
        <v>0</v>
      </c>
      <c r="N72" s="446">
        <v>0</v>
      </c>
      <c r="O72" s="445">
        <v>0</v>
      </c>
      <c r="P72" s="446">
        <v>10</v>
      </c>
      <c r="Q72" s="445">
        <v>1</v>
      </c>
      <c r="R72" s="238">
        <v>1</v>
      </c>
      <c r="S72" s="267">
        <v>1</v>
      </c>
      <c r="T72" s="238">
        <v>4</v>
      </c>
      <c r="U72" s="238">
        <v>3</v>
      </c>
      <c r="V72" s="266">
        <v>0</v>
      </c>
      <c r="W72" s="446">
        <v>0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90"/>
      <c r="B73" s="297"/>
      <c r="C73" s="298"/>
      <c r="D73" s="452"/>
      <c r="E73" s="445"/>
      <c r="F73" s="238"/>
      <c r="G73" s="238"/>
      <c r="H73" s="238"/>
      <c r="I73" s="446"/>
      <c r="J73" s="445"/>
      <c r="K73" s="238"/>
      <c r="L73" s="238"/>
      <c r="M73" s="238"/>
      <c r="N73" s="446"/>
      <c r="O73" s="445"/>
      <c r="P73" s="446"/>
      <c r="Q73" s="445"/>
      <c r="R73" s="238"/>
      <c r="S73" s="267"/>
      <c r="T73" s="238"/>
      <c r="U73" s="238"/>
      <c r="V73" s="266"/>
      <c r="W73" s="446"/>
      <c r="X73" s="4"/>
      <c r="Y73" s="4"/>
      <c r="Z73" s="4"/>
      <c r="AA73" s="4"/>
      <c r="AB73" s="4"/>
      <c r="AC73" s="4"/>
      <c r="AR73" s="4"/>
    </row>
    <row r="74" spans="1:44" ht="15" customHeight="1">
      <c r="A74" s="290"/>
      <c r="B74" s="297"/>
      <c r="C74" s="298"/>
      <c r="D74" s="452"/>
      <c r="E74" s="445"/>
      <c r="F74" s="238"/>
      <c r="G74" s="238"/>
      <c r="H74" s="238"/>
      <c r="I74" s="446"/>
      <c r="J74" s="445"/>
      <c r="K74" s="238"/>
      <c r="L74" s="238"/>
      <c r="M74" s="238"/>
      <c r="N74" s="446"/>
      <c r="O74" s="445"/>
      <c r="P74" s="446"/>
      <c r="Q74" s="445"/>
      <c r="R74" s="238"/>
      <c r="S74" s="267"/>
      <c r="T74" s="238"/>
      <c r="U74" s="238"/>
      <c r="V74" s="266"/>
      <c r="W74" s="446"/>
      <c r="X74" s="4"/>
      <c r="Y74" s="4"/>
      <c r="Z74" s="4"/>
      <c r="AA74" s="4"/>
      <c r="AB74" s="4"/>
      <c r="AC74" s="4"/>
      <c r="AR74" s="4"/>
    </row>
    <row r="75" spans="1:44" ht="15" customHeight="1">
      <c r="A75" s="290"/>
      <c r="B75" s="297"/>
      <c r="C75" s="298"/>
      <c r="D75" s="301"/>
      <c r="E75" s="237"/>
      <c r="F75" s="238"/>
      <c r="G75" s="238"/>
      <c r="H75" s="238"/>
      <c r="I75" s="239"/>
      <c r="J75" s="237"/>
      <c r="K75" s="238"/>
      <c r="L75" s="238"/>
      <c r="M75" s="238"/>
      <c r="N75" s="239"/>
      <c r="O75" s="237"/>
      <c r="P75" s="239"/>
      <c r="Q75" s="237"/>
      <c r="R75" s="238"/>
      <c r="S75" s="267"/>
      <c r="T75" s="238"/>
      <c r="U75" s="238"/>
      <c r="V75" s="266"/>
      <c r="W75" s="239"/>
      <c r="X75" s="4"/>
      <c r="Y75" s="4"/>
      <c r="Z75" s="4"/>
      <c r="AA75" s="4"/>
      <c r="AB75" s="4"/>
      <c r="AC75" s="4"/>
      <c r="AR75" s="4"/>
    </row>
    <row r="76" spans="1:44" ht="15" customHeight="1">
      <c r="A76" s="290"/>
      <c r="B76" s="297"/>
      <c r="C76" s="298"/>
      <c r="D76" s="301"/>
      <c r="E76" s="237"/>
      <c r="F76" s="238"/>
      <c r="G76" s="238"/>
      <c r="H76" s="238"/>
      <c r="I76" s="239"/>
      <c r="J76" s="237"/>
      <c r="K76" s="238"/>
      <c r="L76" s="238"/>
      <c r="M76" s="238"/>
      <c r="N76" s="239"/>
      <c r="O76" s="237"/>
      <c r="P76" s="239"/>
      <c r="Q76" s="237"/>
      <c r="R76" s="238"/>
      <c r="S76" s="267"/>
      <c r="T76" s="238"/>
      <c r="U76" s="238"/>
      <c r="V76" s="266"/>
      <c r="W76" s="239"/>
      <c r="X76" s="4"/>
      <c r="Y76" s="4"/>
      <c r="Z76" s="4"/>
      <c r="AA76" s="4"/>
      <c r="AB76" s="4"/>
      <c r="AC76" s="4"/>
      <c r="AR76" s="4"/>
    </row>
    <row r="77" spans="1:44" ht="15" customHeight="1">
      <c r="A77" s="290"/>
      <c r="B77" s="297"/>
      <c r="C77" s="298"/>
      <c r="D77" s="301"/>
      <c r="E77" s="237"/>
      <c r="F77" s="238"/>
      <c r="G77" s="238"/>
      <c r="H77" s="238"/>
      <c r="I77" s="239"/>
      <c r="J77" s="237"/>
      <c r="K77" s="238"/>
      <c r="L77" s="238"/>
      <c r="M77" s="238"/>
      <c r="N77" s="239"/>
      <c r="O77" s="237"/>
      <c r="P77" s="239"/>
      <c r="Q77" s="237"/>
      <c r="R77" s="238"/>
      <c r="S77" s="267"/>
      <c r="T77" s="238"/>
      <c r="U77" s="238"/>
      <c r="V77" s="266"/>
      <c r="W77" s="239"/>
      <c r="X77" s="4"/>
      <c r="Y77" s="4"/>
      <c r="Z77" s="4"/>
      <c r="AA77" s="4"/>
      <c r="AB77" s="4"/>
      <c r="AC77" s="4"/>
      <c r="AR77" s="4"/>
    </row>
    <row r="78" spans="1:44" ht="15" customHeight="1">
      <c r="A78" s="290"/>
      <c r="B78" s="297"/>
      <c r="C78" s="298"/>
      <c r="D78" s="301"/>
      <c r="E78" s="237"/>
      <c r="F78" s="238"/>
      <c r="G78" s="238"/>
      <c r="H78" s="238"/>
      <c r="I78" s="239"/>
      <c r="J78" s="237"/>
      <c r="K78" s="238"/>
      <c r="L78" s="238"/>
      <c r="M78" s="238"/>
      <c r="N78" s="239"/>
      <c r="O78" s="237"/>
      <c r="P78" s="239"/>
      <c r="Q78" s="237"/>
      <c r="R78" s="238"/>
      <c r="S78" s="267"/>
      <c r="T78" s="238"/>
      <c r="U78" s="238"/>
      <c r="V78" s="266"/>
      <c r="W78" s="239"/>
      <c r="X78" s="4"/>
      <c r="Y78" s="4"/>
      <c r="Z78" s="4"/>
      <c r="AA78" s="4"/>
      <c r="AB78" s="4"/>
      <c r="AC78" s="4"/>
      <c r="AR78" s="4"/>
    </row>
    <row r="79" spans="1:44" ht="15" customHeight="1">
      <c r="A79" s="290"/>
      <c r="B79" s="297"/>
      <c r="C79" s="298"/>
      <c r="D79" s="301"/>
      <c r="E79" s="237"/>
      <c r="F79" s="238"/>
      <c r="G79" s="238"/>
      <c r="H79" s="238"/>
      <c r="I79" s="239"/>
      <c r="J79" s="237"/>
      <c r="K79" s="238"/>
      <c r="L79" s="238"/>
      <c r="M79" s="238"/>
      <c r="N79" s="239"/>
      <c r="O79" s="237"/>
      <c r="P79" s="239"/>
      <c r="Q79" s="237"/>
      <c r="R79" s="238"/>
      <c r="S79" s="267"/>
      <c r="T79" s="238"/>
      <c r="U79" s="238"/>
      <c r="V79" s="266"/>
      <c r="W79" s="239"/>
      <c r="X79" s="4"/>
      <c r="Y79" s="4"/>
      <c r="Z79" s="4"/>
      <c r="AA79" s="4"/>
      <c r="AB79" s="4"/>
      <c r="AC79" s="4"/>
      <c r="AR79" s="4"/>
    </row>
    <row r="80" spans="1:44" ht="15" customHeight="1">
      <c r="A80" s="290"/>
      <c r="B80" s="297"/>
      <c r="C80" s="298"/>
      <c r="D80" s="301"/>
      <c r="E80" s="237"/>
      <c r="F80" s="238"/>
      <c r="G80" s="238"/>
      <c r="H80" s="238"/>
      <c r="I80" s="239"/>
      <c r="J80" s="237"/>
      <c r="K80" s="238"/>
      <c r="L80" s="238"/>
      <c r="M80" s="238"/>
      <c r="N80" s="239"/>
      <c r="O80" s="237"/>
      <c r="P80" s="239"/>
      <c r="Q80" s="237"/>
      <c r="R80" s="238"/>
      <c r="S80" s="267"/>
      <c r="T80" s="238"/>
      <c r="U80" s="238"/>
      <c r="V80" s="266"/>
      <c r="W80" s="239"/>
      <c r="X80" s="4"/>
      <c r="Y80" s="4"/>
      <c r="Z80" s="4"/>
      <c r="AA80" s="4"/>
      <c r="AB80" s="4"/>
      <c r="AC80" s="4"/>
      <c r="AR80" s="4"/>
    </row>
    <row r="81" spans="1:44" ht="15" customHeight="1">
      <c r="A81" s="290"/>
      <c r="B81" s="297"/>
      <c r="C81" s="298"/>
      <c r="D81" s="301"/>
      <c r="E81" s="237"/>
      <c r="F81" s="238"/>
      <c r="G81" s="238"/>
      <c r="H81" s="238"/>
      <c r="I81" s="239"/>
      <c r="J81" s="237"/>
      <c r="K81" s="238"/>
      <c r="L81" s="238"/>
      <c r="M81" s="238"/>
      <c r="N81" s="239"/>
      <c r="O81" s="237"/>
      <c r="P81" s="239"/>
      <c r="Q81" s="237"/>
      <c r="R81" s="238"/>
      <c r="S81" s="267"/>
      <c r="T81" s="238"/>
      <c r="U81" s="238"/>
      <c r="V81" s="266"/>
      <c r="W81" s="239"/>
      <c r="X81" s="4"/>
      <c r="Y81" s="4"/>
      <c r="Z81" s="4"/>
      <c r="AA81" s="4"/>
      <c r="AB81" s="4"/>
      <c r="AC81" s="4"/>
      <c r="AR81" s="4"/>
    </row>
    <row r="82" spans="1:44" ht="15" customHeight="1">
      <c r="A82" s="290"/>
      <c r="B82" s="297"/>
      <c r="C82" s="298"/>
      <c r="D82" s="301"/>
      <c r="E82" s="237"/>
      <c r="F82" s="238"/>
      <c r="G82" s="238"/>
      <c r="H82" s="238"/>
      <c r="I82" s="239"/>
      <c r="J82" s="237"/>
      <c r="K82" s="238"/>
      <c r="L82" s="238"/>
      <c r="M82" s="238"/>
      <c r="N82" s="239"/>
      <c r="O82" s="237"/>
      <c r="P82" s="239"/>
      <c r="Q82" s="237"/>
      <c r="R82" s="238"/>
      <c r="S82" s="267"/>
      <c r="T82" s="238"/>
      <c r="U82" s="238"/>
      <c r="V82" s="266"/>
      <c r="W82" s="239"/>
      <c r="X82" s="4"/>
      <c r="Y82" s="4"/>
      <c r="Z82" s="4"/>
      <c r="AA82" s="4"/>
      <c r="AB82" s="4"/>
      <c r="AC82" s="4"/>
      <c r="AR82" s="4"/>
    </row>
    <row r="83" spans="1:44" ht="15" customHeight="1">
      <c r="A83" s="290"/>
      <c r="B83" s="297"/>
      <c r="C83" s="298"/>
      <c r="D83" s="301"/>
      <c r="E83" s="237"/>
      <c r="F83" s="238"/>
      <c r="G83" s="238"/>
      <c r="H83" s="238"/>
      <c r="I83" s="239"/>
      <c r="J83" s="237"/>
      <c r="K83" s="238"/>
      <c r="L83" s="238"/>
      <c r="M83" s="238"/>
      <c r="N83" s="239"/>
      <c r="O83" s="237"/>
      <c r="P83" s="239"/>
      <c r="Q83" s="237"/>
      <c r="R83" s="238"/>
      <c r="S83" s="267"/>
      <c r="T83" s="238"/>
      <c r="U83" s="238"/>
      <c r="V83" s="266"/>
      <c r="W83" s="239"/>
      <c r="X83" s="4"/>
      <c r="Y83" s="4"/>
      <c r="Z83" s="4"/>
      <c r="AA83" s="4"/>
      <c r="AB83" s="4"/>
      <c r="AC83" s="4"/>
      <c r="AR83" s="4"/>
    </row>
    <row r="84" spans="1:44" ht="15" customHeight="1">
      <c r="A84" s="290"/>
      <c r="B84" s="297"/>
      <c r="C84" s="298"/>
      <c r="D84" s="301"/>
      <c r="E84" s="237"/>
      <c r="F84" s="238"/>
      <c r="G84" s="238"/>
      <c r="H84" s="238"/>
      <c r="I84" s="239"/>
      <c r="J84" s="237"/>
      <c r="K84" s="238"/>
      <c r="L84" s="238"/>
      <c r="M84" s="238"/>
      <c r="N84" s="239"/>
      <c r="O84" s="237"/>
      <c r="P84" s="239"/>
      <c r="Q84" s="237"/>
      <c r="R84" s="238"/>
      <c r="S84" s="267"/>
      <c r="T84" s="238"/>
      <c r="U84" s="238"/>
      <c r="V84" s="266"/>
      <c r="W84" s="239"/>
      <c r="X84" s="4"/>
      <c r="Y84" s="4"/>
      <c r="Z84" s="4"/>
      <c r="AA84" s="4"/>
      <c r="AB84" s="4"/>
      <c r="AC84" s="4"/>
      <c r="AR84" s="4"/>
    </row>
    <row r="85" spans="1:44" ht="15" customHeight="1">
      <c r="A85" s="290"/>
      <c r="B85" s="297"/>
      <c r="C85" s="298"/>
      <c r="D85" s="301"/>
      <c r="E85" s="237"/>
      <c r="F85" s="238"/>
      <c r="G85" s="238"/>
      <c r="H85" s="238"/>
      <c r="I85" s="239"/>
      <c r="J85" s="237"/>
      <c r="K85" s="238"/>
      <c r="L85" s="238"/>
      <c r="M85" s="238"/>
      <c r="N85" s="239"/>
      <c r="O85" s="237"/>
      <c r="P85" s="239"/>
      <c r="Q85" s="237"/>
      <c r="R85" s="238"/>
      <c r="S85" s="267"/>
      <c r="T85" s="238"/>
      <c r="U85" s="238"/>
      <c r="V85" s="266"/>
      <c r="W85" s="239"/>
      <c r="X85" s="4"/>
      <c r="Y85" s="4"/>
      <c r="Z85" s="4"/>
      <c r="AA85" s="4"/>
      <c r="AB85" s="4"/>
      <c r="AC85" s="4"/>
      <c r="AR85" s="4"/>
    </row>
    <row r="86" spans="1:44" ht="15" customHeight="1">
      <c r="A86" s="290"/>
      <c r="B86" s="297"/>
      <c r="C86" s="298"/>
      <c r="D86" s="301"/>
      <c r="E86" s="237"/>
      <c r="F86" s="238"/>
      <c r="G86" s="238"/>
      <c r="H86" s="238"/>
      <c r="I86" s="239"/>
      <c r="J86" s="237"/>
      <c r="K86" s="238"/>
      <c r="L86" s="238"/>
      <c r="M86" s="238"/>
      <c r="N86" s="239"/>
      <c r="O86" s="237"/>
      <c r="P86" s="239"/>
      <c r="Q86" s="237"/>
      <c r="R86" s="238"/>
      <c r="S86" s="267"/>
      <c r="T86" s="238"/>
      <c r="U86" s="238"/>
      <c r="V86" s="266"/>
      <c r="W86" s="239"/>
      <c r="X86" s="4"/>
      <c r="Y86" s="4"/>
      <c r="Z86" s="4"/>
      <c r="AA86" s="4"/>
      <c r="AB86" s="4"/>
      <c r="AC86" s="4"/>
      <c r="AR86" s="4"/>
    </row>
    <row r="87" spans="1:44" ht="15" customHeight="1">
      <c r="A87" s="290"/>
      <c r="B87" s="297"/>
      <c r="C87" s="298"/>
      <c r="D87" s="301"/>
      <c r="E87" s="237"/>
      <c r="F87" s="238"/>
      <c r="G87" s="238"/>
      <c r="H87" s="238"/>
      <c r="I87" s="239"/>
      <c r="J87" s="237"/>
      <c r="K87" s="238"/>
      <c r="L87" s="238"/>
      <c r="M87" s="238"/>
      <c r="N87" s="239"/>
      <c r="O87" s="237"/>
      <c r="P87" s="239"/>
      <c r="Q87" s="237"/>
      <c r="R87" s="238"/>
      <c r="S87" s="267"/>
      <c r="T87" s="238"/>
      <c r="U87" s="238"/>
      <c r="V87" s="266"/>
      <c r="W87" s="239"/>
      <c r="X87" s="4"/>
      <c r="Y87" s="4"/>
      <c r="Z87" s="4"/>
      <c r="AA87" s="4"/>
      <c r="AB87" s="4"/>
      <c r="AC87" s="4"/>
      <c r="AR87" s="4"/>
    </row>
    <row r="88" spans="1:44" ht="15" customHeight="1">
      <c r="A88" s="290"/>
      <c r="B88" s="297"/>
      <c r="C88" s="298"/>
      <c r="D88" s="301"/>
      <c r="E88" s="237"/>
      <c r="F88" s="238"/>
      <c r="G88" s="238"/>
      <c r="H88" s="238"/>
      <c r="I88" s="239"/>
      <c r="J88" s="237"/>
      <c r="K88" s="238"/>
      <c r="L88" s="238"/>
      <c r="M88" s="238"/>
      <c r="N88" s="239"/>
      <c r="O88" s="237"/>
      <c r="P88" s="239"/>
      <c r="Q88" s="237"/>
      <c r="R88" s="238"/>
      <c r="S88" s="267"/>
      <c r="T88" s="238"/>
      <c r="U88" s="238"/>
      <c r="V88" s="266"/>
      <c r="W88" s="239"/>
      <c r="X88" s="4"/>
      <c r="Y88" s="4"/>
      <c r="Z88" s="4"/>
      <c r="AA88" s="4"/>
      <c r="AB88" s="4"/>
      <c r="AC88" s="4"/>
      <c r="AR88" s="4"/>
    </row>
    <row r="89" spans="1:44" ht="15" customHeight="1">
      <c r="A89" s="290"/>
      <c r="B89" s="302"/>
      <c r="C89" s="303"/>
      <c r="D89" s="301"/>
      <c r="E89" s="237"/>
      <c r="F89" s="238"/>
      <c r="G89" s="238"/>
      <c r="H89" s="238"/>
      <c r="I89" s="239"/>
      <c r="J89" s="237"/>
      <c r="K89" s="238"/>
      <c r="L89" s="238"/>
      <c r="M89" s="238"/>
      <c r="N89" s="239"/>
      <c r="O89" s="237"/>
      <c r="P89" s="239"/>
      <c r="Q89" s="237"/>
      <c r="R89" s="238"/>
      <c r="S89" s="267"/>
      <c r="T89" s="238"/>
      <c r="U89" s="238"/>
      <c r="V89" s="266"/>
      <c r="W89" s="239"/>
      <c r="X89" s="4"/>
      <c r="Y89" s="4"/>
      <c r="Z89" s="4"/>
      <c r="AA89" s="4"/>
      <c r="AB89" s="4"/>
      <c r="AC89" s="4"/>
      <c r="AK89" s="91"/>
      <c r="AR89" s="4"/>
    </row>
    <row r="90" spans="1:44" ht="15" customHeight="1">
      <c r="A90" s="290"/>
      <c r="B90" s="302"/>
      <c r="C90" s="303"/>
      <c r="D90" s="301"/>
      <c r="E90" s="237"/>
      <c r="F90" s="238"/>
      <c r="G90" s="304"/>
      <c r="H90" s="238"/>
      <c r="I90" s="239"/>
      <c r="J90" s="237"/>
      <c r="K90" s="238"/>
      <c r="L90" s="238"/>
      <c r="M90" s="238"/>
      <c r="N90" s="239"/>
      <c r="O90" s="237"/>
      <c r="P90" s="239"/>
      <c r="Q90" s="237"/>
      <c r="R90" s="238"/>
      <c r="S90" s="267"/>
      <c r="T90" s="238"/>
      <c r="U90" s="238"/>
      <c r="V90" s="266"/>
      <c r="W90" s="239"/>
      <c r="X90" s="4"/>
      <c r="Y90" s="4"/>
      <c r="Z90" s="4"/>
      <c r="AA90" s="4"/>
      <c r="AB90" s="4"/>
      <c r="AC90" s="4"/>
      <c r="AR90" s="4"/>
    </row>
    <row r="91" spans="1:44" ht="15" customHeight="1">
      <c r="A91" s="290"/>
      <c r="B91" s="302"/>
      <c r="C91" s="303"/>
      <c r="D91" s="301"/>
      <c r="E91" s="237"/>
      <c r="F91" s="238"/>
      <c r="G91" s="238"/>
      <c r="H91" s="238"/>
      <c r="I91" s="239"/>
      <c r="J91" s="237"/>
      <c r="K91" s="238"/>
      <c r="L91" s="238"/>
      <c r="M91" s="238"/>
      <c r="N91" s="239"/>
      <c r="O91" s="237"/>
      <c r="P91" s="239"/>
      <c r="Q91" s="237"/>
      <c r="R91" s="238"/>
      <c r="S91" s="267"/>
      <c r="T91" s="238"/>
      <c r="U91" s="238"/>
      <c r="V91" s="266"/>
      <c r="W91" s="239"/>
      <c r="X91" s="4"/>
      <c r="Y91" s="4"/>
      <c r="Z91" s="4"/>
      <c r="AA91" s="4"/>
      <c r="AB91" s="4"/>
      <c r="AC91" s="4"/>
      <c r="AR91" s="4"/>
    </row>
    <row r="92" spans="1:44" ht="15" customHeight="1">
      <c r="A92" s="290"/>
      <c r="B92" s="302"/>
      <c r="C92" s="303"/>
      <c r="D92" s="301"/>
      <c r="E92" s="237"/>
      <c r="F92" s="238"/>
      <c r="G92" s="238"/>
      <c r="H92" s="238"/>
      <c r="I92" s="239"/>
      <c r="J92" s="237"/>
      <c r="K92" s="238"/>
      <c r="L92" s="238"/>
      <c r="M92" s="238"/>
      <c r="N92" s="239"/>
      <c r="O92" s="237"/>
      <c r="P92" s="239"/>
      <c r="Q92" s="237"/>
      <c r="R92" s="238"/>
      <c r="S92" s="267"/>
      <c r="T92" s="238"/>
      <c r="U92" s="238"/>
      <c r="V92" s="266"/>
      <c r="W92" s="239"/>
      <c r="X92" s="4"/>
      <c r="Y92" s="4"/>
      <c r="Z92" s="4"/>
      <c r="AA92" s="4"/>
      <c r="AB92" s="4"/>
      <c r="AC92" s="4"/>
      <c r="AR92" s="4"/>
    </row>
    <row r="93" spans="1:44" ht="15" customHeight="1">
      <c r="A93" s="290"/>
      <c r="B93" s="302"/>
      <c r="C93" s="303"/>
      <c r="D93" s="301"/>
      <c r="E93" s="237"/>
      <c r="F93" s="238"/>
      <c r="G93" s="238"/>
      <c r="H93" s="238"/>
      <c r="I93" s="239"/>
      <c r="J93" s="237"/>
      <c r="K93" s="238"/>
      <c r="L93" s="238"/>
      <c r="M93" s="238"/>
      <c r="N93" s="239"/>
      <c r="O93" s="237"/>
      <c r="P93" s="239"/>
      <c r="Q93" s="237"/>
      <c r="R93" s="238"/>
      <c r="S93" s="267"/>
      <c r="T93" s="238"/>
      <c r="U93" s="238"/>
      <c r="V93" s="266"/>
      <c r="W93" s="239"/>
      <c r="X93" s="4"/>
      <c r="Y93" s="4"/>
      <c r="Z93" s="4"/>
      <c r="AA93" s="4"/>
      <c r="AB93" s="4"/>
      <c r="AC93" s="4"/>
      <c r="AR93" s="4"/>
    </row>
    <row r="94" spans="1:44" ht="15" customHeight="1">
      <c r="A94" s="290"/>
      <c r="B94" s="302"/>
      <c r="C94" s="303"/>
      <c r="D94" s="301"/>
      <c r="E94" s="237"/>
      <c r="F94" s="238"/>
      <c r="G94" s="238"/>
      <c r="H94" s="238"/>
      <c r="I94" s="239"/>
      <c r="J94" s="237"/>
      <c r="K94" s="238"/>
      <c r="L94" s="238"/>
      <c r="M94" s="238"/>
      <c r="N94" s="239"/>
      <c r="O94" s="237"/>
      <c r="P94" s="239"/>
      <c r="Q94" s="237"/>
      <c r="R94" s="238"/>
      <c r="S94" s="267"/>
      <c r="T94" s="238"/>
      <c r="U94" s="238"/>
      <c r="V94" s="266"/>
      <c r="W94" s="239"/>
      <c r="X94" s="4"/>
      <c r="Y94" s="4"/>
      <c r="Z94" s="4"/>
      <c r="AA94" s="4"/>
      <c r="AB94" s="4"/>
      <c r="AC94" s="4"/>
      <c r="AR94" s="4"/>
    </row>
    <row r="95" spans="1:44" ht="15" customHeight="1">
      <c r="A95" s="290"/>
      <c r="B95" s="302"/>
      <c r="C95" s="303"/>
      <c r="D95" s="301"/>
      <c r="E95" s="237"/>
      <c r="F95" s="238"/>
      <c r="G95" s="238"/>
      <c r="H95" s="238"/>
      <c r="I95" s="239"/>
      <c r="J95" s="237"/>
      <c r="K95" s="238"/>
      <c r="L95" s="238"/>
      <c r="M95" s="238"/>
      <c r="N95" s="239"/>
      <c r="O95" s="237"/>
      <c r="P95" s="239"/>
      <c r="Q95" s="237"/>
      <c r="R95" s="238"/>
      <c r="S95" s="267"/>
      <c r="T95" s="238"/>
      <c r="U95" s="238"/>
      <c r="V95" s="266"/>
      <c r="W95" s="239"/>
      <c r="X95" s="4"/>
      <c r="Y95" s="4"/>
      <c r="Z95" s="4"/>
      <c r="AA95" s="4"/>
      <c r="AB95" s="4"/>
      <c r="AC95" s="4"/>
      <c r="AR95" s="4"/>
    </row>
    <row r="96" spans="1:44" ht="15" customHeight="1">
      <c r="A96" s="305"/>
      <c r="B96" s="302"/>
      <c r="C96" s="303"/>
      <c r="D96" s="301"/>
      <c r="E96" s="237"/>
      <c r="F96" s="238"/>
      <c r="G96" s="238"/>
      <c r="H96" s="238"/>
      <c r="I96" s="239"/>
      <c r="J96" s="237"/>
      <c r="K96" s="238"/>
      <c r="L96" s="238"/>
      <c r="M96" s="238"/>
      <c r="N96" s="239"/>
      <c r="O96" s="237"/>
      <c r="P96" s="239"/>
      <c r="Q96" s="237"/>
      <c r="R96" s="238"/>
      <c r="S96" s="267"/>
      <c r="T96" s="238"/>
      <c r="U96" s="238"/>
      <c r="V96" s="266"/>
      <c r="W96" s="239"/>
      <c r="X96" s="4"/>
      <c r="Y96" s="4"/>
      <c r="Z96" s="4"/>
      <c r="AA96" s="4"/>
      <c r="AB96" s="4"/>
      <c r="AC96" s="4"/>
      <c r="AR96" s="4"/>
    </row>
    <row r="97" spans="1:46" ht="15" customHeight="1">
      <c r="A97" s="305"/>
      <c r="B97" s="302"/>
      <c r="C97" s="303"/>
      <c r="D97" s="301"/>
      <c r="E97" s="237"/>
      <c r="F97" s="238"/>
      <c r="G97" s="238"/>
      <c r="H97" s="238"/>
      <c r="I97" s="239"/>
      <c r="J97" s="237"/>
      <c r="K97" s="238"/>
      <c r="L97" s="238"/>
      <c r="M97" s="238"/>
      <c r="N97" s="239"/>
      <c r="O97" s="237"/>
      <c r="P97" s="239"/>
      <c r="Q97" s="237"/>
      <c r="R97" s="238"/>
      <c r="S97" s="267"/>
      <c r="T97" s="238"/>
      <c r="U97" s="238"/>
      <c r="V97" s="266"/>
      <c r="W97" s="239"/>
      <c r="X97" s="4"/>
      <c r="Y97" s="4"/>
      <c r="Z97" s="4"/>
      <c r="AA97" s="4"/>
      <c r="AB97" s="4"/>
      <c r="AC97" s="4"/>
      <c r="AR97" s="4"/>
    </row>
    <row r="98" spans="1:46" ht="15" customHeight="1">
      <c r="A98" s="305"/>
      <c r="B98" s="302"/>
      <c r="C98" s="303"/>
      <c r="D98" s="301"/>
      <c r="E98" s="237"/>
      <c r="F98" s="238"/>
      <c r="G98" s="238"/>
      <c r="H98" s="238"/>
      <c r="I98" s="239"/>
      <c r="J98" s="237"/>
      <c r="K98" s="238"/>
      <c r="L98" s="238"/>
      <c r="M98" s="238"/>
      <c r="N98" s="239"/>
      <c r="O98" s="237"/>
      <c r="P98" s="239"/>
      <c r="Q98" s="237"/>
      <c r="R98" s="238"/>
      <c r="S98" s="267"/>
      <c r="T98" s="238"/>
      <c r="U98" s="238"/>
      <c r="V98" s="266"/>
      <c r="W98" s="239"/>
      <c r="X98" s="4"/>
      <c r="Y98" s="4"/>
      <c r="Z98" s="4"/>
      <c r="AA98" s="4"/>
      <c r="AB98" s="4"/>
      <c r="AC98" s="4"/>
      <c r="AR98" s="4"/>
    </row>
    <row r="99" spans="1:46" ht="15" customHeight="1">
      <c r="A99" s="305"/>
      <c r="B99" s="302"/>
      <c r="C99" s="303"/>
      <c r="D99" s="301"/>
      <c r="E99" s="237"/>
      <c r="F99" s="238"/>
      <c r="G99" s="238"/>
      <c r="H99" s="238"/>
      <c r="I99" s="239"/>
      <c r="J99" s="237"/>
      <c r="K99" s="238"/>
      <c r="L99" s="238"/>
      <c r="M99" s="238"/>
      <c r="N99" s="239"/>
      <c r="O99" s="237"/>
      <c r="P99" s="239"/>
      <c r="Q99" s="237"/>
      <c r="R99" s="238"/>
      <c r="S99" s="267"/>
      <c r="T99" s="238"/>
      <c r="U99" s="238"/>
      <c r="V99" s="266"/>
      <c r="W99" s="239"/>
      <c r="X99" s="4"/>
      <c r="Y99" s="4"/>
      <c r="Z99" s="4"/>
      <c r="AA99" s="4"/>
      <c r="AB99" s="4"/>
      <c r="AC99" s="4"/>
      <c r="AR99" s="4"/>
    </row>
    <row r="100" spans="1:46" ht="15" customHeight="1">
      <c r="A100" s="305"/>
      <c r="B100" s="302"/>
      <c r="C100" s="303"/>
      <c r="D100" s="301"/>
      <c r="E100" s="237"/>
      <c r="F100" s="238"/>
      <c r="G100" s="238"/>
      <c r="H100" s="238"/>
      <c r="I100" s="239"/>
      <c r="J100" s="237"/>
      <c r="K100" s="238"/>
      <c r="L100" s="238"/>
      <c r="M100" s="238"/>
      <c r="N100" s="239"/>
      <c r="O100" s="237"/>
      <c r="P100" s="239"/>
      <c r="Q100" s="237"/>
      <c r="R100" s="238"/>
      <c r="S100" s="267"/>
      <c r="T100" s="238"/>
      <c r="U100" s="238"/>
      <c r="V100" s="266"/>
      <c r="W100" s="239"/>
      <c r="X100" s="4"/>
      <c r="Y100" s="4"/>
      <c r="Z100" s="4"/>
      <c r="AA100" s="4"/>
      <c r="AB100" s="4"/>
      <c r="AC100" s="4"/>
      <c r="AR100" s="4"/>
    </row>
    <row r="101" spans="1:46" ht="15" customHeight="1">
      <c r="A101" s="305"/>
      <c r="B101" s="302"/>
      <c r="C101" s="303"/>
      <c r="D101" s="301"/>
      <c r="E101" s="237"/>
      <c r="F101" s="238"/>
      <c r="G101" s="238"/>
      <c r="H101" s="238"/>
      <c r="I101" s="239"/>
      <c r="J101" s="237"/>
      <c r="K101" s="238"/>
      <c r="L101" s="238"/>
      <c r="M101" s="238"/>
      <c r="N101" s="239"/>
      <c r="O101" s="237"/>
      <c r="P101" s="239"/>
      <c r="Q101" s="237"/>
      <c r="R101" s="238"/>
      <c r="S101" s="267"/>
      <c r="T101" s="238"/>
      <c r="U101" s="238"/>
      <c r="V101" s="266"/>
      <c r="W101" s="239"/>
      <c r="X101" s="4"/>
      <c r="Y101" s="4"/>
      <c r="Z101" s="4"/>
      <c r="AA101" s="4"/>
      <c r="AB101" s="4"/>
      <c r="AC101" s="4"/>
      <c r="AR101" s="4"/>
    </row>
    <row r="102" spans="1:46" ht="15" customHeight="1">
      <c r="A102" s="290"/>
      <c r="B102" s="297"/>
      <c r="C102" s="298"/>
      <c r="D102" s="299"/>
      <c r="E102" s="265"/>
      <c r="F102" s="263"/>
      <c r="G102" s="263"/>
      <c r="H102" s="263"/>
      <c r="I102" s="300"/>
      <c r="J102" s="265"/>
      <c r="K102" s="263"/>
      <c r="L102" s="263"/>
      <c r="M102" s="263"/>
      <c r="N102" s="300"/>
      <c r="O102" s="265"/>
      <c r="P102" s="300"/>
      <c r="Q102" s="237"/>
      <c r="R102" s="238"/>
      <c r="S102" s="267"/>
      <c r="T102" s="238"/>
      <c r="U102" s="238"/>
      <c r="V102" s="266"/>
      <c r="W102" s="239"/>
      <c r="X102" s="4"/>
      <c r="Y102" s="4"/>
      <c r="Z102" s="4"/>
      <c r="AA102" s="4"/>
      <c r="AT102" s="4"/>
    </row>
    <row r="103" spans="1:46" ht="15" customHeight="1">
      <c r="A103" s="290"/>
      <c r="B103" s="297"/>
      <c r="C103" s="298"/>
      <c r="D103" s="299"/>
      <c r="E103" s="265"/>
      <c r="F103" s="263"/>
      <c r="G103" s="263"/>
      <c r="H103" s="263"/>
      <c r="I103" s="300"/>
      <c r="J103" s="265"/>
      <c r="K103" s="263"/>
      <c r="L103" s="263"/>
      <c r="M103" s="263"/>
      <c r="N103" s="300"/>
      <c r="O103" s="265"/>
      <c r="P103" s="300"/>
      <c r="Q103" s="237"/>
      <c r="R103" s="238"/>
      <c r="S103" s="267"/>
      <c r="T103" s="238"/>
      <c r="U103" s="238"/>
      <c r="V103" s="266"/>
      <c r="W103" s="239"/>
      <c r="X103" s="4"/>
      <c r="Y103" s="4"/>
      <c r="Z103" s="4"/>
      <c r="AA103" s="4"/>
      <c r="AT103" s="4"/>
    </row>
    <row r="104" spans="1:46" ht="15" customHeight="1">
      <c r="A104" s="290"/>
      <c r="B104" s="297"/>
      <c r="C104" s="298"/>
      <c r="D104" s="299"/>
      <c r="E104" s="265"/>
      <c r="F104" s="263"/>
      <c r="G104" s="263"/>
      <c r="H104" s="263"/>
      <c r="I104" s="300"/>
      <c r="J104" s="265"/>
      <c r="K104" s="263"/>
      <c r="L104" s="263"/>
      <c r="M104" s="263"/>
      <c r="N104" s="300"/>
      <c r="O104" s="265"/>
      <c r="P104" s="300"/>
      <c r="Q104" s="237"/>
      <c r="R104" s="238"/>
      <c r="S104" s="267"/>
      <c r="T104" s="238"/>
      <c r="U104" s="238"/>
      <c r="V104" s="266"/>
      <c r="W104" s="239"/>
      <c r="X104" s="4"/>
      <c r="Y104" s="4"/>
      <c r="Z104" s="4"/>
      <c r="AA104" s="4"/>
      <c r="AT104" s="4"/>
    </row>
    <row r="105" spans="1:46" ht="15" customHeight="1">
      <c r="A105" s="290"/>
      <c r="B105" s="297"/>
      <c r="C105" s="298"/>
      <c r="D105" s="299"/>
      <c r="E105" s="265"/>
      <c r="F105" s="263"/>
      <c r="G105" s="263"/>
      <c r="H105" s="263"/>
      <c r="I105" s="300"/>
      <c r="J105" s="265"/>
      <c r="K105" s="263"/>
      <c r="L105" s="263"/>
      <c r="M105" s="263"/>
      <c r="N105" s="300"/>
      <c r="O105" s="265"/>
      <c r="P105" s="300"/>
      <c r="Q105" s="237"/>
      <c r="R105" s="238"/>
      <c r="S105" s="267"/>
      <c r="T105" s="238"/>
      <c r="U105" s="238"/>
      <c r="V105" s="266"/>
      <c r="W105" s="239"/>
      <c r="X105" s="4"/>
      <c r="Y105" s="4"/>
      <c r="Z105" s="4"/>
      <c r="AA105" s="4"/>
      <c r="AT105" s="4"/>
    </row>
    <row r="106" spans="1:46" ht="15" customHeight="1">
      <c r="A106" s="290"/>
      <c r="B106" s="297"/>
      <c r="C106" s="298"/>
      <c r="D106" s="299"/>
      <c r="E106" s="265"/>
      <c r="F106" s="263"/>
      <c r="G106" s="263"/>
      <c r="H106" s="263"/>
      <c r="I106" s="300"/>
      <c r="J106" s="265"/>
      <c r="K106" s="263"/>
      <c r="L106" s="263"/>
      <c r="M106" s="263"/>
      <c r="N106" s="300"/>
      <c r="O106" s="265"/>
      <c r="P106" s="300"/>
      <c r="Q106" s="237"/>
      <c r="R106" s="238"/>
      <c r="S106" s="267"/>
      <c r="T106" s="238"/>
      <c r="U106" s="238"/>
      <c r="V106" s="266"/>
      <c r="W106" s="239"/>
      <c r="X106" s="4"/>
      <c r="Y106" s="4"/>
      <c r="Z106" s="4"/>
      <c r="AA106" s="4"/>
      <c r="AT106" s="4"/>
    </row>
    <row r="107" spans="1:46" ht="15" customHeight="1">
      <c r="A107" s="290"/>
      <c r="B107" s="297"/>
      <c r="C107" s="298"/>
      <c r="D107" s="299"/>
      <c r="E107" s="265"/>
      <c r="F107" s="263"/>
      <c r="G107" s="263"/>
      <c r="H107" s="263"/>
      <c r="I107" s="300"/>
      <c r="J107" s="265"/>
      <c r="K107" s="263"/>
      <c r="L107" s="263"/>
      <c r="M107" s="263"/>
      <c r="N107" s="300"/>
      <c r="O107" s="265"/>
      <c r="P107" s="300"/>
      <c r="Q107" s="237"/>
      <c r="R107" s="238"/>
      <c r="S107" s="267"/>
      <c r="T107" s="238"/>
      <c r="U107" s="238"/>
      <c r="V107" s="266"/>
      <c r="W107" s="239"/>
      <c r="X107" s="4"/>
      <c r="Y107" s="4"/>
      <c r="Z107" s="4"/>
      <c r="AA107" s="4"/>
      <c r="AT107" s="4"/>
    </row>
    <row r="108" spans="1:46" ht="15" customHeight="1">
      <c r="A108" s="290"/>
      <c r="B108" s="297"/>
      <c r="C108" s="298"/>
      <c r="D108" s="301"/>
      <c r="E108" s="237"/>
      <c r="F108" s="238"/>
      <c r="G108" s="238"/>
      <c r="H108" s="238"/>
      <c r="I108" s="239"/>
      <c r="J108" s="237"/>
      <c r="K108" s="238"/>
      <c r="L108" s="238"/>
      <c r="M108" s="238"/>
      <c r="N108" s="239"/>
      <c r="O108" s="237"/>
      <c r="P108" s="239"/>
      <c r="Q108" s="237"/>
      <c r="R108" s="238"/>
      <c r="S108" s="267"/>
      <c r="T108" s="238"/>
      <c r="U108" s="238"/>
      <c r="V108" s="266"/>
      <c r="W108" s="239"/>
      <c r="X108" s="4"/>
      <c r="Y108" s="4"/>
      <c r="Z108" s="4"/>
      <c r="AA108" s="4"/>
      <c r="AT108" s="4"/>
    </row>
    <row r="109" spans="1:46" ht="15" customHeight="1">
      <c r="A109" s="290"/>
      <c r="B109" s="297"/>
      <c r="C109" s="298"/>
      <c r="D109" s="301"/>
      <c r="E109" s="237"/>
      <c r="F109" s="238"/>
      <c r="G109" s="238"/>
      <c r="H109" s="238"/>
      <c r="I109" s="239"/>
      <c r="J109" s="237"/>
      <c r="K109" s="238"/>
      <c r="L109" s="238"/>
      <c r="M109" s="238"/>
      <c r="N109" s="239"/>
      <c r="O109" s="237"/>
      <c r="P109" s="239"/>
      <c r="Q109" s="237"/>
      <c r="R109" s="238"/>
      <c r="S109" s="267"/>
      <c r="T109" s="238"/>
      <c r="U109" s="238"/>
      <c r="V109" s="266"/>
      <c r="W109" s="239"/>
      <c r="X109" s="4"/>
      <c r="Y109" s="4"/>
      <c r="Z109" s="4"/>
      <c r="AA109" s="4"/>
      <c r="AT109" s="4"/>
    </row>
    <row r="110" spans="1:46" ht="15" customHeight="1">
      <c r="A110" s="290"/>
      <c r="B110" s="297"/>
      <c r="C110" s="298"/>
      <c r="D110" s="301"/>
      <c r="E110" s="237"/>
      <c r="F110" s="238"/>
      <c r="G110" s="238"/>
      <c r="H110" s="238"/>
      <c r="I110" s="239"/>
      <c r="J110" s="237"/>
      <c r="K110" s="238"/>
      <c r="L110" s="238"/>
      <c r="M110" s="238"/>
      <c r="N110" s="239"/>
      <c r="O110" s="237"/>
      <c r="P110" s="239"/>
      <c r="Q110" s="237"/>
      <c r="R110" s="238"/>
      <c r="S110" s="267"/>
      <c r="T110" s="238"/>
      <c r="U110" s="238"/>
      <c r="V110" s="266"/>
      <c r="W110" s="239"/>
      <c r="X110" s="4"/>
      <c r="Y110" s="4"/>
      <c r="Z110" s="4"/>
      <c r="AA110" s="4"/>
      <c r="AB110" s="4"/>
      <c r="AC110" s="4"/>
      <c r="AR110" s="4"/>
    </row>
    <row r="111" spans="1:46" ht="15" customHeight="1">
      <c r="A111" s="290"/>
      <c r="B111" s="297"/>
      <c r="C111" s="298"/>
      <c r="D111" s="301"/>
      <c r="E111" s="237"/>
      <c r="F111" s="238"/>
      <c r="G111" s="238"/>
      <c r="H111" s="238"/>
      <c r="I111" s="239"/>
      <c r="J111" s="237"/>
      <c r="K111" s="238"/>
      <c r="L111" s="238"/>
      <c r="M111" s="238"/>
      <c r="N111" s="239"/>
      <c r="O111" s="237"/>
      <c r="P111" s="239"/>
      <c r="Q111" s="237"/>
      <c r="R111" s="238"/>
      <c r="S111" s="267"/>
      <c r="T111" s="238"/>
      <c r="U111" s="238"/>
      <c r="V111" s="266"/>
      <c r="W111" s="239"/>
      <c r="X111" s="4"/>
      <c r="Y111" s="4"/>
      <c r="Z111" s="4"/>
      <c r="AA111" s="4"/>
      <c r="AB111" s="4"/>
      <c r="AC111" s="4"/>
      <c r="AR111" s="4"/>
    </row>
    <row r="112" spans="1:46" ht="15" customHeight="1">
      <c r="A112" s="290"/>
      <c r="B112" s="297"/>
      <c r="C112" s="298"/>
      <c r="D112" s="301"/>
      <c r="E112" s="237"/>
      <c r="F112" s="238"/>
      <c r="G112" s="238"/>
      <c r="H112" s="238"/>
      <c r="I112" s="239"/>
      <c r="J112" s="237"/>
      <c r="K112" s="238"/>
      <c r="L112" s="238"/>
      <c r="M112" s="238"/>
      <c r="N112" s="239"/>
      <c r="O112" s="237"/>
      <c r="P112" s="239"/>
      <c r="Q112" s="237"/>
      <c r="R112" s="238"/>
      <c r="S112" s="267"/>
      <c r="T112" s="238"/>
      <c r="U112" s="238"/>
      <c r="V112" s="266"/>
      <c r="W112" s="239"/>
      <c r="X112" s="4"/>
      <c r="Y112" s="4"/>
      <c r="Z112" s="4"/>
      <c r="AA112" s="4"/>
      <c r="AB112" s="4"/>
      <c r="AC112" s="4"/>
      <c r="AR112" s="4"/>
    </row>
    <row r="113" spans="1:44" ht="15" customHeight="1">
      <c r="A113" s="290"/>
      <c r="B113" s="297"/>
      <c r="C113" s="298"/>
      <c r="D113" s="301"/>
      <c r="E113" s="237"/>
      <c r="F113" s="238"/>
      <c r="G113" s="238"/>
      <c r="H113" s="238"/>
      <c r="I113" s="239"/>
      <c r="J113" s="237"/>
      <c r="K113" s="238"/>
      <c r="L113" s="238"/>
      <c r="M113" s="238"/>
      <c r="N113" s="239"/>
      <c r="O113" s="237"/>
      <c r="P113" s="239"/>
      <c r="Q113" s="237"/>
      <c r="R113" s="238"/>
      <c r="S113" s="267"/>
      <c r="T113" s="238"/>
      <c r="U113" s="238"/>
      <c r="V113" s="266"/>
      <c r="W113" s="239"/>
      <c r="X113" s="4"/>
      <c r="Y113" s="4"/>
      <c r="Z113" s="4"/>
      <c r="AA113" s="4"/>
      <c r="AB113" s="4"/>
      <c r="AC113" s="4"/>
      <c r="AR113" s="4"/>
    </row>
    <row r="114" spans="1:44" ht="15" customHeight="1">
      <c r="A114" s="290"/>
      <c r="B114" s="297"/>
      <c r="C114" s="298"/>
      <c r="D114" s="301"/>
      <c r="E114" s="237"/>
      <c r="F114" s="238"/>
      <c r="G114" s="238"/>
      <c r="H114" s="238"/>
      <c r="I114" s="239"/>
      <c r="J114" s="237"/>
      <c r="K114" s="238"/>
      <c r="L114" s="238"/>
      <c r="M114" s="238"/>
      <c r="N114" s="239"/>
      <c r="O114" s="237"/>
      <c r="P114" s="239"/>
      <c r="Q114" s="237"/>
      <c r="R114" s="238"/>
      <c r="S114" s="267"/>
      <c r="T114" s="238"/>
      <c r="U114" s="238"/>
      <c r="V114" s="266"/>
      <c r="W114" s="239"/>
      <c r="X114" s="4"/>
      <c r="Y114" s="4"/>
      <c r="Z114" s="4"/>
      <c r="AA114" s="4"/>
      <c r="AB114" s="4"/>
      <c r="AC114" s="4"/>
      <c r="AR114" s="4"/>
    </row>
    <row r="115" spans="1:44" ht="15" customHeight="1">
      <c r="A115" s="290"/>
      <c r="B115" s="297"/>
      <c r="C115" s="298"/>
      <c r="D115" s="301"/>
      <c r="E115" s="237"/>
      <c r="F115" s="238"/>
      <c r="G115" s="238"/>
      <c r="H115" s="238"/>
      <c r="I115" s="239"/>
      <c r="J115" s="237"/>
      <c r="K115" s="238"/>
      <c r="L115" s="238"/>
      <c r="M115" s="238"/>
      <c r="N115" s="239"/>
      <c r="O115" s="237"/>
      <c r="P115" s="239"/>
      <c r="Q115" s="237"/>
      <c r="R115" s="238"/>
      <c r="S115" s="267"/>
      <c r="T115" s="238"/>
      <c r="U115" s="238"/>
      <c r="V115" s="266"/>
      <c r="W115" s="239"/>
      <c r="X115" s="4"/>
      <c r="Y115" s="4"/>
      <c r="Z115" s="4"/>
      <c r="AA115" s="4"/>
      <c r="AB115" s="4"/>
      <c r="AC115" s="4"/>
      <c r="AR115" s="4"/>
    </row>
    <row r="116" spans="1:44" ht="15" customHeight="1">
      <c r="A116" s="290"/>
      <c r="B116" s="297"/>
      <c r="C116" s="298"/>
      <c r="D116" s="301"/>
      <c r="E116" s="237"/>
      <c r="F116" s="238"/>
      <c r="G116" s="238"/>
      <c r="H116" s="238"/>
      <c r="I116" s="239"/>
      <c r="J116" s="237"/>
      <c r="K116" s="238"/>
      <c r="L116" s="238"/>
      <c r="M116" s="238"/>
      <c r="N116" s="239"/>
      <c r="O116" s="237"/>
      <c r="P116" s="239"/>
      <c r="Q116" s="237"/>
      <c r="R116" s="238"/>
      <c r="S116" s="267"/>
      <c r="T116" s="238"/>
      <c r="U116" s="238"/>
      <c r="V116" s="266"/>
      <c r="W116" s="239"/>
      <c r="X116" s="4"/>
      <c r="Y116" s="4"/>
      <c r="Z116" s="4"/>
      <c r="AA116" s="4"/>
      <c r="AB116" s="4"/>
      <c r="AC116" s="4"/>
      <c r="AR116" s="4"/>
    </row>
    <row r="117" spans="1:44" ht="15" customHeight="1">
      <c r="A117" s="290"/>
      <c r="B117" s="297"/>
      <c r="C117" s="298"/>
      <c r="D117" s="301"/>
      <c r="E117" s="237"/>
      <c r="F117" s="238"/>
      <c r="G117" s="238"/>
      <c r="H117" s="238"/>
      <c r="I117" s="239"/>
      <c r="J117" s="237"/>
      <c r="K117" s="238"/>
      <c r="L117" s="238"/>
      <c r="M117" s="238"/>
      <c r="N117" s="239"/>
      <c r="O117" s="237"/>
      <c r="P117" s="239"/>
      <c r="Q117" s="237"/>
      <c r="R117" s="238"/>
      <c r="S117" s="267"/>
      <c r="T117" s="238"/>
      <c r="U117" s="238"/>
      <c r="V117" s="266"/>
      <c r="W117" s="239"/>
      <c r="X117" s="4"/>
      <c r="Y117" s="4"/>
      <c r="Z117" s="4"/>
      <c r="AA117" s="4"/>
      <c r="AB117" s="4"/>
      <c r="AC117" s="4"/>
      <c r="AR117" s="4"/>
    </row>
    <row r="118" spans="1:44" ht="15" customHeight="1">
      <c r="A118" s="290"/>
      <c r="B118" s="297"/>
      <c r="C118" s="298"/>
      <c r="D118" s="301"/>
      <c r="E118" s="237"/>
      <c r="F118" s="238"/>
      <c r="G118" s="238"/>
      <c r="H118" s="238"/>
      <c r="I118" s="239"/>
      <c r="J118" s="237"/>
      <c r="K118" s="238"/>
      <c r="L118" s="238"/>
      <c r="M118" s="238"/>
      <c r="N118" s="239"/>
      <c r="O118" s="237"/>
      <c r="P118" s="239"/>
      <c r="Q118" s="237"/>
      <c r="R118" s="238"/>
      <c r="S118" s="267"/>
      <c r="T118" s="238"/>
      <c r="U118" s="238"/>
      <c r="V118" s="266"/>
      <c r="W118" s="239"/>
      <c r="X118" s="4"/>
      <c r="Y118" s="4"/>
      <c r="Z118" s="4"/>
      <c r="AA118" s="4"/>
      <c r="AB118" s="4"/>
      <c r="AC118" s="4"/>
      <c r="AR118" s="4"/>
    </row>
    <row r="119" spans="1:44" ht="15" customHeight="1">
      <c r="A119" s="290"/>
      <c r="B119" s="297"/>
      <c r="C119" s="298"/>
      <c r="D119" s="301"/>
      <c r="E119" s="237"/>
      <c r="F119" s="238"/>
      <c r="G119" s="238"/>
      <c r="H119" s="238"/>
      <c r="I119" s="239"/>
      <c r="J119" s="237"/>
      <c r="K119" s="238"/>
      <c r="L119" s="238"/>
      <c r="M119" s="238"/>
      <c r="N119" s="239"/>
      <c r="O119" s="237"/>
      <c r="P119" s="239"/>
      <c r="Q119" s="237"/>
      <c r="R119" s="238"/>
      <c r="S119" s="267"/>
      <c r="T119" s="238"/>
      <c r="U119" s="238"/>
      <c r="V119" s="266"/>
      <c r="W119" s="239"/>
      <c r="X119" s="4"/>
      <c r="Y119" s="4"/>
      <c r="Z119" s="4"/>
      <c r="AA119" s="4"/>
      <c r="AB119" s="4"/>
      <c r="AC119" s="4"/>
      <c r="AR119" s="4"/>
    </row>
    <row r="120" spans="1:44" ht="15" customHeight="1">
      <c r="A120" s="290"/>
      <c r="B120" s="297"/>
      <c r="C120" s="298"/>
      <c r="D120" s="301"/>
      <c r="E120" s="237"/>
      <c r="F120" s="238"/>
      <c r="G120" s="238"/>
      <c r="H120" s="238"/>
      <c r="I120" s="239"/>
      <c r="J120" s="237"/>
      <c r="K120" s="238"/>
      <c r="L120" s="238"/>
      <c r="M120" s="238"/>
      <c r="N120" s="239"/>
      <c r="O120" s="237"/>
      <c r="P120" s="239"/>
      <c r="Q120" s="237"/>
      <c r="R120" s="238"/>
      <c r="S120" s="267"/>
      <c r="T120" s="238"/>
      <c r="U120" s="238"/>
      <c r="V120" s="266"/>
      <c r="W120" s="239"/>
      <c r="X120" s="4"/>
      <c r="Y120" s="4"/>
      <c r="Z120" s="4"/>
      <c r="AA120" s="4"/>
      <c r="AB120" s="4"/>
      <c r="AC120" s="4"/>
      <c r="AR120" s="4"/>
    </row>
    <row r="121" spans="1:44" ht="15" customHeight="1">
      <c r="A121" s="290"/>
      <c r="B121" s="297"/>
      <c r="C121" s="298"/>
      <c r="D121" s="301"/>
      <c r="E121" s="237"/>
      <c r="F121" s="238"/>
      <c r="G121" s="238"/>
      <c r="H121" s="238"/>
      <c r="I121" s="239"/>
      <c r="J121" s="237"/>
      <c r="K121" s="238"/>
      <c r="L121" s="238"/>
      <c r="M121" s="238"/>
      <c r="N121" s="239"/>
      <c r="O121" s="237"/>
      <c r="P121" s="239"/>
      <c r="Q121" s="237"/>
      <c r="R121" s="238"/>
      <c r="S121" s="267"/>
      <c r="T121" s="238"/>
      <c r="U121" s="238"/>
      <c r="V121" s="266"/>
      <c r="W121" s="239"/>
      <c r="X121" s="4"/>
      <c r="Y121" s="4"/>
      <c r="Z121" s="4"/>
      <c r="AA121" s="4"/>
      <c r="AB121" s="4"/>
      <c r="AC121" s="4"/>
      <c r="AR121" s="4"/>
    </row>
    <row r="122" spans="1:44" ht="15" customHeight="1">
      <c r="A122" s="290"/>
      <c r="B122" s="297"/>
      <c r="C122" s="298"/>
      <c r="D122" s="301"/>
      <c r="E122" s="237"/>
      <c r="F122" s="238"/>
      <c r="G122" s="238"/>
      <c r="H122" s="238"/>
      <c r="I122" s="239"/>
      <c r="J122" s="237"/>
      <c r="K122" s="238"/>
      <c r="L122" s="238"/>
      <c r="M122" s="238"/>
      <c r="N122" s="239"/>
      <c r="O122" s="237"/>
      <c r="P122" s="239"/>
      <c r="Q122" s="237"/>
      <c r="R122" s="238"/>
      <c r="S122" s="267"/>
      <c r="T122" s="238"/>
      <c r="U122" s="238"/>
      <c r="V122" s="266"/>
      <c r="W122" s="239"/>
      <c r="X122" s="4"/>
      <c r="Y122" s="4"/>
      <c r="Z122" s="4"/>
      <c r="AA122" s="4"/>
      <c r="AB122" s="4"/>
      <c r="AC122" s="4"/>
      <c r="AR122" s="4"/>
    </row>
    <row r="123" spans="1:44" ht="15" customHeight="1">
      <c r="A123" s="290"/>
      <c r="B123" s="297"/>
      <c r="C123" s="298"/>
      <c r="D123" s="301"/>
      <c r="E123" s="237"/>
      <c r="F123" s="238"/>
      <c r="G123" s="238"/>
      <c r="H123" s="238"/>
      <c r="I123" s="239"/>
      <c r="J123" s="237"/>
      <c r="K123" s="238"/>
      <c r="L123" s="238"/>
      <c r="M123" s="238"/>
      <c r="N123" s="239"/>
      <c r="O123" s="237"/>
      <c r="P123" s="239"/>
      <c r="Q123" s="237"/>
      <c r="R123" s="238"/>
      <c r="S123" s="267"/>
      <c r="T123" s="238"/>
      <c r="U123" s="238"/>
      <c r="V123" s="266"/>
      <c r="W123" s="239"/>
      <c r="X123" s="4"/>
      <c r="Y123" s="4"/>
      <c r="Z123" s="4"/>
      <c r="AA123" s="4"/>
      <c r="AB123" s="4"/>
      <c r="AC123" s="4"/>
      <c r="AR123" s="4"/>
    </row>
    <row r="124" spans="1:44" ht="15" customHeight="1">
      <c r="A124" s="290"/>
      <c r="B124" s="297"/>
      <c r="C124" s="298"/>
      <c r="D124" s="301"/>
      <c r="E124" s="237"/>
      <c r="F124" s="238"/>
      <c r="G124" s="238"/>
      <c r="H124" s="238"/>
      <c r="I124" s="239"/>
      <c r="J124" s="237"/>
      <c r="K124" s="238"/>
      <c r="L124" s="238"/>
      <c r="M124" s="238"/>
      <c r="N124" s="239"/>
      <c r="O124" s="237"/>
      <c r="P124" s="239"/>
      <c r="Q124" s="237"/>
      <c r="R124" s="238"/>
      <c r="S124" s="267"/>
      <c r="T124" s="238"/>
      <c r="U124" s="238"/>
      <c r="V124" s="266"/>
      <c r="W124" s="239"/>
      <c r="X124" s="4"/>
      <c r="Y124" s="4"/>
      <c r="Z124" s="4"/>
      <c r="AA124" s="4"/>
      <c r="AB124" s="4"/>
      <c r="AC124" s="4"/>
      <c r="AR124" s="4"/>
    </row>
    <row r="125" spans="1:44" ht="15" customHeight="1">
      <c r="A125" s="290"/>
      <c r="B125" s="297"/>
      <c r="C125" s="298"/>
      <c r="D125" s="301"/>
      <c r="E125" s="237"/>
      <c r="F125" s="238"/>
      <c r="G125" s="238"/>
      <c r="H125" s="238"/>
      <c r="I125" s="239"/>
      <c r="J125" s="237"/>
      <c r="K125" s="238"/>
      <c r="L125" s="238"/>
      <c r="M125" s="238"/>
      <c r="N125" s="239"/>
      <c r="O125" s="237"/>
      <c r="P125" s="239"/>
      <c r="Q125" s="237"/>
      <c r="R125" s="238"/>
      <c r="S125" s="267"/>
      <c r="T125" s="238"/>
      <c r="U125" s="238"/>
      <c r="V125" s="266"/>
      <c r="W125" s="239"/>
      <c r="X125" s="4"/>
      <c r="Y125" s="4"/>
      <c r="Z125" s="4"/>
      <c r="AA125" s="4"/>
      <c r="AB125" s="4"/>
      <c r="AC125" s="4"/>
      <c r="AR125" s="4"/>
    </row>
    <row r="126" spans="1:44" ht="15" customHeight="1">
      <c r="A126" s="290"/>
      <c r="B126" s="297"/>
      <c r="C126" s="298"/>
      <c r="D126" s="301"/>
      <c r="E126" s="237"/>
      <c r="F126" s="238"/>
      <c r="G126" s="238"/>
      <c r="H126" s="238"/>
      <c r="I126" s="239"/>
      <c r="J126" s="237"/>
      <c r="K126" s="238"/>
      <c r="L126" s="238"/>
      <c r="M126" s="238"/>
      <c r="N126" s="239"/>
      <c r="O126" s="237"/>
      <c r="P126" s="239"/>
      <c r="Q126" s="237"/>
      <c r="R126" s="238"/>
      <c r="S126" s="267"/>
      <c r="T126" s="238"/>
      <c r="U126" s="238"/>
      <c r="V126" s="266"/>
      <c r="W126" s="239"/>
      <c r="X126" s="4"/>
      <c r="Y126" s="4"/>
      <c r="Z126" s="4"/>
      <c r="AA126" s="4"/>
      <c r="AB126" s="4"/>
      <c r="AC126" s="4"/>
      <c r="AR126" s="4"/>
    </row>
    <row r="127" spans="1:44" ht="15" customHeight="1">
      <c r="A127" s="290"/>
      <c r="B127" s="297"/>
      <c r="C127" s="298"/>
      <c r="D127" s="301"/>
      <c r="E127" s="237"/>
      <c r="F127" s="238"/>
      <c r="G127" s="238"/>
      <c r="H127" s="238"/>
      <c r="I127" s="239"/>
      <c r="J127" s="237"/>
      <c r="K127" s="238"/>
      <c r="L127" s="238"/>
      <c r="M127" s="238"/>
      <c r="N127" s="239"/>
      <c r="O127" s="237"/>
      <c r="P127" s="239"/>
      <c r="Q127" s="237"/>
      <c r="R127" s="238"/>
      <c r="S127" s="267"/>
      <c r="T127" s="238"/>
      <c r="U127" s="238"/>
      <c r="V127" s="266"/>
      <c r="W127" s="239"/>
      <c r="X127" s="4"/>
      <c r="Y127" s="4"/>
      <c r="Z127" s="4"/>
      <c r="AA127" s="4"/>
      <c r="AB127" s="4"/>
      <c r="AC127" s="4"/>
      <c r="AR127" s="4"/>
    </row>
    <row r="128" spans="1:44" ht="15" customHeight="1">
      <c r="A128" s="290"/>
      <c r="B128" s="297"/>
      <c r="C128" s="298"/>
      <c r="D128" s="301"/>
      <c r="E128" s="237"/>
      <c r="F128" s="238"/>
      <c r="G128" s="238"/>
      <c r="H128" s="238"/>
      <c r="I128" s="239"/>
      <c r="J128" s="237"/>
      <c r="K128" s="238"/>
      <c r="L128" s="238"/>
      <c r="M128" s="238"/>
      <c r="N128" s="239"/>
      <c r="O128" s="237"/>
      <c r="P128" s="239"/>
      <c r="Q128" s="237"/>
      <c r="R128" s="238"/>
      <c r="S128" s="267"/>
      <c r="T128" s="238"/>
      <c r="U128" s="238"/>
      <c r="V128" s="266"/>
      <c r="W128" s="239"/>
      <c r="X128" s="4"/>
      <c r="Y128" s="4"/>
      <c r="Z128" s="4"/>
      <c r="AA128" s="4"/>
      <c r="AB128" s="4"/>
      <c r="AC128" s="4"/>
      <c r="AR128" s="4"/>
    </row>
    <row r="129" spans="1:46" ht="15" customHeight="1">
      <c r="A129" s="290"/>
      <c r="B129" s="297"/>
      <c r="C129" s="298"/>
      <c r="D129" s="301"/>
      <c r="E129" s="237"/>
      <c r="F129" s="238"/>
      <c r="G129" s="238"/>
      <c r="H129" s="238"/>
      <c r="I129" s="239"/>
      <c r="J129" s="237"/>
      <c r="K129" s="238"/>
      <c r="L129" s="238"/>
      <c r="M129" s="238"/>
      <c r="N129" s="239"/>
      <c r="O129" s="237"/>
      <c r="P129" s="239"/>
      <c r="Q129" s="237"/>
      <c r="R129" s="238"/>
      <c r="S129" s="267"/>
      <c r="T129" s="238"/>
      <c r="U129" s="238"/>
      <c r="V129" s="266"/>
      <c r="W129" s="239"/>
      <c r="X129" s="4"/>
      <c r="Y129" s="4"/>
      <c r="Z129" s="4"/>
      <c r="AA129" s="4"/>
      <c r="AB129" s="4"/>
      <c r="AC129" s="4"/>
      <c r="AR129" s="4"/>
    </row>
    <row r="130" spans="1:46" ht="15" customHeight="1">
      <c r="A130" s="290"/>
      <c r="B130" s="297"/>
      <c r="C130" s="298"/>
      <c r="D130" s="301"/>
      <c r="E130" s="237"/>
      <c r="F130" s="238"/>
      <c r="G130" s="238"/>
      <c r="H130" s="238"/>
      <c r="I130" s="239"/>
      <c r="J130" s="237"/>
      <c r="K130" s="238"/>
      <c r="L130" s="238"/>
      <c r="M130" s="238"/>
      <c r="N130" s="239"/>
      <c r="O130" s="237"/>
      <c r="P130" s="239"/>
      <c r="Q130" s="237"/>
      <c r="R130" s="238"/>
      <c r="S130" s="267"/>
      <c r="T130" s="238"/>
      <c r="U130" s="238"/>
      <c r="V130" s="266"/>
      <c r="W130" s="239"/>
      <c r="X130" s="4"/>
      <c r="Y130" s="4"/>
      <c r="Z130" s="4"/>
      <c r="AA130" s="4"/>
      <c r="AB130" s="4"/>
      <c r="AC130" s="4"/>
      <c r="AR130" s="4"/>
    </row>
    <row r="131" spans="1:46" ht="15" customHeight="1">
      <c r="A131" s="290"/>
      <c r="B131" s="297"/>
      <c r="C131" s="298"/>
      <c r="D131" s="301"/>
      <c r="E131" s="237"/>
      <c r="F131" s="238"/>
      <c r="G131" s="238"/>
      <c r="H131" s="238"/>
      <c r="I131" s="239"/>
      <c r="J131" s="237"/>
      <c r="K131" s="238"/>
      <c r="L131" s="238"/>
      <c r="M131" s="238"/>
      <c r="N131" s="239"/>
      <c r="O131" s="237"/>
      <c r="P131" s="239"/>
      <c r="Q131" s="237"/>
      <c r="R131" s="238"/>
      <c r="S131" s="267"/>
      <c r="T131" s="238"/>
      <c r="U131" s="238"/>
      <c r="V131" s="266"/>
      <c r="W131" s="239"/>
      <c r="X131" s="4"/>
      <c r="Y131" s="4"/>
      <c r="Z131" s="4"/>
      <c r="AA131" s="4"/>
      <c r="AB131" s="4"/>
      <c r="AC131" s="4"/>
      <c r="AR131" s="4"/>
    </row>
    <row r="132" spans="1:46" ht="15" customHeight="1">
      <c r="A132" s="290"/>
      <c r="B132" s="297"/>
      <c r="C132" s="298"/>
      <c r="D132" s="301"/>
      <c r="E132" s="237"/>
      <c r="F132" s="238"/>
      <c r="G132" s="238"/>
      <c r="H132" s="238"/>
      <c r="I132" s="239"/>
      <c r="J132" s="237"/>
      <c r="K132" s="238"/>
      <c r="L132" s="238"/>
      <c r="M132" s="238"/>
      <c r="N132" s="239"/>
      <c r="O132" s="237"/>
      <c r="P132" s="239"/>
      <c r="Q132" s="237"/>
      <c r="R132" s="238"/>
      <c r="S132" s="267"/>
      <c r="T132" s="238"/>
      <c r="U132" s="238"/>
      <c r="V132" s="266"/>
      <c r="W132" s="239"/>
      <c r="X132" s="4"/>
      <c r="Y132" s="4"/>
      <c r="Z132" s="4"/>
      <c r="AA132" s="4"/>
      <c r="AB132" s="4"/>
      <c r="AC132" s="4"/>
      <c r="AR132" s="4"/>
    </row>
    <row r="133" spans="1:46" ht="15" customHeight="1">
      <c r="A133" s="290"/>
      <c r="B133" s="297"/>
      <c r="C133" s="298"/>
      <c r="D133" s="299"/>
      <c r="E133" s="265"/>
      <c r="F133" s="263"/>
      <c r="G133" s="263"/>
      <c r="H133" s="263"/>
      <c r="I133" s="300"/>
      <c r="J133" s="265"/>
      <c r="K133" s="263"/>
      <c r="L133" s="263"/>
      <c r="M133" s="263"/>
      <c r="N133" s="300"/>
      <c r="O133" s="265"/>
      <c r="P133" s="300"/>
      <c r="Q133" s="237"/>
      <c r="R133" s="238"/>
      <c r="S133" s="267"/>
      <c r="T133" s="238"/>
      <c r="U133" s="238"/>
      <c r="V133" s="266"/>
      <c r="W133" s="239"/>
      <c r="X133" s="4"/>
      <c r="Y133" s="4"/>
      <c r="Z133" s="4"/>
      <c r="AA133" s="4"/>
      <c r="AT133" s="4"/>
    </row>
    <row r="134" spans="1:46" ht="15" customHeight="1">
      <c r="A134" s="290"/>
      <c r="B134" s="297"/>
      <c r="C134" s="298"/>
      <c r="D134" s="299"/>
      <c r="E134" s="265"/>
      <c r="F134" s="263"/>
      <c r="G134" s="263"/>
      <c r="H134" s="263"/>
      <c r="I134" s="300"/>
      <c r="J134" s="265"/>
      <c r="K134" s="263"/>
      <c r="L134" s="263"/>
      <c r="M134" s="263"/>
      <c r="N134" s="300"/>
      <c r="O134" s="265"/>
      <c r="P134" s="300"/>
      <c r="Q134" s="237"/>
      <c r="R134" s="238"/>
      <c r="S134" s="267"/>
      <c r="T134" s="238"/>
      <c r="U134" s="238"/>
      <c r="V134" s="266"/>
      <c r="W134" s="239"/>
      <c r="X134" s="4"/>
      <c r="Y134" s="4"/>
      <c r="Z134" s="4"/>
      <c r="AA134" s="4"/>
      <c r="AT134" s="4"/>
    </row>
    <row r="135" spans="1:46" ht="15" customHeight="1">
      <c r="A135" s="290"/>
      <c r="B135" s="297"/>
      <c r="C135" s="298"/>
      <c r="D135" s="299"/>
      <c r="E135" s="265"/>
      <c r="F135" s="263"/>
      <c r="G135" s="263"/>
      <c r="H135" s="263"/>
      <c r="I135" s="300"/>
      <c r="J135" s="265"/>
      <c r="K135" s="263"/>
      <c r="L135" s="263"/>
      <c r="M135" s="263"/>
      <c r="N135" s="300"/>
      <c r="O135" s="265"/>
      <c r="P135" s="300"/>
      <c r="Q135" s="237"/>
      <c r="R135" s="238"/>
      <c r="S135" s="267"/>
      <c r="T135" s="238"/>
      <c r="U135" s="238"/>
      <c r="V135" s="266"/>
      <c r="W135" s="239"/>
      <c r="X135" s="4"/>
      <c r="Y135" s="4"/>
      <c r="Z135" s="4"/>
      <c r="AA135" s="4"/>
      <c r="AT135" s="4"/>
    </row>
    <row r="136" spans="1:46" ht="15" customHeight="1">
      <c r="A136" s="290"/>
      <c r="B136" s="297"/>
      <c r="C136" s="298"/>
      <c r="D136" s="299"/>
      <c r="E136" s="265"/>
      <c r="F136" s="263"/>
      <c r="G136" s="263"/>
      <c r="H136" s="263"/>
      <c r="I136" s="300"/>
      <c r="J136" s="265"/>
      <c r="K136" s="263"/>
      <c r="L136" s="263"/>
      <c r="M136" s="263"/>
      <c r="N136" s="300"/>
      <c r="O136" s="265"/>
      <c r="P136" s="300"/>
      <c r="Q136" s="237"/>
      <c r="R136" s="238"/>
      <c r="S136" s="267"/>
      <c r="T136" s="238"/>
      <c r="U136" s="238"/>
      <c r="V136" s="266"/>
      <c r="W136" s="239"/>
      <c r="X136" s="4"/>
      <c r="Y136" s="4"/>
      <c r="Z136" s="4"/>
      <c r="AA136" s="4"/>
      <c r="AT136" s="4"/>
    </row>
    <row r="137" spans="1:46" ht="15" customHeight="1">
      <c r="A137" s="290"/>
      <c r="B137" s="297"/>
      <c r="C137" s="298"/>
      <c r="D137" s="299"/>
      <c r="E137" s="265"/>
      <c r="F137" s="263"/>
      <c r="G137" s="263"/>
      <c r="H137" s="263"/>
      <c r="I137" s="300"/>
      <c r="J137" s="265"/>
      <c r="K137" s="263"/>
      <c r="L137" s="263"/>
      <c r="M137" s="263"/>
      <c r="N137" s="300"/>
      <c r="O137" s="265"/>
      <c r="P137" s="300"/>
      <c r="Q137" s="237"/>
      <c r="R137" s="238"/>
      <c r="S137" s="267"/>
      <c r="T137" s="238"/>
      <c r="U137" s="238"/>
      <c r="V137" s="266"/>
      <c r="W137" s="239"/>
      <c r="X137" s="4"/>
      <c r="Y137" s="4"/>
      <c r="Z137" s="4"/>
      <c r="AA137" s="4"/>
      <c r="AT137" s="4"/>
    </row>
    <row r="138" spans="1:46" ht="15" customHeight="1">
      <c r="A138" s="290"/>
      <c r="B138" s="297"/>
      <c r="C138" s="298"/>
      <c r="D138" s="299"/>
      <c r="E138" s="265"/>
      <c r="F138" s="263"/>
      <c r="G138" s="263"/>
      <c r="H138" s="263"/>
      <c r="I138" s="300"/>
      <c r="J138" s="265"/>
      <c r="K138" s="263"/>
      <c r="L138" s="263"/>
      <c r="M138" s="263"/>
      <c r="N138" s="300"/>
      <c r="O138" s="265"/>
      <c r="P138" s="300"/>
      <c r="Q138" s="237"/>
      <c r="R138" s="238"/>
      <c r="S138" s="267"/>
      <c r="T138" s="238"/>
      <c r="U138" s="238"/>
      <c r="V138" s="266"/>
      <c r="W138" s="239"/>
      <c r="X138" s="4"/>
      <c r="Y138" s="4"/>
      <c r="Z138" s="4"/>
      <c r="AA138" s="4"/>
      <c r="AT138" s="4"/>
    </row>
    <row r="139" spans="1:46" ht="15" customHeight="1">
      <c r="A139" s="290"/>
      <c r="B139" s="297"/>
      <c r="C139" s="298"/>
      <c r="D139" s="301"/>
      <c r="E139" s="237"/>
      <c r="F139" s="238"/>
      <c r="G139" s="238"/>
      <c r="H139" s="238"/>
      <c r="I139" s="239"/>
      <c r="J139" s="237"/>
      <c r="K139" s="238"/>
      <c r="L139" s="238"/>
      <c r="M139" s="238"/>
      <c r="N139" s="239"/>
      <c r="O139" s="237"/>
      <c r="P139" s="239"/>
      <c r="Q139" s="237"/>
      <c r="R139" s="238"/>
      <c r="S139" s="267"/>
      <c r="T139" s="238"/>
      <c r="U139" s="238"/>
      <c r="V139" s="266"/>
      <c r="W139" s="239"/>
      <c r="X139" s="4"/>
      <c r="Y139" s="4"/>
      <c r="Z139" s="4"/>
      <c r="AA139" s="4"/>
      <c r="AT139" s="4"/>
    </row>
    <row r="140" spans="1:46" ht="15" customHeight="1">
      <c r="A140" s="290"/>
      <c r="B140" s="297"/>
      <c r="C140" s="298"/>
      <c r="D140" s="301"/>
      <c r="E140" s="237"/>
      <c r="F140" s="238"/>
      <c r="G140" s="238"/>
      <c r="H140" s="238"/>
      <c r="I140" s="239"/>
      <c r="J140" s="237"/>
      <c r="K140" s="238"/>
      <c r="L140" s="238"/>
      <c r="M140" s="238"/>
      <c r="N140" s="239"/>
      <c r="O140" s="237"/>
      <c r="P140" s="239"/>
      <c r="Q140" s="237"/>
      <c r="R140" s="238"/>
      <c r="S140" s="267"/>
      <c r="T140" s="238"/>
      <c r="U140" s="238"/>
      <c r="V140" s="266"/>
      <c r="W140" s="239"/>
      <c r="X140" s="4"/>
      <c r="Y140" s="4"/>
      <c r="Z140" s="4"/>
      <c r="AA140" s="4"/>
      <c r="AT140" s="4"/>
    </row>
    <row r="141" spans="1:46" ht="15" customHeight="1">
      <c r="A141" s="290"/>
      <c r="B141" s="297"/>
      <c r="C141" s="298"/>
      <c r="D141" s="301"/>
      <c r="E141" s="237"/>
      <c r="F141" s="238"/>
      <c r="G141" s="238"/>
      <c r="H141" s="238"/>
      <c r="I141" s="239"/>
      <c r="J141" s="237"/>
      <c r="K141" s="238"/>
      <c r="L141" s="238"/>
      <c r="M141" s="238"/>
      <c r="N141" s="239"/>
      <c r="O141" s="237"/>
      <c r="P141" s="239"/>
      <c r="Q141" s="237"/>
      <c r="R141" s="238"/>
      <c r="S141" s="267"/>
      <c r="T141" s="238"/>
      <c r="U141" s="238"/>
      <c r="V141" s="266"/>
      <c r="W141" s="239"/>
      <c r="X141" s="4"/>
      <c r="Y141" s="4"/>
      <c r="Z141" s="4"/>
      <c r="AA141" s="4"/>
      <c r="AB141" s="4"/>
      <c r="AC141" s="4"/>
      <c r="AR141" s="4"/>
    </row>
    <row r="142" spans="1:46" ht="15" customHeight="1">
      <c r="A142" s="290"/>
      <c r="B142" s="297"/>
      <c r="C142" s="298"/>
      <c r="D142" s="301"/>
      <c r="E142" s="237"/>
      <c r="F142" s="238"/>
      <c r="G142" s="238"/>
      <c r="H142" s="238"/>
      <c r="I142" s="239"/>
      <c r="J142" s="237"/>
      <c r="K142" s="238"/>
      <c r="L142" s="238"/>
      <c r="M142" s="238"/>
      <c r="N142" s="239"/>
      <c r="O142" s="237"/>
      <c r="P142" s="239"/>
      <c r="Q142" s="237"/>
      <c r="R142" s="238"/>
      <c r="S142" s="267"/>
      <c r="T142" s="238"/>
      <c r="U142" s="238"/>
      <c r="V142" s="266"/>
      <c r="W142" s="239"/>
      <c r="X142" s="4"/>
      <c r="Y142" s="4"/>
      <c r="Z142" s="4"/>
      <c r="AA142" s="4"/>
      <c r="AB142" s="4"/>
      <c r="AC142" s="4"/>
      <c r="AR142" s="4"/>
    </row>
    <row r="143" spans="1:46" ht="15" customHeight="1">
      <c r="A143" s="290"/>
      <c r="B143" s="297"/>
      <c r="C143" s="298"/>
      <c r="D143" s="301"/>
      <c r="E143" s="237"/>
      <c r="F143" s="238"/>
      <c r="G143" s="238"/>
      <c r="H143" s="238"/>
      <c r="I143" s="239"/>
      <c r="J143" s="237"/>
      <c r="K143" s="238"/>
      <c r="L143" s="238"/>
      <c r="M143" s="238"/>
      <c r="N143" s="239"/>
      <c r="O143" s="237"/>
      <c r="P143" s="239"/>
      <c r="Q143" s="237"/>
      <c r="R143" s="238"/>
      <c r="S143" s="267"/>
      <c r="T143" s="238"/>
      <c r="U143" s="238"/>
      <c r="V143" s="266"/>
      <c r="W143" s="239"/>
      <c r="X143" s="4"/>
      <c r="Y143" s="4"/>
      <c r="Z143" s="4"/>
      <c r="AA143" s="4"/>
      <c r="AB143" s="4"/>
      <c r="AC143" s="4"/>
      <c r="AR143" s="4"/>
    </row>
    <row r="144" spans="1:46" ht="15" customHeight="1">
      <c r="A144" s="290"/>
      <c r="B144" s="297"/>
      <c r="C144" s="298"/>
      <c r="D144" s="301"/>
      <c r="E144" s="237"/>
      <c r="F144" s="238"/>
      <c r="G144" s="238"/>
      <c r="H144" s="238"/>
      <c r="I144" s="239"/>
      <c r="J144" s="237"/>
      <c r="K144" s="238"/>
      <c r="L144" s="238"/>
      <c r="M144" s="238"/>
      <c r="N144" s="239"/>
      <c r="O144" s="237"/>
      <c r="P144" s="239"/>
      <c r="Q144" s="237"/>
      <c r="R144" s="238"/>
      <c r="S144" s="267"/>
      <c r="T144" s="238"/>
      <c r="U144" s="238"/>
      <c r="V144" s="266"/>
      <c r="W144" s="239"/>
      <c r="X144" s="4"/>
      <c r="Y144" s="4"/>
      <c r="Z144" s="4"/>
      <c r="AA144" s="4"/>
      <c r="AB144" s="4"/>
      <c r="AC144" s="4"/>
      <c r="AR144" s="4"/>
    </row>
    <row r="145" spans="1:44" ht="15" customHeight="1">
      <c r="A145" s="290"/>
      <c r="B145" s="297"/>
      <c r="C145" s="298"/>
      <c r="D145" s="301"/>
      <c r="E145" s="237"/>
      <c r="F145" s="238"/>
      <c r="G145" s="238"/>
      <c r="H145" s="238"/>
      <c r="I145" s="239"/>
      <c r="J145" s="237"/>
      <c r="K145" s="238"/>
      <c r="L145" s="238"/>
      <c r="M145" s="238"/>
      <c r="N145" s="239"/>
      <c r="O145" s="237"/>
      <c r="P145" s="239"/>
      <c r="Q145" s="237"/>
      <c r="R145" s="238"/>
      <c r="S145" s="267"/>
      <c r="T145" s="238"/>
      <c r="U145" s="238"/>
      <c r="V145" s="266"/>
      <c r="W145" s="239"/>
      <c r="X145" s="4"/>
      <c r="Y145" s="4"/>
      <c r="Z145" s="4"/>
      <c r="AA145" s="4"/>
      <c r="AB145" s="4"/>
      <c r="AC145" s="4"/>
      <c r="AR145" s="4"/>
    </row>
    <row r="146" spans="1:44" ht="15" customHeight="1">
      <c r="A146" s="290"/>
      <c r="B146" s="297"/>
      <c r="C146" s="298"/>
      <c r="D146" s="301"/>
      <c r="E146" s="237"/>
      <c r="F146" s="238"/>
      <c r="G146" s="238"/>
      <c r="H146" s="238"/>
      <c r="I146" s="239"/>
      <c r="J146" s="237"/>
      <c r="K146" s="238"/>
      <c r="L146" s="238"/>
      <c r="M146" s="238"/>
      <c r="N146" s="239"/>
      <c r="O146" s="237"/>
      <c r="P146" s="239"/>
      <c r="Q146" s="237"/>
      <c r="R146" s="238"/>
      <c r="S146" s="267"/>
      <c r="T146" s="238"/>
      <c r="U146" s="238"/>
      <c r="V146" s="266"/>
      <c r="W146" s="239"/>
      <c r="X146" s="4"/>
      <c r="Y146" s="4"/>
      <c r="Z146" s="4"/>
      <c r="AA146" s="4"/>
      <c r="AB146" s="4"/>
      <c r="AC146" s="4"/>
      <c r="AR146" s="4"/>
    </row>
    <row r="147" spans="1:44" ht="15" customHeight="1">
      <c r="A147" s="290"/>
      <c r="B147" s="297"/>
      <c r="C147" s="298"/>
      <c r="D147" s="301"/>
      <c r="E147" s="237"/>
      <c r="F147" s="238"/>
      <c r="G147" s="238"/>
      <c r="H147" s="238"/>
      <c r="I147" s="239"/>
      <c r="J147" s="237"/>
      <c r="K147" s="238"/>
      <c r="L147" s="238"/>
      <c r="M147" s="238"/>
      <c r="N147" s="239"/>
      <c r="O147" s="237"/>
      <c r="P147" s="239"/>
      <c r="Q147" s="237"/>
      <c r="R147" s="238"/>
      <c r="S147" s="267"/>
      <c r="T147" s="238"/>
      <c r="U147" s="238"/>
      <c r="V147" s="266"/>
      <c r="W147" s="239"/>
      <c r="X147" s="4"/>
      <c r="Y147" s="4"/>
      <c r="Z147" s="4"/>
      <c r="AA147" s="4"/>
      <c r="AB147" s="4"/>
      <c r="AC147" s="4"/>
      <c r="AR147" s="4"/>
    </row>
    <row r="148" spans="1:44" ht="15" customHeight="1">
      <c r="A148" s="290"/>
      <c r="B148" s="297"/>
      <c r="C148" s="298"/>
      <c r="D148" s="301"/>
      <c r="E148" s="237"/>
      <c r="F148" s="238"/>
      <c r="G148" s="238"/>
      <c r="H148" s="238"/>
      <c r="I148" s="239"/>
      <c r="J148" s="237"/>
      <c r="K148" s="238"/>
      <c r="L148" s="238"/>
      <c r="M148" s="238"/>
      <c r="N148" s="239"/>
      <c r="O148" s="237"/>
      <c r="P148" s="239"/>
      <c r="Q148" s="237"/>
      <c r="R148" s="238"/>
      <c r="S148" s="267"/>
      <c r="T148" s="238"/>
      <c r="U148" s="238"/>
      <c r="V148" s="266"/>
      <c r="W148" s="239"/>
      <c r="X148" s="4"/>
      <c r="Y148" s="4"/>
      <c r="Z148" s="4"/>
      <c r="AA148" s="4"/>
      <c r="AB148" s="4"/>
      <c r="AC148" s="4"/>
      <c r="AR148" s="4"/>
    </row>
    <row r="149" spans="1:44" ht="15" customHeight="1">
      <c r="A149" s="290"/>
      <c r="B149" s="297"/>
      <c r="C149" s="298"/>
      <c r="D149" s="301"/>
      <c r="E149" s="237"/>
      <c r="F149" s="238"/>
      <c r="G149" s="238"/>
      <c r="H149" s="238"/>
      <c r="I149" s="239"/>
      <c r="J149" s="237"/>
      <c r="K149" s="238"/>
      <c r="L149" s="238"/>
      <c r="M149" s="238"/>
      <c r="N149" s="239"/>
      <c r="O149" s="237"/>
      <c r="P149" s="239"/>
      <c r="Q149" s="237"/>
      <c r="R149" s="238"/>
      <c r="S149" s="267"/>
      <c r="T149" s="238"/>
      <c r="U149" s="238"/>
      <c r="V149" s="266"/>
      <c r="W149" s="239"/>
      <c r="X149" s="4"/>
      <c r="Y149" s="4"/>
      <c r="Z149" s="4"/>
      <c r="AA149" s="4"/>
      <c r="AB149" s="4"/>
      <c r="AC149" s="4"/>
      <c r="AR149" s="4"/>
    </row>
    <row r="150" spans="1:44" ht="15" customHeight="1">
      <c r="A150" s="290"/>
      <c r="B150" s="297"/>
      <c r="C150" s="298"/>
      <c r="D150" s="301"/>
      <c r="E150" s="237"/>
      <c r="F150" s="238"/>
      <c r="G150" s="238"/>
      <c r="H150" s="238"/>
      <c r="I150" s="239"/>
      <c r="J150" s="237"/>
      <c r="K150" s="238"/>
      <c r="L150" s="238"/>
      <c r="M150" s="238"/>
      <c r="N150" s="239"/>
      <c r="O150" s="237"/>
      <c r="P150" s="239"/>
      <c r="Q150" s="237"/>
      <c r="R150" s="238"/>
      <c r="S150" s="267"/>
      <c r="T150" s="238"/>
      <c r="U150" s="238"/>
      <c r="V150" s="266"/>
      <c r="W150" s="239"/>
      <c r="X150" s="4"/>
      <c r="Y150" s="4"/>
      <c r="Z150" s="4"/>
      <c r="AA150" s="4"/>
      <c r="AB150" s="4"/>
      <c r="AC150" s="4"/>
      <c r="AR150" s="4"/>
    </row>
    <row r="151" spans="1:44" ht="15" customHeight="1">
      <c r="A151" s="290"/>
      <c r="B151" s="297"/>
      <c r="C151" s="298"/>
      <c r="D151" s="301"/>
      <c r="E151" s="237"/>
      <c r="F151" s="238"/>
      <c r="G151" s="238"/>
      <c r="H151" s="238"/>
      <c r="I151" s="239"/>
      <c r="J151" s="237"/>
      <c r="K151" s="238"/>
      <c r="L151" s="238"/>
      <c r="M151" s="238"/>
      <c r="N151" s="239"/>
      <c r="O151" s="237"/>
      <c r="P151" s="239"/>
      <c r="Q151" s="237"/>
      <c r="R151" s="238"/>
      <c r="S151" s="267"/>
      <c r="T151" s="238"/>
      <c r="U151" s="238"/>
      <c r="V151" s="266"/>
      <c r="W151" s="239"/>
      <c r="X151" s="4"/>
      <c r="Y151" s="4"/>
      <c r="Z151" s="4"/>
      <c r="AA151" s="4"/>
      <c r="AB151" s="4"/>
      <c r="AC151" s="4"/>
      <c r="AR151" s="4"/>
    </row>
    <row r="152" spans="1:44" ht="15" customHeight="1">
      <c r="A152" s="290"/>
      <c r="B152" s="297"/>
      <c r="C152" s="298"/>
      <c r="D152" s="301"/>
      <c r="E152" s="237"/>
      <c r="F152" s="238"/>
      <c r="G152" s="238"/>
      <c r="H152" s="238"/>
      <c r="I152" s="239"/>
      <c r="J152" s="237"/>
      <c r="K152" s="238"/>
      <c r="L152" s="238"/>
      <c r="M152" s="238"/>
      <c r="N152" s="239"/>
      <c r="O152" s="237"/>
      <c r="P152" s="239"/>
      <c r="Q152" s="237"/>
      <c r="R152" s="238"/>
      <c r="S152" s="267"/>
      <c r="T152" s="238"/>
      <c r="U152" s="238"/>
      <c r="V152" s="266"/>
      <c r="W152" s="239"/>
      <c r="X152" s="4"/>
      <c r="Y152" s="4"/>
      <c r="Z152" s="4"/>
      <c r="AA152" s="4"/>
      <c r="AB152" s="4"/>
      <c r="AC152" s="4"/>
      <c r="AR152" s="4"/>
    </row>
    <row r="153" spans="1:44" ht="15" customHeight="1">
      <c r="A153" s="290"/>
      <c r="B153" s="297"/>
      <c r="C153" s="298"/>
      <c r="D153" s="301"/>
      <c r="E153" s="237"/>
      <c r="F153" s="238"/>
      <c r="G153" s="238"/>
      <c r="H153" s="238"/>
      <c r="I153" s="239"/>
      <c r="J153" s="237"/>
      <c r="K153" s="238"/>
      <c r="L153" s="238"/>
      <c r="M153" s="238"/>
      <c r="N153" s="239"/>
      <c r="O153" s="237"/>
      <c r="P153" s="239"/>
      <c r="Q153" s="237"/>
      <c r="R153" s="238"/>
      <c r="S153" s="267"/>
      <c r="T153" s="238"/>
      <c r="U153" s="238"/>
      <c r="V153" s="266"/>
      <c r="W153" s="239"/>
      <c r="X153" s="4"/>
      <c r="Y153" s="4"/>
      <c r="Z153" s="4"/>
      <c r="AA153" s="4"/>
      <c r="AB153" s="4"/>
      <c r="AC153" s="4"/>
      <c r="AR153" s="4"/>
    </row>
    <row r="154" spans="1:44" ht="15" customHeight="1">
      <c r="A154" s="290"/>
      <c r="B154" s="297"/>
      <c r="C154" s="298"/>
      <c r="D154" s="301"/>
      <c r="E154" s="237"/>
      <c r="F154" s="238"/>
      <c r="G154" s="238"/>
      <c r="H154" s="238"/>
      <c r="I154" s="239"/>
      <c r="J154" s="237"/>
      <c r="K154" s="238"/>
      <c r="L154" s="238"/>
      <c r="M154" s="238"/>
      <c r="N154" s="239"/>
      <c r="O154" s="237"/>
      <c r="P154" s="239"/>
      <c r="Q154" s="237"/>
      <c r="R154" s="238"/>
      <c r="S154" s="267"/>
      <c r="T154" s="238"/>
      <c r="U154" s="238"/>
      <c r="V154" s="266"/>
      <c r="W154" s="239"/>
      <c r="X154" s="4"/>
      <c r="Y154" s="4"/>
      <c r="Z154" s="4"/>
      <c r="AA154" s="4"/>
      <c r="AB154" s="4"/>
      <c r="AC154" s="4"/>
      <c r="AR154" s="4"/>
    </row>
    <row r="155" spans="1:44" ht="15" customHeight="1">
      <c r="A155" s="290"/>
      <c r="B155" s="297"/>
      <c r="C155" s="298"/>
      <c r="D155" s="301"/>
      <c r="E155" s="237"/>
      <c r="F155" s="238"/>
      <c r="G155" s="238"/>
      <c r="H155" s="238"/>
      <c r="I155" s="239"/>
      <c r="J155" s="237"/>
      <c r="K155" s="238"/>
      <c r="L155" s="238"/>
      <c r="M155" s="238"/>
      <c r="N155" s="239"/>
      <c r="O155" s="237"/>
      <c r="P155" s="239"/>
      <c r="Q155" s="237"/>
      <c r="R155" s="238"/>
      <c r="S155" s="267"/>
      <c r="T155" s="238"/>
      <c r="U155" s="238"/>
      <c r="V155" s="266"/>
      <c r="W155" s="239"/>
      <c r="X155" s="4"/>
      <c r="Y155" s="4"/>
      <c r="Z155" s="4"/>
      <c r="AA155" s="4"/>
      <c r="AB155" s="4"/>
      <c r="AC155" s="4"/>
      <c r="AR155" s="4"/>
    </row>
    <row r="156" spans="1:44" ht="15" customHeight="1">
      <c r="A156" s="290"/>
      <c r="B156" s="297"/>
      <c r="C156" s="298"/>
      <c r="D156" s="301"/>
      <c r="E156" s="237"/>
      <c r="F156" s="238"/>
      <c r="G156" s="238"/>
      <c r="H156" s="238"/>
      <c r="I156" s="239"/>
      <c r="J156" s="237"/>
      <c r="K156" s="238"/>
      <c r="L156" s="238"/>
      <c r="M156" s="238"/>
      <c r="N156" s="239"/>
      <c r="O156" s="237"/>
      <c r="P156" s="239"/>
      <c r="Q156" s="237"/>
      <c r="R156" s="238"/>
      <c r="S156" s="267"/>
      <c r="T156" s="238"/>
      <c r="U156" s="238"/>
      <c r="V156" s="266"/>
      <c r="W156" s="239"/>
      <c r="X156" s="4"/>
      <c r="Y156" s="4"/>
      <c r="Z156" s="4"/>
      <c r="AA156" s="4"/>
      <c r="AB156" s="4"/>
      <c r="AC156" s="4"/>
      <c r="AR156" s="4"/>
    </row>
    <row r="157" spans="1:44" ht="15" customHeight="1">
      <c r="A157" s="290"/>
      <c r="B157" s="297"/>
      <c r="C157" s="298"/>
      <c r="D157" s="301"/>
      <c r="E157" s="237"/>
      <c r="F157" s="238"/>
      <c r="G157" s="238"/>
      <c r="H157" s="238"/>
      <c r="I157" s="239"/>
      <c r="J157" s="237"/>
      <c r="K157" s="238"/>
      <c r="L157" s="238"/>
      <c r="M157" s="238"/>
      <c r="N157" s="239"/>
      <c r="O157" s="237"/>
      <c r="P157" s="239"/>
      <c r="Q157" s="237"/>
      <c r="R157" s="238"/>
      <c r="S157" s="267"/>
      <c r="T157" s="238"/>
      <c r="U157" s="238"/>
      <c r="V157" s="266"/>
      <c r="W157" s="239"/>
      <c r="X157" s="4"/>
      <c r="Y157" s="4"/>
      <c r="Z157" s="4"/>
      <c r="AA157" s="4"/>
      <c r="AB157" s="4"/>
      <c r="AC157" s="4"/>
      <c r="AR157" s="4"/>
    </row>
    <row r="158" spans="1:44" ht="15" customHeight="1">
      <c r="A158" s="290"/>
      <c r="B158" s="297"/>
      <c r="C158" s="298"/>
      <c r="D158" s="301"/>
      <c r="E158" s="237"/>
      <c r="F158" s="238"/>
      <c r="G158" s="238"/>
      <c r="H158" s="238"/>
      <c r="I158" s="239"/>
      <c r="J158" s="237"/>
      <c r="K158" s="238"/>
      <c r="L158" s="238"/>
      <c r="M158" s="238"/>
      <c r="N158" s="239"/>
      <c r="O158" s="237"/>
      <c r="P158" s="239"/>
      <c r="Q158" s="237"/>
      <c r="R158" s="238"/>
      <c r="S158" s="267"/>
      <c r="T158" s="238"/>
      <c r="U158" s="238"/>
      <c r="V158" s="266"/>
      <c r="W158" s="239"/>
      <c r="X158" s="4"/>
      <c r="Y158" s="4"/>
      <c r="Z158" s="4"/>
      <c r="AA158" s="4"/>
      <c r="AB158" s="4"/>
      <c r="AC158" s="4"/>
      <c r="AR158" s="4"/>
    </row>
    <row r="159" spans="1:44" ht="15" customHeight="1">
      <c r="A159" s="290"/>
      <c r="B159" s="297"/>
      <c r="C159" s="298"/>
      <c r="D159" s="301"/>
      <c r="E159" s="237"/>
      <c r="F159" s="238"/>
      <c r="G159" s="238"/>
      <c r="H159" s="238"/>
      <c r="I159" s="239"/>
      <c r="J159" s="237"/>
      <c r="K159" s="238"/>
      <c r="L159" s="238"/>
      <c r="M159" s="238"/>
      <c r="N159" s="239"/>
      <c r="O159" s="237"/>
      <c r="P159" s="239"/>
      <c r="Q159" s="237"/>
      <c r="R159" s="238"/>
      <c r="S159" s="267"/>
      <c r="T159" s="238"/>
      <c r="U159" s="238"/>
      <c r="V159" s="266"/>
      <c r="W159" s="239"/>
      <c r="X159" s="4"/>
      <c r="Y159" s="4"/>
      <c r="Z159" s="4"/>
      <c r="AA159" s="4"/>
      <c r="AB159" s="4"/>
      <c r="AC159" s="4"/>
      <c r="AR159" s="4"/>
    </row>
    <row r="160" spans="1:44" ht="15" customHeight="1">
      <c r="A160" s="290"/>
      <c r="B160" s="297"/>
      <c r="C160" s="298"/>
      <c r="D160" s="301"/>
      <c r="E160" s="237"/>
      <c r="F160" s="238"/>
      <c r="G160" s="238"/>
      <c r="H160" s="238"/>
      <c r="I160" s="239"/>
      <c r="J160" s="237"/>
      <c r="K160" s="238"/>
      <c r="L160" s="238"/>
      <c r="M160" s="238"/>
      <c r="N160" s="239"/>
      <c r="O160" s="237"/>
      <c r="P160" s="239"/>
      <c r="Q160" s="237"/>
      <c r="R160" s="238"/>
      <c r="S160" s="267"/>
      <c r="T160" s="238"/>
      <c r="U160" s="238"/>
      <c r="V160" s="266"/>
      <c r="W160" s="239"/>
      <c r="X160" s="4"/>
      <c r="Y160" s="4"/>
      <c r="Z160" s="4"/>
      <c r="AA160" s="4"/>
      <c r="AB160" s="4"/>
      <c r="AC160" s="4"/>
      <c r="AR160" s="4"/>
    </row>
    <row r="161" spans="1:44" ht="15" customHeight="1">
      <c r="A161" s="290"/>
      <c r="B161" s="297"/>
      <c r="C161" s="298"/>
      <c r="D161" s="301"/>
      <c r="E161" s="237"/>
      <c r="F161" s="238"/>
      <c r="G161" s="238"/>
      <c r="H161" s="238"/>
      <c r="I161" s="239"/>
      <c r="J161" s="237"/>
      <c r="K161" s="238"/>
      <c r="L161" s="238"/>
      <c r="M161" s="238"/>
      <c r="N161" s="239"/>
      <c r="O161" s="237"/>
      <c r="P161" s="239"/>
      <c r="Q161" s="237"/>
      <c r="R161" s="238"/>
      <c r="S161" s="267"/>
      <c r="T161" s="238"/>
      <c r="U161" s="238"/>
      <c r="V161" s="266"/>
      <c r="W161" s="239"/>
      <c r="X161" s="4"/>
      <c r="Y161" s="4"/>
      <c r="Z161" s="4"/>
      <c r="AA161" s="4"/>
      <c r="AB161" s="4"/>
      <c r="AC161" s="4"/>
      <c r="AR161" s="4"/>
    </row>
    <row r="162" spans="1:44" ht="15" customHeight="1">
      <c r="A162" s="290"/>
      <c r="B162" s="297"/>
      <c r="C162" s="298"/>
      <c r="D162" s="301"/>
      <c r="E162" s="237"/>
      <c r="F162" s="238"/>
      <c r="G162" s="238"/>
      <c r="H162" s="238"/>
      <c r="I162" s="239"/>
      <c r="J162" s="237"/>
      <c r="K162" s="238"/>
      <c r="L162" s="238"/>
      <c r="M162" s="238"/>
      <c r="N162" s="239"/>
      <c r="O162" s="237"/>
      <c r="P162" s="239"/>
      <c r="Q162" s="237"/>
      <c r="R162" s="238"/>
      <c r="S162" s="267"/>
      <c r="T162" s="238"/>
      <c r="U162" s="238"/>
      <c r="V162" s="266"/>
      <c r="W162" s="239"/>
      <c r="X162" s="4"/>
      <c r="Y162" s="4"/>
      <c r="Z162" s="4"/>
      <c r="AA162" s="4"/>
      <c r="AB162" s="4"/>
      <c r="AC162" s="4"/>
      <c r="AR162" s="4"/>
    </row>
    <row r="163" spans="1:44" ht="15" customHeight="1">
      <c r="A163" s="290"/>
      <c r="B163" s="297"/>
      <c r="C163" s="298"/>
      <c r="D163" s="301"/>
      <c r="E163" s="237"/>
      <c r="F163" s="238"/>
      <c r="G163" s="238"/>
      <c r="H163" s="238"/>
      <c r="I163" s="239"/>
      <c r="J163" s="237"/>
      <c r="K163" s="238"/>
      <c r="L163" s="238"/>
      <c r="M163" s="238"/>
      <c r="N163" s="239"/>
      <c r="O163" s="237"/>
      <c r="P163" s="239"/>
      <c r="Q163" s="237"/>
      <c r="R163" s="238"/>
      <c r="S163" s="267"/>
      <c r="T163" s="238"/>
      <c r="U163" s="238"/>
      <c r="V163" s="266"/>
      <c r="W163" s="239"/>
      <c r="X163" s="4"/>
      <c r="Y163" s="4"/>
      <c r="Z163" s="4"/>
      <c r="AA163" s="4"/>
      <c r="AB163" s="4"/>
      <c r="AC163" s="4"/>
      <c r="AR163" s="4"/>
    </row>
    <row r="164" spans="1:44" ht="15" customHeight="1">
      <c r="A164" s="290"/>
      <c r="B164" s="297"/>
      <c r="C164" s="298"/>
      <c r="D164" s="301"/>
      <c r="E164" s="237"/>
      <c r="F164" s="238"/>
      <c r="G164" s="238"/>
      <c r="H164" s="238"/>
      <c r="I164" s="239"/>
      <c r="J164" s="237"/>
      <c r="K164" s="238"/>
      <c r="L164" s="238"/>
      <c r="M164" s="238"/>
      <c r="N164" s="239"/>
      <c r="O164" s="237"/>
      <c r="P164" s="239"/>
      <c r="Q164" s="237"/>
      <c r="R164" s="238"/>
      <c r="S164" s="267"/>
      <c r="T164" s="238"/>
      <c r="U164" s="238"/>
      <c r="V164" s="266"/>
      <c r="W164" s="239"/>
      <c r="X164" s="4"/>
      <c r="Y164" s="4"/>
      <c r="Z164" s="4"/>
      <c r="AA164" s="4"/>
      <c r="AB164" s="4"/>
      <c r="AC164" s="4"/>
      <c r="AR164" s="4"/>
    </row>
    <row r="165" spans="1:44" ht="15" customHeight="1">
      <c r="A165" s="290"/>
      <c r="B165" s="297"/>
      <c r="C165" s="298"/>
      <c r="D165" s="301"/>
      <c r="E165" s="237"/>
      <c r="F165" s="238"/>
      <c r="G165" s="238"/>
      <c r="H165" s="238"/>
      <c r="I165" s="239"/>
      <c r="J165" s="237"/>
      <c r="K165" s="238"/>
      <c r="L165" s="238"/>
      <c r="M165" s="238"/>
      <c r="N165" s="239"/>
      <c r="O165" s="237"/>
      <c r="P165" s="239"/>
      <c r="Q165" s="237"/>
      <c r="R165" s="238"/>
      <c r="S165" s="267"/>
      <c r="T165" s="238"/>
      <c r="U165" s="238"/>
      <c r="V165" s="266"/>
      <c r="W165" s="239"/>
      <c r="X165" s="4"/>
      <c r="Y165" s="4"/>
      <c r="Z165" s="4"/>
      <c r="AA165" s="4"/>
      <c r="AB165" s="4"/>
      <c r="AC165" s="4"/>
      <c r="AR165" s="4"/>
    </row>
    <row r="166" spans="1:44" ht="15" customHeight="1">
      <c r="A166" s="290"/>
      <c r="B166" s="297"/>
      <c r="C166" s="298"/>
      <c r="D166" s="301"/>
      <c r="E166" s="237"/>
      <c r="F166" s="238"/>
      <c r="G166" s="238"/>
      <c r="H166" s="238"/>
      <c r="I166" s="239"/>
      <c r="J166" s="237"/>
      <c r="K166" s="238"/>
      <c r="L166" s="238"/>
      <c r="M166" s="238"/>
      <c r="N166" s="239"/>
      <c r="O166" s="237"/>
      <c r="P166" s="239"/>
      <c r="Q166" s="237"/>
      <c r="R166" s="238"/>
      <c r="S166" s="267"/>
      <c r="T166" s="238"/>
      <c r="U166" s="238"/>
      <c r="V166" s="266"/>
      <c r="W166" s="239"/>
      <c r="X166" s="4"/>
      <c r="Y166" s="4"/>
      <c r="Z166" s="4"/>
      <c r="AA166" s="4"/>
      <c r="AB166" s="4"/>
      <c r="AC166" s="4"/>
      <c r="AR166" s="4"/>
    </row>
    <row r="167" spans="1:44" ht="15" customHeight="1">
      <c r="A167" s="290"/>
      <c r="B167" s="297"/>
      <c r="C167" s="298"/>
      <c r="D167" s="301"/>
      <c r="E167" s="237"/>
      <c r="F167" s="238"/>
      <c r="G167" s="238"/>
      <c r="H167" s="238"/>
      <c r="I167" s="239"/>
      <c r="J167" s="237"/>
      <c r="K167" s="238"/>
      <c r="L167" s="238"/>
      <c r="M167" s="238"/>
      <c r="N167" s="239"/>
      <c r="O167" s="237"/>
      <c r="P167" s="239"/>
      <c r="Q167" s="237"/>
      <c r="R167" s="238"/>
      <c r="S167" s="267"/>
      <c r="T167" s="238"/>
      <c r="U167" s="238"/>
      <c r="V167" s="266"/>
      <c r="W167" s="239"/>
      <c r="X167" s="4"/>
      <c r="Y167" s="4"/>
      <c r="Z167" s="4"/>
      <c r="AA167" s="4"/>
      <c r="AB167" s="4"/>
      <c r="AC167" s="4"/>
      <c r="AR167" s="4"/>
    </row>
    <row r="168" spans="1:44" ht="15" customHeight="1">
      <c r="A168" s="290"/>
      <c r="B168" s="297"/>
      <c r="C168" s="298"/>
      <c r="D168" s="301"/>
      <c r="E168" s="237"/>
      <c r="F168" s="238"/>
      <c r="G168" s="238"/>
      <c r="H168" s="238"/>
      <c r="I168" s="239"/>
      <c r="J168" s="237"/>
      <c r="K168" s="238"/>
      <c r="L168" s="238"/>
      <c r="M168" s="238"/>
      <c r="N168" s="239"/>
      <c r="O168" s="237"/>
      <c r="P168" s="239"/>
      <c r="Q168" s="237"/>
      <c r="R168" s="238"/>
      <c r="S168" s="267"/>
      <c r="T168" s="238"/>
      <c r="U168" s="238"/>
      <c r="V168" s="266"/>
      <c r="W168" s="239"/>
      <c r="X168" s="4"/>
      <c r="Y168" s="4"/>
      <c r="Z168" s="4"/>
      <c r="AA168" s="4"/>
      <c r="AB168" s="4"/>
      <c r="AC168" s="4"/>
      <c r="AR168" s="4"/>
    </row>
    <row r="169" spans="1:44" ht="15" customHeight="1">
      <c r="A169" s="290"/>
      <c r="B169" s="297"/>
      <c r="C169" s="298"/>
      <c r="D169" s="301"/>
      <c r="E169" s="237"/>
      <c r="F169" s="238"/>
      <c r="G169" s="238"/>
      <c r="H169" s="238"/>
      <c r="I169" s="239"/>
      <c r="J169" s="237"/>
      <c r="K169" s="238"/>
      <c r="L169" s="238"/>
      <c r="M169" s="238"/>
      <c r="N169" s="239"/>
      <c r="O169" s="237"/>
      <c r="P169" s="239"/>
      <c r="Q169" s="237"/>
      <c r="R169" s="238"/>
      <c r="S169" s="267"/>
      <c r="T169" s="238"/>
      <c r="U169" s="238"/>
      <c r="V169" s="266"/>
      <c r="W169" s="239"/>
      <c r="X169" s="4"/>
      <c r="Y169" s="4"/>
      <c r="Z169" s="4"/>
      <c r="AA169" s="4"/>
      <c r="AB169" s="4"/>
      <c r="AC169" s="4"/>
      <c r="AR169" s="4"/>
    </row>
    <row r="170" spans="1:44" ht="15" customHeight="1">
      <c r="A170" s="290"/>
      <c r="B170" s="297"/>
      <c r="C170" s="298"/>
      <c r="D170" s="301"/>
      <c r="E170" s="237"/>
      <c r="F170" s="238"/>
      <c r="G170" s="238"/>
      <c r="H170" s="238"/>
      <c r="I170" s="239"/>
      <c r="J170" s="237"/>
      <c r="K170" s="238"/>
      <c r="L170" s="238"/>
      <c r="M170" s="238"/>
      <c r="N170" s="239"/>
      <c r="O170" s="237"/>
      <c r="P170" s="239"/>
      <c r="Q170" s="237"/>
      <c r="R170" s="238"/>
      <c r="S170" s="267"/>
      <c r="T170" s="238"/>
      <c r="U170" s="238"/>
      <c r="V170" s="266"/>
      <c r="W170" s="239"/>
      <c r="X170" s="4"/>
      <c r="Y170" s="4"/>
      <c r="Z170" s="4"/>
      <c r="AA170" s="4"/>
      <c r="AB170" s="4"/>
      <c r="AC170" s="4"/>
      <c r="AR170" s="4"/>
    </row>
    <row r="171" spans="1:44" ht="15" customHeight="1">
      <c r="A171" s="290"/>
      <c r="B171" s="297"/>
      <c r="C171" s="298"/>
      <c r="D171" s="301"/>
      <c r="E171" s="237"/>
      <c r="F171" s="238"/>
      <c r="G171" s="238"/>
      <c r="H171" s="238"/>
      <c r="I171" s="239"/>
      <c r="J171" s="237"/>
      <c r="K171" s="238"/>
      <c r="L171" s="238"/>
      <c r="M171" s="238"/>
      <c r="N171" s="239"/>
      <c r="O171" s="237"/>
      <c r="P171" s="239"/>
      <c r="Q171" s="237"/>
      <c r="R171" s="238"/>
      <c r="S171" s="267"/>
      <c r="T171" s="238"/>
      <c r="U171" s="238"/>
      <c r="V171" s="266"/>
      <c r="W171" s="239"/>
      <c r="X171" s="4"/>
      <c r="Y171" s="4"/>
      <c r="Z171" s="4"/>
      <c r="AA171" s="4"/>
      <c r="AB171" s="4"/>
      <c r="AC171" s="4"/>
      <c r="AR171" s="4"/>
    </row>
    <row r="172" spans="1:44" ht="15" customHeight="1">
      <c r="A172" s="290"/>
      <c r="B172" s="297"/>
      <c r="C172" s="298"/>
      <c r="D172" s="301"/>
      <c r="E172" s="237"/>
      <c r="F172" s="238"/>
      <c r="G172" s="238"/>
      <c r="H172" s="238"/>
      <c r="I172" s="239"/>
      <c r="J172" s="237"/>
      <c r="K172" s="238"/>
      <c r="L172" s="238"/>
      <c r="M172" s="238"/>
      <c r="N172" s="239"/>
      <c r="O172" s="237"/>
      <c r="P172" s="239"/>
      <c r="Q172" s="237"/>
      <c r="R172" s="238"/>
      <c r="S172" s="267"/>
      <c r="T172" s="238"/>
      <c r="U172" s="238"/>
      <c r="V172" s="266"/>
      <c r="W172" s="239"/>
      <c r="X172" s="4"/>
      <c r="Y172" s="4"/>
      <c r="Z172" s="4"/>
      <c r="AA172" s="4"/>
      <c r="AB172" s="4"/>
      <c r="AC172" s="4"/>
      <c r="AR172" s="4"/>
    </row>
    <row r="173" spans="1:44" ht="15" customHeight="1">
      <c r="A173" s="290"/>
      <c r="B173" s="297"/>
      <c r="C173" s="298"/>
      <c r="D173" s="301"/>
      <c r="E173" s="237"/>
      <c r="F173" s="238"/>
      <c r="G173" s="238"/>
      <c r="H173" s="238"/>
      <c r="I173" s="239"/>
      <c r="J173" s="237"/>
      <c r="K173" s="238"/>
      <c r="L173" s="238"/>
      <c r="M173" s="238"/>
      <c r="N173" s="239"/>
      <c r="O173" s="237"/>
      <c r="P173" s="239"/>
      <c r="Q173" s="237"/>
      <c r="R173" s="238"/>
      <c r="S173" s="267"/>
      <c r="T173" s="238"/>
      <c r="U173" s="238"/>
      <c r="V173" s="266"/>
      <c r="W173" s="239"/>
      <c r="X173" s="4"/>
      <c r="Y173" s="4"/>
      <c r="Z173" s="4"/>
      <c r="AA173" s="4"/>
      <c r="AB173" s="4"/>
      <c r="AC173" s="4"/>
      <c r="AR173" s="4"/>
    </row>
    <row r="174" spans="1:44" ht="15" customHeight="1">
      <c r="A174" s="290"/>
      <c r="B174" s="297"/>
      <c r="C174" s="298"/>
      <c r="D174" s="301"/>
      <c r="E174" s="237"/>
      <c r="F174" s="238"/>
      <c r="G174" s="238"/>
      <c r="H174" s="238"/>
      <c r="I174" s="239"/>
      <c r="J174" s="237"/>
      <c r="K174" s="238"/>
      <c r="L174" s="238"/>
      <c r="M174" s="238"/>
      <c r="N174" s="239"/>
      <c r="O174" s="237"/>
      <c r="P174" s="239"/>
      <c r="Q174" s="237"/>
      <c r="R174" s="238"/>
      <c r="S174" s="267"/>
      <c r="T174" s="238"/>
      <c r="U174" s="238"/>
      <c r="V174" s="266"/>
      <c r="W174" s="239"/>
      <c r="X174" s="4"/>
      <c r="Y174" s="4"/>
      <c r="Z174" s="4"/>
      <c r="AA174" s="4"/>
      <c r="AB174" s="4"/>
      <c r="AC174" s="4"/>
      <c r="AR174" s="4"/>
    </row>
    <row r="175" spans="1:44" ht="15" customHeight="1">
      <c r="A175" s="290"/>
      <c r="B175" s="297"/>
      <c r="C175" s="298"/>
      <c r="D175" s="301"/>
      <c r="E175" s="237"/>
      <c r="F175" s="238"/>
      <c r="G175" s="238"/>
      <c r="H175" s="238"/>
      <c r="I175" s="239"/>
      <c r="J175" s="237"/>
      <c r="K175" s="238"/>
      <c r="L175" s="238"/>
      <c r="M175" s="238"/>
      <c r="N175" s="239"/>
      <c r="O175" s="237"/>
      <c r="P175" s="239"/>
      <c r="Q175" s="237"/>
      <c r="R175" s="238"/>
      <c r="S175" s="267"/>
      <c r="T175" s="238"/>
      <c r="U175" s="238"/>
      <c r="V175" s="266"/>
      <c r="W175" s="239"/>
      <c r="X175" s="4"/>
      <c r="Y175" s="4"/>
      <c r="Z175" s="4"/>
      <c r="AA175" s="4"/>
      <c r="AB175" s="4"/>
      <c r="AC175" s="4"/>
      <c r="AR175" s="4"/>
    </row>
    <row r="176" spans="1:44" ht="15" customHeight="1">
      <c r="A176" s="290"/>
      <c r="B176" s="297"/>
      <c r="C176" s="298"/>
      <c r="D176" s="301"/>
      <c r="E176" s="237"/>
      <c r="F176" s="238"/>
      <c r="G176" s="238"/>
      <c r="H176" s="238"/>
      <c r="I176" s="239"/>
      <c r="J176" s="237"/>
      <c r="K176" s="238"/>
      <c r="L176" s="238"/>
      <c r="M176" s="238"/>
      <c r="N176" s="239"/>
      <c r="O176" s="237"/>
      <c r="P176" s="239"/>
      <c r="Q176" s="237"/>
      <c r="R176" s="238"/>
      <c r="S176" s="267"/>
      <c r="T176" s="238"/>
      <c r="U176" s="238"/>
      <c r="V176" s="266"/>
      <c r="W176" s="239"/>
      <c r="X176" s="4"/>
      <c r="Y176" s="4"/>
      <c r="Z176" s="4"/>
      <c r="AA176" s="4"/>
      <c r="AB176" s="4"/>
      <c r="AC176" s="4"/>
      <c r="AR176" s="4"/>
    </row>
    <row r="177" spans="1:44" ht="15" customHeight="1">
      <c r="A177" s="290"/>
      <c r="B177" s="297"/>
      <c r="C177" s="298"/>
      <c r="D177" s="301"/>
      <c r="E177" s="237"/>
      <c r="F177" s="238"/>
      <c r="G177" s="238"/>
      <c r="H177" s="238"/>
      <c r="I177" s="239"/>
      <c r="J177" s="237"/>
      <c r="K177" s="238"/>
      <c r="L177" s="238"/>
      <c r="M177" s="238"/>
      <c r="N177" s="239"/>
      <c r="O177" s="237"/>
      <c r="P177" s="239"/>
      <c r="Q177" s="237"/>
      <c r="R177" s="238"/>
      <c r="S177" s="267"/>
      <c r="T177" s="238"/>
      <c r="U177" s="238"/>
      <c r="V177" s="266"/>
      <c r="W177" s="239"/>
      <c r="X177" s="4"/>
      <c r="Y177" s="4"/>
      <c r="Z177" s="4"/>
      <c r="AA177" s="4"/>
      <c r="AB177" s="4"/>
      <c r="AC177" s="4"/>
      <c r="AR177" s="4"/>
    </row>
    <row r="178" spans="1:44" ht="15" customHeight="1">
      <c r="A178" s="290"/>
      <c r="B178" s="302"/>
      <c r="C178" s="303"/>
      <c r="D178" s="301"/>
      <c r="E178" s="237"/>
      <c r="F178" s="238"/>
      <c r="G178" s="238"/>
      <c r="H178" s="238"/>
      <c r="I178" s="239"/>
      <c r="J178" s="237"/>
      <c r="K178" s="238"/>
      <c r="L178" s="238"/>
      <c r="M178" s="238"/>
      <c r="N178" s="239"/>
      <c r="O178" s="237"/>
      <c r="P178" s="239"/>
      <c r="Q178" s="237"/>
      <c r="R178" s="238"/>
      <c r="S178" s="267"/>
      <c r="T178" s="238"/>
      <c r="U178" s="238"/>
      <c r="V178" s="266"/>
      <c r="W178" s="239"/>
      <c r="X178" s="4"/>
      <c r="Y178" s="4"/>
      <c r="Z178" s="4"/>
      <c r="AA178" s="4"/>
      <c r="AB178" s="4"/>
      <c r="AC178" s="4"/>
      <c r="AK178" s="91"/>
      <c r="AR178" s="4"/>
    </row>
    <row r="179" spans="1:44" ht="15" customHeight="1">
      <c r="A179" s="290"/>
      <c r="B179" s="302"/>
      <c r="C179" s="303"/>
      <c r="D179" s="301"/>
      <c r="E179" s="237"/>
      <c r="F179" s="238"/>
      <c r="G179" s="304"/>
      <c r="H179" s="238"/>
      <c r="I179" s="239"/>
      <c r="J179" s="237"/>
      <c r="K179" s="238"/>
      <c r="L179" s="238"/>
      <c r="M179" s="238"/>
      <c r="N179" s="239"/>
      <c r="O179" s="237"/>
      <c r="P179" s="239"/>
      <c r="Q179" s="237"/>
      <c r="R179" s="238"/>
      <c r="S179" s="267"/>
      <c r="T179" s="238"/>
      <c r="U179" s="238"/>
      <c r="V179" s="266"/>
      <c r="W179" s="239"/>
      <c r="X179" s="4"/>
      <c r="Y179" s="4"/>
      <c r="Z179" s="4"/>
      <c r="AA179" s="4"/>
      <c r="AB179" s="4"/>
      <c r="AC179" s="4"/>
      <c r="AR179" s="4"/>
    </row>
    <row r="180" spans="1:44" ht="15" customHeight="1">
      <c r="A180" s="290"/>
      <c r="B180" s="302"/>
      <c r="C180" s="303"/>
      <c r="D180" s="301"/>
      <c r="E180" s="237"/>
      <c r="F180" s="238"/>
      <c r="G180" s="238"/>
      <c r="H180" s="238"/>
      <c r="I180" s="239"/>
      <c r="J180" s="237"/>
      <c r="K180" s="238"/>
      <c r="L180" s="238"/>
      <c r="M180" s="238"/>
      <c r="N180" s="239"/>
      <c r="O180" s="237"/>
      <c r="P180" s="239"/>
      <c r="Q180" s="237"/>
      <c r="R180" s="238"/>
      <c r="S180" s="267"/>
      <c r="T180" s="238"/>
      <c r="U180" s="238"/>
      <c r="V180" s="266"/>
      <c r="W180" s="239"/>
      <c r="X180" s="4"/>
      <c r="Y180" s="4"/>
      <c r="Z180" s="4"/>
      <c r="AA180" s="4"/>
      <c r="AB180" s="4"/>
      <c r="AC180" s="4"/>
      <c r="AR180" s="4"/>
    </row>
    <row r="181" spans="1:44" ht="15" customHeight="1">
      <c r="A181" s="290"/>
      <c r="B181" s="302"/>
      <c r="C181" s="303"/>
      <c r="D181" s="301"/>
      <c r="E181" s="237"/>
      <c r="F181" s="238"/>
      <c r="G181" s="238"/>
      <c r="H181" s="238"/>
      <c r="I181" s="239"/>
      <c r="J181" s="237"/>
      <c r="K181" s="238"/>
      <c r="L181" s="238"/>
      <c r="M181" s="238"/>
      <c r="N181" s="239"/>
      <c r="O181" s="237"/>
      <c r="P181" s="239"/>
      <c r="Q181" s="237"/>
      <c r="R181" s="238"/>
      <c r="S181" s="267"/>
      <c r="T181" s="238"/>
      <c r="U181" s="238"/>
      <c r="V181" s="266"/>
      <c r="W181" s="239"/>
      <c r="X181" s="4"/>
      <c r="Y181" s="4"/>
      <c r="Z181" s="4"/>
      <c r="AA181" s="4"/>
      <c r="AB181" s="4"/>
      <c r="AC181" s="4"/>
      <c r="AR181" s="4"/>
    </row>
    <row r="182" spans="1:44" ht="15" customHeight="1">
      <c r="A182" s="290"/>
      <c r="B182" s="302"/>
      <c r="C182" s="303"/>
      <c r="D182" s="301"/>
      <c r="E182" s="237"/>
      <c r="F182" s="238"/>
      <c r="G182" s="238"/>
      <c r="H182" s="238"/>
      <c r="I182" s="239"/>
      <c r="J182" s="237"/>
      <c r="K182" s="238"/>
      <c r="L182" s="238"/>
      <c r="M182" s="238"/>
      <c r="N182" s="239"/>
      <c r="O182" s="237"/>
      <c r="P182" s="239"/>
      <c r="Q182" s="237"/>
      <c r="R182" s="238"/>
      <c r="S182" s="267"/>
      <c r="T182" s="238"/>
      <c r="U182" s="238"/>
      <c r="V182" s="266"/>
      <c r="W182" s="239"/>
      <c r="X182" s="4"/>
      <c r="Y182" s="4"/>
      <c r="Z182" s="4"/>
      <c r="AA182" s="4"/>
      <c r="AB182" s="4"/>
      <c r="AC182" s="4"/>
      <c r="AR182" s="4"/>
    </row>
    <row r="183" spans="1:44" ht="15" customHeight="1">
      <c r="A183" s="290"/>
      <c r="B183" s="302"/>
      <c r="C183" s="303"/>
      <c r="D183" s="301"/>
      <c r="E183" s="237"/>
      <c r="F183" s="238"/>
      <c r="G183" s="238"/>
      <c r="H183" s="238"/>
      <c r="I183" s="239"/>
      <c r="J183" s="237"/>
      <c r="K183" s="238"/>
      <c r="L183" s="238"/>
      <c r="M183" s="238"/>
      <c r="N183" s="239"/>
      <c r="O183" s="237"/>
      <c r="P183" s="239"/>
      <c r="Q183" s="237"/>
      <c r="R183" s="238"/>
      <c r="S183" s="267"/>
      <c r="T183" s="238"/>
      <c r="U183" s="238"/>
      <c r="V183" s="266"/>
      <c r="W183" s="239"/>
      <c r="X183" s="4"/>
      <c r="Y183" s="4"/>
      <c r="Z183" s="4"/>
      <c r="AA183" s="4"/>
      <c r="AB183" s="4"/>
      <c r="AC183" s="4"/>
      <c r="AR183" s="4"/>
    </row>
    <row r="184" spans="1:44" ht="15" customHeight="1">
      <c r="A184" s="290"/>
      <c r="B184" s="302"/>
      <c r="C184" s="303"/>
      <c r="D184" s="301"/>
      <c r="E184" s="237"/>
      <c r="F184" s="238"/>
      <c r="G184" s="238"/>
      <c r="H184" s="238"/>
      <c r="I184" s="239"/>
      <c r="J184" s="237"/>
      <c r="K184" s="238"/>
      <c r="L184" s="238"/>
      <c r="M184" s="238"/>
      <c r="N184" s="239"/>
      <c r="O184" s="237"/>
      <c r="P184" s="239"/>
      <c r="Q184" s="237"/>
      <c r="R184" s="238"/>
      <c r="S184" s="267"/>
      <c r="T184" s="238"/>
      <c r="U184" s="238"/>
      <c r="V184" s="266"/>
      <c r="W184" s="239"/>
      <c r="X184" s="4"/>
      <c r="Y184" s="4"/>
      <c r="Z184" s="4"/>
      <c r="AA184" s="4"/>
      <c r="AB184" s="4"/>
      <c r="AC184" s="4"/>
      <c r="AR184" s="4"/>
    </row>
    <row r="185" spans="1:44" ht="15" customHeight="1">
      <c r="A185" s="305"/>
      <c r="B185" s="302"/>
      <c r="C185" s="303"/>
      <c r="D185" s="301"/>
      <c r="E185" s="237"/>
      <c r="F185" s="238"/>
      <c r="G185" s="238"/>
      <c r="H185" s="238"/>
      <c r="I185" s="239"/>
      <c r="J185" s="237"/>
      <c r="K185" s="238"/>
      <c r="L185" s="238"/>
      <c r="M185" s="238"/>
      <c r="N185" s="239"/>
      <c r="O185" s="237"/>
      <c r="P185" s="239"/>
      <c r="Q185" s="237"/>
      <c r="R185" s="238"/>
      <c r="S185" s="267"/>
      <c r="T185" s="238"/>
      <c r="U185" s="238"/>
      <c r="V185" s="266"/>
      <c r="W185" s="239"/>
      <c r="X185" s="4"/>
      <c r="Y185" s="4"/>
      <c r="Z185" s="4"/>
      <c r="AA185" s="4"/>
      <c r="AB185" s="4"/>
      <c r="AC185" s="4"/>
      <c r="AR185" s="4"/>
    </row>
    <row r="186" spans="1:44" ht="15" customHeight="1">
      <c r="A186" s="305"/>
      <c r="B186" s="302"/>
      <c r="C186" s="303"/>
      <c r="D186" s="301"/>
      <c r="E186" s="237"/>
      <c r="F186" s="238"/>
      <c r="G186" s="238"/>
      <c r="H186" s="238"/>
      <c r="I186" s="239"/>
      <c r="J186" s="237"/>
      <c r="K186" s="238"/>
      <c r="L186" s="238"/>
      <c r="M186" s="238"/>
      <c r="N186" s="239"/>
      <c r="O186" s="237"/>
      <c r="P186" s="239"/>
      <c r="Q186" s="237"/>
      <c r="R186" s="238"/>
      <c r="S186" s="267"/>
      <c r="T186" s="238"/>
      <c r="U186" s="238"/>
      <c r="V186" s="266"/>
      <c r="W186" s="239"/>
      <c r="X186" s="4"/>
      <c r="Y186" s="4"/>
      <c r="Z186" s="4"/>
      <c r="AA186" s="4"/>
      <c r="AB186" s="4"/>
      <c r="AC186" s="4"/>
      <c r="AR186" s="4"/>
    </row>
    <row r="187" spans="1:44" ht="15" customHeight="1">
      <c r="A187" s="305"/>
      <c r="B187" s="302"/>
      <c r="C187" s="303"/>
      <c r="D187" s="301"/>
      <c r="E187" s="237"/>
      <c r="F187" s="238"/>
      <c r="G187" s="238"/>
      <c r="H187" s="238"/>
      <c r="I187" s="239"/>
      <c r="J187" s="237"/>
      <c r="K187" s="238"/>
      <c r="L187" s="238"/>
      <c r="M187" s="238"/>
      <c r="N187" s="239"/>
      <c r="O187" s="237"/>
      <c r="P187" s="239"/>
      <c r="Q187" s="237"/>
      <c r="R187" s="238"/>
      <c r="S187" s="267"/>
      <c r="T187" s="238"/>
      <c r="U187" s="238"/>
      <c r="V187" s="266"/>
      <c r="W187" s="239"/>
      <c r="X187" s="4"/>
      <c r="Y187" s="4"/>
      <c r="Z187" s="4"/>
      <c r="AA187" s="4"/>
      <c r="AB187" s="4"/>
      <c r="AC187" s="4"/>
      <c r="AR187" s="4"/>
    </row>
    <row r="188" spans="1:44" ht="15" customHeight="1">
      <c r="A188" s="305"/>
      <c r="B188" s="302"/>
      <c r="C188" s="303"/>
      <c r="D188" s="301"/>
      <c r="E188" s="237"/>
      <c r="F188" s="238"/>
      <c r="G188" s="238"/>
      <c r="H188" s="238"/>
      <c r="I188" s="239"/>
      <c r="J188" s="237"/>
      <c r="K188" s="238"/>
      <c r="L188" s="238"/>
      <c r="M188" s="238"/>
      <c r="N188" s="239"/>
      <c r="O188" s="237"/>
      <c r="P188" s="239"/>
      <c r="Q188" s="237"/>
      <c r="R188" s="238"/>
      <c r="S188" s="267"/>
      <c r="T188" s="238"/>
      <c r="U188" s="238"/>
      <c r="V188" s="266"/>
      <c r="W188" s="239"/>
      <c r="X188" s="4"/>
      <c r="Y188" s="4"/>
      <c r="Z188" s="4"/>
      <c r="AA188" s="4"/>
      <c r="AB188" s="4"/>
      <c r="AC188" s="4"/>
      <c r="AR188" s="4"/>
    </row>
    <row r="189" spans="1:44" ht="15" customHeight="1">
      <c r="A189" s="305"/>
      <c r="B189" s="302"/>
      <c r="C189" s="303"/>
      <c r="D189" s="301"/>
      <c r="E189" s="237"/>
      <c r="F189" s="238"/>
      <c r="G189" s="238"/>
      <c r="H189" s="238"/>
      <c r="I189" s="239"/>
      <c r="J189" s="237"/>
      <c r="K189" s="238"/>
      <c r="L189" s="238"/>
      <c r="M189" s="238"/>
      <c r="N189" s="239"/>
      <c r="O189" s="237"/>
      <c r="P189" s="239"/>
      <c r="Q189" s="237"/>
      <c r="R189" s="238"/>
      <c r="S189" s="267"/>
      <c r="T189" s="238"/>
      <c r="U189" s="238"/>
      <c r="V189" s="266"/>
      <c r="W189" s="239"/>
      <c r="X189" s="4"/>
      <c r="Y189" s="4"/>
      <c r="Z189" s="4"/>
      <c r="AA189" s="4"/>
      <c r="AB189" s="4"/>
      <c r="AC189" s="4"/>
      <c r="AR189" s="4"/>
    </row>
    <row r="190" spans="1:44" ht="15" customHeight="1">
      <c r="A190" s="305"/>
      <c r="B190" s="302"/>
      <c r="C190" s="303"/>
      <c r="D190" s="301"/>
      <c r="E190" s="237"/>
      <c r="F190" s="238"/>
      <c r="G190" s="238"/>
      <c r="H190" s="238"/>
      <c r="I190" s="239"/>
      <c r="J190" s="237"/>
      <c r="K190" s="238"/>
      <c r="L190" s="238"/>
      <c r="M190" s="238"/>
      <c r="N190" s="239"/>
      <c r="O190" s="237"/>
      <c r="P190" s="239"/>
      <c r="Q190" s="237"/>
      <c r="R190" s="238"/>
      <c r="S190" s="267"/>
      <c r="T190" s="238"/>
      <c r="U190" s="238"/>
      <c r="V190" s="266"/>
      <c r="W190" s="239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05"/>
      <c r="B191" s="306"/>
      <c r="C191" s="307"/>
      <c r="D191" s="308"/>
      <c r="E191" s="178"/>
      <c r="F191" s="240"/>
      <c r="G191" s="240"/>
      <c r="H191" s="240"/>
      <c r="I191" s="241"/>
      <c r="J191" s="178"/>
      <c r="K191" s="240"/>
      <c r="L191" s="240"/>
      <c r="M191" s="240"/>
      <c r="N191" s="241"/>
      <c r="O191" s="178"/>
      <c r="P191" s="241"/>
      <c r="Q191" s="178"/>
      <c r="R191" s="240"/>
      <c r="S191" s="259"/>
      <c r="T191" s="240"/>
      <c r="U191" s="240"/>
      <c r="V191" s="260"/>
      <c r="W191" s="241"/>
      <c r="X191" s="4"/>
      <c r="Y191" s="4"/>
      <c r="Z191" s="4"/>
      <c r="AA191" s="4"/>
      <c r="AB191" s="4"/>
      <c r="AC191" s="4"/>
      <c r="AR191" s="4"/>
    </row>
    <row r="192" spans="1:44">
      <c r="A192" s="106"/>
      <c r="B192" s="106"/>
      <c r="C192" s="106"/>
      <c r="D192" s="10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106"/>
      <c r="B193" s="106"/>
      <c r="C193" s="106"/>
      <c r="D193" s="23" t="s">
        <v>74</v>
      </c>
      <c r="E193" s="42">
        <f t="shared" ref="E193:W193" si="7">SUM(E43:E191)</f>
        <v>0</v>
      </c>
      <c r="F193" s="42">
        <f t="shared" si="7"/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68</v>
      </c>
      <c r="K193" s="42">
        <f t="shared" si="7"/>
        <v>674</v>
      </c>
      <c r="L193" s="42">
        <f t="shared" si="7"/>
        <v>672</v>
      </c>
      <c r="M193" s="42">
        <f t="shared" si="7"/>
        <v>2</v>
      </c>
      <c r="N193" s="42">
        <f t="shared" si="7"/>
        <v>0</v>
      </c>
      <c r="O193" s="42">
        <f t="shared" si="7"/>
        <v>95</v>
      </c>
      <c r="P193" s="42">
        <f t="shared" si="7"/>
        <v>585</v>
      </c>
      <c r="Q193" s="42">
        <f t="shared" si="7"/>
        <v>97</v>
      </c>
      <c r="R193" s="42">
        <f t="shared" si="7"/>
        <v>109</v>
      </c>
      <c r="S193" s="42">
        <f t="shared" si="7"/>
        <v>143</v>
      </c>
      <c r="T193" s="42">
        <f t="shared" si="7"/>
        <v>134</v>
      </c>
      <c r="U193" s="42">
        <f t="shared" si="7"/>
        <v>95</v>
      </c>
      <c r="V193" s="42">
        <f t="shared" si="7"/>
        <v>57</v>
      </c>
      <c r="W193" s="42">
        <f t="shared" si="7"/>
        <v>39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ht="29.25" customHeight="1">
      <c r="D195" s="763" t="s">
        <v>89</v>
      </c>
      <c r="E195" s="268" t="s">
        <v>92</v>
      </c>
      <c r="F195" s="268" t="s">
        <v>72</v>
      </c>
      <c r="G195" s="268" t="s">
        <v>93</v>
      </c>
      <c r="H195" s="268" t="s">
        <v>70</v>
      </c>
      <c r="I195" s="268" t="s">
        <v>71</v>
      </c>
      <c r="J195" s="269" t="s">
        <v>94</v>
      </c>
      <c r="K195" s="268" t="s">
        <v>95</v>
      </c>
      <c r="L195" s="270" t="s">
        <v>189</v>
      </c>
      <c r="M195" s="270" t="s">
        <v>190</v>
      </c>
      <c r="N195" s="270" t="s">
        <v>191</v>
      </c>
      <c r="O195" s="270" t="s">
        <v>192</v>
      </c>
      <c r="P195" s="270" t="s">
        <v>193</v>
      </c>
      <c r="Q195" s="271" t="s">
        <v>194</v>
      </c>
      <c r="R195" s="271" t="s">
        <v>195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764"/>
      <c r="E196" s="261">
        <f>SUM(E193+J193+E38+J38)</f>
        <v>68</v>
      </c>
      <c r="F196" s="261">
        <f>SUM(F193+K193+F38+K38+O38+S38+AG38)</f>
        <v>674</v>
      </c>
      <c r="G196" s="261">
        <f>SUM(G193+L193+G38+L38+P38+T38+AH38)</f>
        <v>672</v>
      </c>
      <c r="H196" s="261">
        <f>SUM(H193+M193+H38+M38+Q38+U38+AI38)</f>
        <v>2</v>
      </c>
      <c r="I196" s="261">
        <f>SUM(I193+N193+I38+N38+R38+V38+AJ38)</f>
        <v>0</v>
      </c>
      <c r="J196" s="261">
        <f>SUM(O193+W38+AK38)</f>
        <v>95</v>
      </c>
      <c r="K196" s="261">
        <f t="shared" ref="K196:R196" si="8">SUM(P193+X38+AL38)</f>
        <v>585</v>
      </c>
      <c r="L196" s="261">
        <f t="shared" si="8"/>
        <v>97</v>
      </c>
      <c r="M196" s="261">
        <f t="shared" si="8"/>
        <v>109</v>
      </c>
      <c r="N196" s="261">
        <f t="shared" si="8"/>
        <v>143</v>
      </c>
      <c r="O196" s="261">
        <f t="shared" si="8"/>
        <v>134</v>
      </c>
      <c r="P196" s="261">
        <f t="shared" si="8"/>
        <v>95</v>
      </c>
      <c r="Q196" s="261">
        <f t="shared" si="8"/>
        <v>57</v>
      </c>
      <c r="R196" s="261">
        <f t="shared" si="8"/>
        <v>39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91"/>
    </row>
    <row r="208" spans="1:32" ht="15.75">
      <c r="AF208" s="91"/>
    </row>
    <row r="213" spans="32:32" ht="15.75">
      <c r="AF213" s="91"/>
    </row>
    <row r="220" spans="32:32" ht="15.75">
      <c r="AF220" s="91"/>
    </row>
    <row r="226" spans="32:32" ht="15.75">
      <c r="AF226" s="9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</sheetData>
  <sheetProtection algorithmName="SHA-512" hashValue="b4w5X86+28k+cEi5uxywzX5mfm7lAxIzzH9UaWPblk0B6diWxksdPpChH130H+qArUax1eBRI0c+lhCgBfpmYA==" saltValue="r4OaoZloFrH00/Abqedegw==" spinCount="100000" sheet="1" formatCells="0" formatRows="0" selectLockedCells="1"/>
  <mergeCells count="79">
    <mergeCell ref="AS31:AS35"/>
    <mergeCell ref="B40:B42"/>
    <mergeCell ref="C40:C42"/>
    <mergeCell ref="AL31:AL35"/>
    <mergeCell ref="AM31:AM35"/>
    <mergeCell ref="AN31:AN35"/>
    <mergeCell ref="AH31:AH35"/>
    <mergeCell ref="AI31:AI35"/>
    <mergeCell ref="AJ31:AJ35"/>
    <mergeCell ref="AK31:AK35"/>
    <mergeCell ref="A36:D36"/>
    <mergeCell ref="A40:A42"/>
    <mergeCell ref="D40:D42"/>
    <mergeCell ref="E40:W40"/>
    <mergeCell ref="E41:I41"/>
    <mergeCell ref="J41:N41"/>
    <mergeCell ref="AG31:AG35"/>
    <mergeCell ref="AO31:AO35"/>
    <mergeCell ref="AP31:AP35"/>
    <mergeCell ref="AQ31:AQ35"/>
    <mergeCell ref="Q41:W41"/>
    <mergeCell ref="O41:P41"/>
    <mergeCell ref="AR31:AR35"/>
    <mergeCell ref="AS24:AS28"/>
    <mergeCell ref="A11:A21"/>
    <mergeCell ref="B11:B21"/>
    <mergeCell ref="C11:C21"/>
    <mergeCell ref="AG11:AG21"/>
    <mergeCell ref="AH11:AH21"/>
    <mergeCell ref="AI11:AI21"/>
    <mergeCell ref="A22:D22"/>
    <mergeCell ref="A24:A28"/>
    <mergeCell ref="B24:B28"/>
    <mergeCell ref="C24:C28"/>
    <mergeCell ref="AG24:AG28"/>
    <mergeCell ref="AH24:AH28"/>
    <mergeCell ref="AI24:AI28"/>
    <mergeCell ref="AL24:AL28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Y8:AE8"/>
    <mergeCell ref="AM8:AS8"/>
    <mergeCell ref="S8:V8"/>
    <mergeCell ref="W8:X8"/>
    <mergeCell ref="AG8:AJ8"/>
    <mergeCell ref="AK8:AL8"/>
    <mergeCell ref="E8:I8"/>
    <mergeCell ref="J8:N8"/>
    <mergeCell ref="O8:R8"/>
    <mergeCell ref="AO11:AO21"/>
    <mergeCell ref="AS11:AS21"/>
    <mergeCell ref="AJ11:AJ21"/>
    <mergeCell ref="AK11:AK21"/>
    <mergeCell ref="AL11:AL21"/>
    <mergeCell ref="AM11:AM21"/>
    <mergeCell ref="AN11:AN21"/>
    <mergeCell ref="D195:D196"/>
    <mergeCell ref="AP11:AP21"/>
    <mergeCell ref="AQ11:AQ21"/>
    <mergeCell ref="AR11:AR21"/>
    <mergeCell ref="AJ24:AJ28"/>
    <mergeCell ref="AK24:AK28"/>
    <mergeCell ref="AQ24:AQ28"/>
    <mergeCell ref="AR24:AR28"/>
    <mergeCell ref="AN24:AN28"/>
    <mergeCell ref="AO24:AO28"/>
    <mergeCell ref="AP24:AP28"/>
    <mergeCell ref="A29:D29"/>
    <mergeCell ref="A31:A35"/>
    <mergeCell ref="B31:B35"/>
    <mergeCell ref="C31:C35"/>
    <mergeCell ref="AM24:AM2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99FF33"/>
  </sheetPr>
  <dimension ref="A1:G698"/>
  <sheetViews>
    <sheetView view="pageBreakPreview" zoomScale="85" zoomScaleNormal="100" zoomScaleSheetLayoutView="85" workbookViewId="0">
      <selection activeCell="F35" sqref="F35"/>
    </sheetView>
  </sheetViews>
  <sheetFormatPr baseColWidth="10" defaultColWidth="11.42578125" defaultRowHeight="15"/>
  <cols>
    <col min="1" max="1" width="3.140625" style="357" bestFit="1" customWidth="1"/>
    <col min="2" max="2" width="35.5703125" style="357" bestFit="1" customWidth="1"/>
    <col min="3" max="3" width="18.5703125" style="357" bestFit="1" customWidth="1"/>
    <col min="4" max="4" width="11.42578125" style="357"/>
    <col min="5" max="5" width="16.42578125" style="357" bestFit="1" customWidth="1"/>
    <col min="6" max="6" width="95.7109375" style="357" bestFit="1" customWidth="1"/>
    <col min="7" max="7" width="97.85546875" style="414" bestFit="1" customWidth="1"/>
  </cols>
  <sheetData>
    <row r="1" spans="1:7" ht="15.75">
      <c r="A1" s="472" t="s">
        <v>408</v>
      </c>
      <c r="B1" s="472"/>
      <c r="C1" s="473"/>
      <c r="D1" s="473"/>
      <c r="E1" s="473"/>
      <c r="F1" s="473"/>
      <c r="G1" s="473"/>
    </row>
    <row r="2" spans="1:7" ht="15.75">
      <c r="A2" s="472" t="s">
        <v>409</v>
      </c>
      <c r="B2" s="472"/>
      <c r="C2" s="473"/>
      <c r="D2" s="473"/>
      <c r="E2" s="473"/>
      <c r="F2" s="473"/>
      <c r="G2" s="473"/>
    </row>
    <row r="3" spans="1:7" ht="9" customHeight="1">
      <c r="A3" s="472"/>
      <c r="B3" s="472"/>
      <c r="C3" s="473"/>
      <c r="D3" s="473"/>
      <c r="E3" s="473"/>
      <c r="F3" s="473"/>
      <c r="G3" s="473"/>
    </row>
    <row r="4" spans="1:7" ht="15.75">
      <c r="A4" s="472" t="s">
        <v>410</v>
      </c>
      <c r="B4" s="472"/>
      <c r="C4" s="473"/>
      <c r="D4" s="473"/>
      <c r="E4" s="473"/>
      <c r="F4" s="473"/>
      <c r="G4" s="473"/>
    </row>
    <row r="5" spans="1:7" ht="15.75">
      <c r="A5" s="472" t="s">
        <v>411</v>
      </c>
      <c r="B5" s="472"/>
      <c r="C5" s="473"/>
      <c r="D5" s="473"/>
      <c r="E5" s="473"/>
      <c r="F5" s="473"/>
      <c r="G5" s="473"/>
    </row>
    <row r="6" spans="1:7" ht="15.75">
      <c r="A6" s="472" t="s">
        <v>412</v>
      </c>
      <c r="B6" s="472"/>
      <c r="C6" s="473"/>
      <c r="D6" s="473"/>
      <c r="E6" s="473"/>
      <c r="F6" s="473"/>
      <c r="G6" s="473"/>
    </row>
    <row r="7" spans="1:7" ht="15.75" thickBot="1">
      <c r="A7" s="469"/>
      <c r="B7" s="469"/>
      <c r="C7" s="469"/>
      <c r="D7" s="469"/>
      <c r="E7" s="469"/>
      <c r="F7" s="469"/>
      <c r="G7" s="469"/>
    </row>
    <row r="8" spans="1:7" s="357" customFormat="1" ht="15.75" thickBot="1">
      <c r="A8" s="355"/>
      <c r="B8" s="355" t="s">
        <v>45</v>
      </c>
      <c r="C8" s="355" t="s">
        <v>413</v>
      </c>
      <c r="D8" s="355"/>
      <c r="E8" s="356" t="s">
        <v>414</v>
      </c>
      <c r="F8" s="355" t="s">
        <v>144</v>
      </c>
      <c r="G8" s="355" t="s">
        <v>415</v>
      </c>
    </row>
    <row r="9" spans="1:7" ht="15" customHeight="1">
      <c r="A9" s="358">
        <v>1</v>
      </c>
      <c r="B9" s="359" t="s">
        <v>416</v>
      </c>
      <c r="C9" s="360" t="s">
        <v>417</v>
      </c>
      <c r="D9" s="360">
        <v>1</v>
      </c>
      <c r="E9" s="361" t="s">
        <v>334</v>
      </c>
      <c r="F9" s="360" t="s">
        <v>418</v>
      </c>
      <c r="G9" s="362" t="s">
        <v>417</v>
      </c>
    </row>
    <row r="10" spans="1:7" ht="15" customHeight="1">
      <c r="A10" s="363"/>
      <c r="B10" s="364" t="s">
        <v>416</v>
      </c>
      <c r="C10" s="365" t="s">
        <v>419</v>
      </c>
      <c r="D10" s="365"/>
      <c r="E10" s="366"/>
      <c r="F10" s="365" t="s">
        <v>420</v>
      </c>
      <c r="G10" s="367" t="s">
        <v>421</v>
      </c>
    </row>
    <row r="11" spans="1:7" ht="15" customHeight="1">
      <c r="A11" s="363"/>
      <c r="B11" s="364" t="s">
        <v>416</v>
      </c>
      <c r="C11" s="365" t="s">
        <v>419</v>
      </c>
      <c r="D11" s="365"/>
      <c r="E11" s="366"/>
      <c r="F11" s="365" t="s">
        <v>422</v>
      </c>
      <c r="G11" s="367" t="s">
        <v>423</v>
      </c>
    </row>
    <row r="12" spans="1:7" ht="15" customHeight="1">
      <c r="A12" s="363"/>
      <c r="B12" s="364" t="s">
        <v>416</v>
      </c>
      <c r="C12" s="365" t="s">
        <v>419</v>
      </c>
      <c r="D12" s="365"/>
      <c r="E12" s="366"/>
      <c r="F12" s="365" t="s">
        <v>424</v>
      </c>
      <c r="G12" s="367" t="s">
        <v>425</v>
      </c>
    </row>
    <row r="13" spans="1:7" ht="15" customHeight="1">
      <c r="A13" s="363"/>
      <c r="B13" s="364" t="s">
        <v>416</v>
      </c>
      <c r="C13" s="368" t="s">
        <v>426</v>
      </c>
      <c r="D13" s="368"/>
      <c r="E13" s="369"/>
      <c r="F13" s="368" t="s">
        <v>420</v>
      </c>
      <c r="G13" s="367" t="s">
        <v>427</v>
      </c>
    </row>
    <row r="14" spans="1:7" ht="15" customHeight="1">
      <c r="A14" s="363"/>
      <c r="B14" s="364" t="s">
        <v>416</v>
      </c>
      <c r="C14" s="368" t="s">
        <v>426</v>
      </c>
      <c r="D14" s="368"/>
      <c r="E14" s="369"/>
      <c r="F14" s="368" t="s">
        <v>422</v>
      </c>
      <c r="G14" s="367" t="s">
        <v>428</v>
      </c>
    </row>
    <row r="15" spans="1:7" ht="15" customHeight="1">
      <c r="A15" s="363"/>
      <c r="B15" s="364" t="s">
        <v>416</v>
      </c>
      <c r="C15" s="368" t="s">
        <v>426</v>
      </c>
      <c r="D15" s="368"/>
      <c r="E15" s="369"/>
      <c r="F15" s="368" t="s">
        <v>424</v>
      </c>
      <c r="G15" s="367" t="s">
        <v>429</v>
      </c>
    </row>
    <row r="16" spans="1:7" ht="15" customHeight="1">
      <c r="A16" s="363"/>
      <c r="B16" s="364" t="s">
        <v>416</v>
      </c>
      <c r="C16" s="368" t="s">
        <v>426</v>
      </c>
      <c r="D16" s="368"/>
      <c r="E16" s="369"/>
      <c r="F16" s="368" t="s">
        <v>424</v>
      </c>
      <c r="G16" s="367" t="s">
        <v>430</v>
      </c>
    </row>
    <row r="17" spans="1:7" ht="15" customHeight="1">
      <c r="A17" s="363"/>
      <c r="B17" s="364" t="s">
        <v>416</v>
      </c>
      <c r="C17" s="368" t="s">
        <v>426</v>
      </c>
      <c r="D17" s="368"/>
      <c r="E17" s="369"/>
      <c r="F17" s="368" t="s">
        <v>424</v>
      </c>
      <c r="G17" s="367" t="s">
        <v>431</v>
      </c>
    </row>
    <row r="18" spans="1:7" ht="15" customHeight="1">
      <c r="A18" s="363"/>
      <c r="B18" s="364" t="s">
        <v>416</v>
      </c>
      <c r="C18" s="370" t="s">
        <v>432</v>
      </c>
      <c r="D18" s="370"/>
      <c r="E18" s="371"/>
      <c r="F18" s="370" t="s">
        <v>424</v>
      </c>
      <c r="G18" s="367" t="s">
        <v>433</v>
      </c>
    </row>
    <row r="19" spans="1:7" ht="15" customHeight="1">
      <c r="A19" s="363">
        <v>4</v>
      </c>
      <c r="B19" s="364" t="s">
        <v>434</v>
      </c>
      <c r="C19" s="372" t="s">
        <v>417</v>
      </c>
      <c r="D19" s="372">
        <v>2</v>
      </c>
      <c r="E19" s="373" t="s">
        <v>359</v>
      </c>
      <c r="F19" s="372" t="s">
        <v>435</v>
      </c>
      <c r="G19" s="367" t="s">
        <v>417</v>
      </c>
    </row>
    <row r="20" spans="1:7" ht="15" customHeight="1">
      <c r="A20" s="363"/>
      <c r="B20" s="364" t="s">
        <v>434</v>
      </c>
      <c r="C20" s="365" t="s">
        <v>419</v>
      </c>
      <c r="D20" s="365"/>
      <c r="E20" s="366"/>
      <c r="F20" s="365" t="s">
        <v>420</v>
      </c>
      <c r="G20" s="367" t="s">
        <v>421</v>
      </c>
    </row>
    <row r="21" spans="1:7" ht="15" customHeight="1">
      <c r="A21" s="363"/>
      <c r="B21" s="364" t="s">
        <v>434</v>
      </c>
      <c r="C21" s="365" t="s">
        <v>419</v>
      </c>
      <c r="D21" s="365"/>
      <c r="E21" s="366"/>
      <c r="F21" s="365" t="s">
        <v>422</v>
      </c>
      <c r="G21" s="367" t="s">
        <v>423</v>
      </c>
    </row>
    <row r="22" spans="1:7" ht="15" customHeight="1">
      <c r="A22" s="363"/>
      <c r="B22" s="364" t="s">
        <v>434</v>
      </c>
      <c r="C22" s="365" t="s">
        <v>419</v>
      </c>
      <c r="D22" s="365"/>
      <c r="E22" s="366"/>
      <c r="F22" s="365" t="s">
        <v>424</v>
      </c>
      <c r="G22" s="367" t="s">
        <v>425</v>
      </c>
    </row>
    <row r="23" spans="1:7" ht="15" customHeight="1">
      <c r="A23" s="363"/>
      <c r="B23" s="364" t="s">
        <v>434</v>
      </c>
      <c r="C23" s="365" t="s">
        <v>419</v>
      </c>
      <c r="D23" s="365"/>
      <c r="E23" s="366"/>
      <c r="F23" s="365" t="s">
        <v>424</v>
      </c>
      <c r="G23" s="367" t="s">
        <v>436</v>
      </c>
    </row>
    <row r="24" spans="1:7" ht="15" customHeight="1">
      <c r="A24" s="363"/>
      <c r="B24" s="364" t="s">
        <v>434</v>
      </c>
      <c r="C24" s="368" t="s">
        <v>426</v>
      </c>
      <c r="D24" s="368"/>
      <c r="E24" s="369"/>
      <c r="F24" s="368" t="s">
        <v>420</v>
      </c>
      <c r="G24" s="367" t="s">
        <v>427</v>
      </c>
    </row>
    <row r="25" spans="1:7" ht="15" customHeight="1">
      <c r="A25" s="363"/>
      <c r="B25" s="364" t="s">
        <v>434</v>
      </c>
      <c r="C25" s="368" t="s">
        <v>426</v>
      </c>
      <c r="D25" s="368"/>
      <c r="E25" s="369"/>
      <c r="F25" s="368" t="s">
        <v>422</v>
      </c>
      <c r="G25" s="367" t="s">
        <v>428</v>
      </c>
    </row>
    <row r="26" spans="1:7" ht="15" customHeight="1">
      <c r="A26" s="363"/>
      <c r="B26" s="364" t="s">
        <v>434</v>
      </c>
      <c r="C26" s="368" t="s">
        <v>426</v>
      </c>
      <c r="D26" s="368"/>
      <c r="E26" s="369"/>
      <c r="F26" s="368" t="s">
        <v>424</v>
      </c>
      <c r="G26" s="367" t="s">
        <v>429</v>
      </c>
    </row>
    <row r="27" spans="1:7" ht="15" customHeight="1">
      <c r="A27" s="363"/>
      <c r="B27" s="364" t="s">
        <v>434</v>
      </c>
      <c r="C27" s="368" t="s">
        <v>426</v>
      </c>
      <c r="D27" s="368"/>
      <c r="E27" s="369"/>
      <c r="F27" s="368" t="s">
        <v>424</v>
      </c>
      <c r="G27" s="367" t="s">
        <v>430</v>
      </c>
    </row>
    <row r="28" spans="1:7" ht="15" customHeight="1">
      <c r="A28" s="363"/>
      <c r="B28" s="364" t="s">
        <v>434</v>
      </c>
      <c r="C28" s="368" t="s">
        <v>426</v>
      </c>
      <c r="D28" s="368"/>
      <c r="E28" s="369"/>
      <c r="F28" s="368" t="s">
        <v>424</v>
      </c>
      <c r="G28" s="367" t="s">
        <v>431</v>
      </c>
    </row>
    <row r="29" spans="1:7" ht="15" customHeight="1">
      <c r="A29" s="363"/>
      <c r="B29" s="364" t="s">
        <v>434</v>
      </c>
      <c r="C29" s="370" t="s">
        <v>432</v>
      </c>
      <c r="D29" s="370"/>
      <c r="E29" s="371"/>
      <c r="F29" s="370" t="s">
        <v>424</v>
      </c>
      <c r="G29" s="367" t="s">
        <v>433</v>
      </c>
    </row>
    <row r="30" spans="1:7" ht="15" customHeight="1">
      <c r="A30" s="363">
        <v>5</v>
      </c>
      <c r="B30" s="364" t="s">
        <v>437</v>
      </c>
      <c r="C30" s="372" t="s">
        <v>417</v>
      </c>
      <c r="D30" s="372">
        <v>3</v>
      </c>
      <c r="E30" s="373" t="s">
        <v>335</v>
      </c>
      <c r="F30" s="372" t="s">
        <v>232</v>
      </c>
      <c r="G30" s="367" t="s">
        <v>417</v>
      </c>
    </row>
    <row r="31" spans="1:7" ht="15" customHeight="1">
      <c r="A31" s="363"/>
      <c r="B31" s="364" t="s">
        <v>437</v>
      </c>
      <c r="C31" s="365" t="s">
        <v>419</v>
      </c>
      <c r="D31" s="365"/>
      <c r="E31" s="366"/>
      <c r="F31" s="365" t="s">
        <v>420</v>
      </c>
      <c r="G31" s="367" t="s">
        <v>421</v>
      </c>
    </row>
    <row r="32" spans="1:7" ht="15" customHeight="1">
      <c r="A32" s="363"/>
      <c r="B32" s="364" t="s">
        <v>437</v>
      </c>
      <c r="C32" s="365" t="s">
        <v>419</v>
      </c>
      <c r="D32" s="365"/>
      <c r="E32" s="366"/>
      <c r="F32" s="365" t="s">
        <v>422</v>
      </c>
      <c r="G32" s="367" t="s">
        <v>423</v>
      </c>
    </row>
    <row r="33" spans="1:7" ht="15" customHeight="1">
      <c r="A33" s="363"/>
      <c r="B33" s="364" t="s">
        <v>437</v>
      </c>
      <c r="C33" s="365" t="s">
        <v>419</v>
      </c>
      <c r="D33" s="365"/>
      <c r="E33" s="366"/>
      <c r="F33" s="365" t="s">
        <v>424</v>
      </c>
      <c r="G33" s="367" t="s">
        <v>425</v>
      </c>
    </row>
    <row r="34" spans="1:7" ht="15" customHeight="1">
      <c r="A34" s="363"/>
      <c r="B34" s="364" t="s">
        <v>437</v>
      </c>
      <c r="C34" s="365" t="s">
        <v>419</v>
      </c>
      <c r="D34" s="365"/>
      <c r="E34" s="366"/>
      <c r="F34" s="365" t="s">
        <v>424</v>
      </c>
      <c r="G34" s="367" t="s">
        <v>438</v>
      </c>
    </row>
    <row r="35" spans="1:7" ht="15" customHeight="1">
      <c r="A35" s="363"/>
      <c r="B35" s="364" t="s">
        <v>437</v>
      </c>
      <c r="C35" s="368" t="s">
        <v>426</v>
      </c>
      <c r="D35" s="368"/>
      <c r="E35" s="369"/>
      <c r="F35" s="368" t="s">
        <v>420</v>
      </c>
      <c r="G35" s="367" t="s">
        <v>427</v>
      </c>
    </row>
    <row r="36" spans="1:7" ht="15" customHeight="1">
      <c r="A36" s="363"/>
      <c r="B36" s="364" t="s">
        <v>437</v>
      </c>
      <c r="C36" s="368" t="s">
        <v>426</v>
      </c>
      <c r="D36" s="368"/>
      <c r="E36" s="369"/>
      <c r="F36" s="368" t="s">
        <v>422</v>
      </c>
      <c r="G36" s="367" t="s">
        <v>428</v>
      </c>
    </row>
    <row r="37" spans="1:7" ht="15" customHeight="1">
      <c r="A37" s="363"/>
      <c r="B37" s="364" t="s">
        <v>437</v>
      </c>
      <c r="C37" s="368" t="s">
        <v>426</v>
      </c>
      <c r="D37" s="368"/>
      <c r="E37" s="369"/>
      <c r="F37" s="368" t="s">
        <v>424</v>
      </c>
      <c r="G37" s="367" t="s">
        <v>429</v>
      </c>
    </row>
    <row r="38" spans="1:7" ht="15" customHeight="1">
      <c r="A38" s="363"/>
      <c r="B38" s="364" t="s">
        <v>437</v>
      </c>
      <c r="C38" s="368" t="s">
        <v>426</v>
      </c>
      <c r="D38" s="368"/>
      <c r="E38" s="369"/>
      <c r="F38" s="368" t="s">
        <v>424</v>
      </c>
      <c r="G38" s="367" t="s">
        <v>430</v>
      </c>
    </row>
    <row r="39" spans="1:7" ht="15" customHeight="1">
      <c r="A39" s="363"/>
      <c r="B39" s="364" t="s">
        <v>437</v>
      </c>
      <c r="C39" s="368" t="s">
        <v>426</v>
      </c>
      <c r="D39" s="368"/>
      <c r="E39" s="369"/>
      <c r="F39" s="368" t="s">
        <v>424</v>
      </c>
      <c r="G39" s="367" t="s">
        <v>431</v>
      </c>
    </row>
    <row r="40" spans="1:7" ht="15" customHeight="1">
      <c r="A40" s="363"/>
      <c r="B40" s="364" t="s">
        <v>437</v>
      </c>
      <c r="C40" s="370" t="s">
        <v>432</v>
      </c>
      <c r="D40" s="370"/>
      <c r="E40" s="371"/>
      <c r="F40" s="370" t="s">
        <v>424</v>
      </c>
      <c r="G40" s="367" t="s">
        <v>433</v>
      </c>
    </row>
    <row r="41" spans="1:7" ht="15" customHeight="1">
      <c r="A41" s="363">
        <v>6</v>
      </c>
      <c r="B41" s="364" t="s">
        <v>439</v>
      </c>
      <c r="C41" s="372" t="s">
        <v>417</v>
      </c>
      <c r="D41" s="372">
        <v>4</v>
      </c>
      <c r="E41" s="373" t="s">
        <v>440</v>
      </c>
      <c r="F41" s="372" t="s">
        <v>441</v>
      </c>
      <c r="G41" s="367" t="s">
        <v>417</v>
      </c>
    </row>
    <row r="42" spans="1:7" ht="15" customHeight="1">
      <c r="A42" s="363"/>
      <c r="B42" s="364" t="s">
        <v>439</v>
      </c>
      <c r="C42" s="365" t="s">
        <v>419</v>
      </c>
      <c r="D42" s="365"/>
      <c r="E42" s="366"/>
      <c r="F42" s="365" t="s">
        <v>420</v>
      </c>
      <c r="G42" s="367" t="s">
        <v>421</v>
      </c>
    </row>
    <row r="43" spans="1:7" ht="15" customHeight="1">
      <c r="A43" s="363"/>
      <c r="B43" s="364" t="s">
        <v>439</v>
      </c>
      <c r="C43" s="365" t="s">
        <v>419</v>
      </c>
      <c r="D43" s="365"/>
      <c r="E43" s="366"/>
      <c r="F43" s="365" t="s">
        <v>422</v>
      </c>
      <c r="G43" s="367" t="s">
        <v>423</v>
      </c>
    </row>
    <row r="44" spans="1:7" ht="15" customHeight="1">
      <c r="A44" s="363"/>
      <c r="B44" s="364" t="s">
        <v>439</v>
      </c>
      <c r="C44" s="365" t="s">
        <v>419</v>
      </c>
      <c r="D44" s="365"/>
      <c r="E44" s="366"/>
      <c r="F44" s="365" t="s">
        <v>424</v>
      </c>
      <c r="G44" s="367" t="s">
        <v>425</v>
      </c>
    </row>
    <row r="45" spans="1:7" ht="15" customHeight="1">
      <c r="A45" s="363"/>
      <c r="B45" s="364" t="s">
        <v>439</v>
      </c>
      <c r="C45" s="365" t="s">
        <v>419</v>
      </c>
      <c r="D45" s="365"/>
      <c r="E45" s="366"/>
      <c r="F45" s="365" t="s">
        <v>424</v>
      </c>
      <c r="G45" s="367" t="s">
        <v>442</v>
      </c>
    </row>
    <row r="46" spans="1:7" ht="15" customHeight="1">
      <c r="A46" s="363"/>
      <c r="B46" s="364" t="s">
        <v>439</v>
      </c>
      <c r="C46" s="368" t="s">
        <v>426</v>
      </c>
      <c r="D46" s="368"/>
      <c r="E46" s="369"/>
      <c r="F46" s="368" t="s">
        <v>420</v>
      </c>
      <c r="G46" s="367" t="s">
        <v>427</v>
      </c>
    </row>
    <row r="47" spans="1:7" ht="15" customHeight="1">
      <c r="A47" s="363"/>
      <c r="B47" s="364" t="s">
        <v>439</v>
      </c>
      <c r="C47" s="368" t="s">
        <v>426</v>
      </c>
      <c r="D47" s="368"/>
      <c r="E47" s="369"/>
      <c r="F47" s="368" t="s">
        <v>422</v>
      </c>
      <c r="G47" s="367" t="s">
        <v>428</v>
      </c>
    </row>
    <row r="48" spans="1:7" ht="15" customHeight="1">
      <c r="A48" s="363"/>
      <c r="B48" s="364" t="s">
        <v>439</v>
      </c>
      <c r="C48" s="368" t="s">
        <v>426</v>
      </c>
      <c r="D48" s="368"/>
      <c r="E48" s="369"/>
      <c r="F48" s="368" t="s">
        <v>424</v>
      </c>
      <c r="G48" s="367" t="s">
        <v>429</v>
      </c>
    </row>
    <row r="49" spans="1:7" ht="15" customHeight="1">
      <c r="A49" s="363"/>
      <c r="B49" s="364" t="s">
        <v>439</v>
      </c>
      <c r="C49" s="368" t="s">
        <v>426</v>
      </c>
      <c r="D49" s="368"/>
      <c r="E49" s="369"/>
      <c r="F49" s="368" t="s">
        <v>424</v>
      </c>
      <c r="G49" s="367" t="s">
        <v>430</v>
      </c>
    </row>
    <row r="50" spans="1:7" ht="15" customHeight="1">
      <c r="A50" s="363"/>
      <c r="B50" s="364" t="s">
        <v>439</v>
      </c>
      <c r="C50" s="368" t="s">
        <v>426</v>
      </c>
      <c r="D50" s="368"/>
      <c r="E50" s="369"/>
      <c r="F50" s="368" t="s">
        <v>424</v>
      </c>
      <c r="G50" s="367" t="s">
        <v>431</v>
      </c>
    </row>
    <row r="51" spans="1:7" ht="15" customHeight="1">
      <c r="A51" s="363"/>
      <c r="B51" s="364" t="s">
        <v>439</v>
      </c>
      <c r="C51" s="370" t="s">
        <v>432</v>
      </c>
      <c r="D51" s="370"/>
      <c r="E51" s="371"/>
      <c r="F51" s="370" t="s">
        <v>424</v>
      </c>
      <c r="G51" s="367" t="s">
        <v>433</v>
      </c>
    </row>
    <row r="52" spans="1:7" ht="15" customHeight="1">
      <c r="A52" s="374">
        <v>7</v>
      </c>
      <c r="B52" s="375" t="s">
        <v>443</v>
      </c>
      <c r="C52" s="376" t="s">
        <v>444</v>
      </c>
      <c r="D52" s="376">
        <v>1</v>
      </c>
      <c r="E52" s="377"/>
      <c r="F52" s="376" t="s">
        <v>445</v>
      </c>
      <c r="G52" s="378"/>
    </row>
    <row r="53" spans="1:7" ht="15" customHeight="1">
      <c r="A53" s="363">
        <v>7</v>
      </c>
      <c r="B53" s="364" t="s">
        <v>443</v>
      </c>
      <c r="C53" s="372" t="s">
        <v>417</v>
      </c>
      <c r="D53" s="372">
        <v>5</v>
      </c>
      <c r="E53" s="373" t="s">
        <v>446</v>
      </c>
      <c r="F53" s="372" t="s">
        <v>447</v>
      </c>
      <c r="G53" s="367" t="s">
        <v>417</v>
      </c>
    </row>
    <row r="54" spans="1:7" ht="15" customHeight="1">
      <c r="A54" s="363"/>
      <c r="B54" s="364" t="s">
        <v>443</v>
      </c>
      <c r="C54" s="365" t="s">
        <v>419</v>
      </c>
      <c r="D54" s="365"/>
      <c r="E54" s="366"/>
      <c r="F54" s="365" t="s">
        <v>420</v>
      </c>
      <c r="G54" s="367" t="s">
        <v>421</v>
      </c>
    </row>
    <row r="55" spans="1:7" ht="15" customHeight="1">
      <c r="A55" s="363"/>
      <c r="B55" s="364" t="s">
        <v>443</v>
      </c>
      <c r="C55" s="365" t="s">
        <v>419</v>
      </c>
      <c r="D55" s="365"/>
      <c r="E55" s="366"/>
      <c r="F55" s="365" t="s">
        <v>422</v>
      </c>
      <c r="G55" s="367" t="s">
        <v>423</v>
      </c>
    </row>
    <row r="56" spans="1:7" ht="15" customHeight="1">
      <c r="A56" s="363"/>
      <c r="B56" s="364" t="s">
        <v>443</v>
      </c>
      <c r="C56" s="365" t="s">
        <v>419</v>
      </c>
      <c r="D56" s="365"/>
      <c r="E56" s="366"/>
      <c r="F56" s="365" t="s">
        <v>424</v>
      </c>
      <c r="G56" s="367" t="s">
        <v>425</v>
      </c>
    </row>
    <row r="57" spans="1:7" ht="15" customHeight="1">
      <c r="A57" s="363"/>
      <c r="B57" s="364" t="s">
        <v>443</v>
      </c>
      <c r="C57" s="368" t="s">
        <v>426</v>
      </c>
      <c r="D57" s="368"/>
      <c r="E57" s="369"/>
      <c r="F57" s="368" t="s">
        <v>420</v>
      </c>
      <c r="G57" s="367" t="s">
        <v>427</v>
      </c>
    </row>
    <row r="58" spans="1:7" ht="15" customHeight="1">
      <c r="A58" s="363"/>
      <c r="B58" s="364" t="s">
        <v>443</v>
      </c>
      <c r="C58" s="368" t="s">
        <v>426</v>
      </c>
      <c r="D58" s="368"/>
      <c r="E58" s="369"/>
      <c r="F58" s="368" t="s">
        <v>422</v>
      </c>
      <c r="G58" s="367" t="s">
        <v>428</v>
      </c>
    </row>
    <row r="59" spans="1:7" ht="15" customHeight="1">
      <c r="A59" s="363"/>
      <c r="B59" s="364" t="s">
        <v>443</v>
      </c>
      <c r="C59" s="368" t="s">
        <v>426</v>
      </c>
      <c r="D59" s="368"/>
      <c r="E59" s="369"/>
      <c r="F59" s="368" t="s">
        <v>424</v>
      </c>
      <c r="G59" s="367" t="s">
        <v>429</v>
      </c>
    </row>
    <row r="60" spans="1:7" ht="15" customHeight="1">
      <c r="A60" s="363"/>
      <c r="B60" s="364" t="s">
        <v>443</v>
      </c>
      <c r="C60" s="368" t="s">
        <v>426</v>
      </c>
      <c r="D60" s="368"/>
      <c r="E60" s="369"/>
      <c r="F60" s="368" t="s">
        <v>424</v>
      </c>
      <c r="G60" s="367" t="s">
        <v>430</v>
      </c>
    </row>
    <row r="61" spans="1:7" ht="15" customHeight="1">
      <c r="A61" s="363"/>
      <c r="B61" s="364" t="s">
        <v>443</v>
      </c>
      <c r="C61" s="368" t="s">
        <v>426</v>
      </c>
      <c r="D61" s="368"/>
      <c r="E61" s="369"/>
      <c r="F61" s="368" t="s">
        <v>424</v>
      </c>
      <c r="G61" s="367" t="s">
        <v>431</v>
      </c>
    </row>
    <row r="62" spans="1:7" ht="15" customHeight="1">
      <c r="A62" s="363"/>
      <c r="B62" s="364" t="s">
        <v>443</v>
      </c>
      <c r="C62" s="370" t="s">
        <v>432</v>
      </c>
      <c r="D62" s="370"/>
      <c r="E62" s="371"/>
      <c r="F62" s="370" t="s">
        <v>424</v>
      </c>
      <c r="G62" s="367" t="s">
        <v>433</v>
      </c>
    </row>
    <row r="63" spans="1:7" ht="15" customHeight="1">
      <c r="A63" s="363">
        <v>7</v>
      </c>
      <c r="B63" s="364" t="s">
        <v>443</v>
      </c>
      <c r="C63" s="372" t="s">
        <v>417</v>
      </c>
      <c r="D63" s="372">
        <v>6</v>
      </c>
      <c r="E63" s="373" t="s">
        <v>338</v>
      </c>
      <c r="F63" s="372" t="s">
        <v>448</v>
      </c>
      <c r="G63" s="367" t="s">
        <v>417</v>
      </c>
    </row>
    <row r="64" spans="1:7" ht="15.75" customHeight="1">
      <c r="A64" s="363"/>
      <c r="B64" s="364" t="s">
        <v>443</v>
      </c>
      <c r="C64" s="365" t="s">
        <v>419</v>
      </c>
      <c r="D64" s="365"/>
      <c r="E64" s="366"/>
      <c r="F64" s="365" t="s">
        <v>420</v>
      </c>
      <c r="G64" s="367" t="s">
        <v>421</v>
      </c>
    </row>
    <row r="65" spans="1:7" ht="15" customHeight="1">
      <c r="A65" s="363"/>
      <c r="B65" s="364" t="s">
        <v>443</v>
      </c>
      <c r="C65" s="365" t="s">
        <v>419</v>
      </c>
      <c r="D65" s="365"/>
      <c r="E65" s="366"/>
      <c r="F65" s="365" t="s">
        <v>422</v>
      </c>
      <c r="G65" s="367" t="s">
        <v>423</v>
      </c>
    </row>
    <row r="66" spans="1:7" ht="15" customHeight="1">
      <c r="A66" s="363"/>
      <c r="B66" s="364" t="s">
        <v>443</v>
      </c>
      <c r="C66" s="365" t="s">
        <v>419</v>
      </c>
      <c r="D66" s="365"/>
      <c r="E66" s="366"/>
      <c r="F66" s="365" t="s">
        <v>424</v>
      </c>
      <c r="G66" s="367" t="s">
        <v>425</v>
      </c>
    </row>
    <row r="67" spans="1:7" ht="15" customHeight="1">
      <c r="A67" s="363"/>
      <c r="B67" s="364" t="s">
        <v>443</v>
      </c>
      <c r="C67" s="365" t="s">
        <v>419</v>
      </c>
      <c r="D67" s="365"/>
      <c r="E67" s="366"/>
      <c r="F67" s="365" t="s">
        <v>424</v>
      </c>
      <c r="G67" s="367" t="s">
        <v>449</v>
      </c>
    </row>
    <row r="68" spans="1:7" ht="15" customHeight="1">
      <c r="A68" s="363"/>
      <c r="B68" s="364" t="s">
        <v>443</v>
      </c>
      <c r="C68" s="368" t="s">
        <v>426</v>
      </c>
      <c r="D68" s="368"/>
      <c r="E68" s="369"/>
      <c r="F68" s="368" t="s">
        <v>420</v>
      </c>
      <c r="G68" s="367" t="s">
        <v>427</v>
      </c>
    </row>
    <row r="69" spans="1:7" ht="15" customHeight="1">
      <c r="A69" s="363"/>
      <c r="B69" s="364" t="s">
        <v>443</v>
      </c>
      <c r="C69" s="368" t="s">
        <v>426</v>
      </c>
      <c r="D69" s="368"/>
      <c r="E69" s="369"/>
      <c r="F69" s="368" t="s">
        <v>422</v>
      </c>
      <c r="G69" s="367" t="s">
        <v>428</v>
      </c>
    </row>
    <row r="70" spans="1:7" ht="15" customHeight="1">
      <c r="A70" s="363"/>
      <c r="B70" s="364" t="s">
        <v>443</v>
      </c>
      <c r="C70" s="368" t="s">
        <v>426</v>
      </c>
      <c r="D70" s="368"/>
      <c r="E70" s="369"/>
      <c r="F70" s="368" t="s">
        <v>424</v>
      </c>
      <c r="G70" s="367" t="s">
        <v>429</v>
      </c>
    </row>
    <row r="71" spans="1:7" ht="15" customHeight="1">
      <c r="A71" s="363"/>
      <c r="B71" s="364" t="s">
        <v>443</v>
      </c>
      <c r="C71" s="368" t="s">
        <v>426</v>
      </c>
      <c r="D71" s="368"/>
      <c r="E71" s="369"/>
      <c r="F71" s="368" t="s">
        <v>424</v>
      </c>
      <c r="G71" s="367" t="s">
        <v>430</v>
      </c>
    </row>
    <row r="72" spans="1:7" ht="15" customHeight="1">
      <c r="A72" s="363"/>
      <c r="B72" s="364" t="s">
        <v>443</v>
      </c>
      <c r="C72" s="368" t="s">
        <v>426</v>
      </c>
      <c r="D72" s="368"/>
      <c r="E72" s="369"/>
      <c r="F72" s="368" t="s">
        <v>424</v>
      </c>
      <c r="G72" s="367" t="s">
        <v>431</v>
      </c>
    </row>
    <row r="73" spans="1:7" ht="15" customHeight="1">
      <c r="A73" s="363"/>
      <c r="B73" s="364" t="s">
        <v>443</v>
      </c>
      <c r="C73" s="370" t="s">
        <v>432</v>
      </c>
      <c r="D73" s="370"/>
      <c r="E73" s="371"/>
      <c r="F73" s="370" t="s">
        <v>424</v>
      </c>
      <c r="G73" s="367" t="s">
        <v>433</v>
      </c>
    </row>
    <row r="74" spans="1:7" ht="15" customHeight="1">
      <c r="A74" s="363">
        <v>8</v>
      </c>
      <c r="B74" s="364" t="s">
        <v>450</v>
      </c>
      <c r="C74" s="372" t="s">
        <v>417</v>
      </c>
      <c r="D74" s="372">
        <v>7</v>
      </c>
      <c r="E74" s="373" t="s">
        <v>451</v>
      </c>
      <c r="F74" s="372" t="s">
        <v>452</v>
      </c>
      <c r="G74" s="367" t="s">
        <v>417</v>
      </c>
    </row>
    <row r="75" spans="1:7" ht="15" customHeight="1">
      <c r="A75" s="363"/>
      <c r="B75" s="364" t="s">
        <v>450</v>
      </c>
      <c r="C75" s="365" t="s">
        <v>419</v>
      </c>
      <c r="D75" s="365"/>
      <c r="E75" s="366"/>
      <c r="F75" s="365" t="s">
        <v>420</v>
      </c>
      <c r="G75" s="367" t="s">
        <v>421</v>
      </c>
    </row>
    <row r="76" spans="1:7" ht="15" customHeight="1">
      <c r="A76" s="363"/>
      <c r="B76" s="364" t="s">
        <v>450</v>
      </c>
      <c r="C76" s="365" t="s">
        <v>419</v>
      </c>
      <c r="D76" s="365"/>
      <c r="E76" s="366"/>
      <c r="F76" s="365" t="s">
        <v>422</v>
      </c>
      <c r="G76" s="367" t="s">
        <v>423</v>
      </c>
    </row>
    <row r="77" spans="1:7" ht="15" customHeight="1">
      <c r="A77" s="363"/>
      <c r="B77" s="364" t="s">
        <v>450</v>
      </c>
      <c r="C77" s="365" t="s">
        <v>419</v>
      </c>
      <c r="D77" s="365"/>
      <c r="E77" s="366"/>
      <c r="F77" s="365" t="s">
        <v>424</v>
      </c>
      <c r="G77" s="367" t="s">
        <v>425</v>
      </c>
    </row>
    <row r="78" spans="1:7" ht="15" customHeight="1">
      <c r="A78" s="363"/>
      <c r="B78" s="364" t="s">
        <v>450</v>
      </c>
      <c r="C78" s="365" t="s">
        <v>419</v>
      </c>
      <c r="D78" s="365"/>
      <c r="E78" s="366"/>
      <c r="F78" s="365" t="s">
        <v>424</v>
      </c>
      <c r="G78" s="367" t="s">
        <v>453</v>
      </c>
    </row>
    <row r="79" spans="1:7" ht="15" customHeight="1">
      <c r="A79" s="363"/>
      <c r="B79" s="364" t="s">
        <v>450</v>
      </c>
      <c r="C79" s="368" t="s">
        <v>426</v>
      </c>
      <c r="D79" s="368"/>
      <c r="E79" s="369"/>
      <c r="F79" s="368" t="s">
        <v>420</v>
      </c>
      <c r="G79" s="367" t="s">
        <v>427</v>
      </c>
    </row>
    <row r="80" spans="1:7" ht="15" customHeight="1">
      <c r="A80" s="363"/>
      <c r="B80" s="364" t="s">
        <v>450</v>
      </c>
      <c r="C80" s="368" t="s">
        <v>426</v>
      </c>
      <c r="D80" s="368"/>
      <c r="E80" s="369"/>
      <c r="F80" s="368" t="s">
        <v>422</v>
      </c>
      <c r="G80" s="367" t="s">
        <v>428</v>
      </c>
    </row>
    <row r="81" spans="1:7">
      <c r="A81" s="363"/>
      <c r="B81" s="364" t="s">
        <v>450</v>
      </c>
      <c r="C81" s="368" t="s">
        <v>426</v>
      </c>
      <c r="D81" s="368"/>
      <c r="E81" s="369"/>
      <c r="F81" s="368" t="s">
        <v>424</v>
      </c>
      <c r="G81" s="367" t="s">
        <v>429</v>
      </c>
    </row>
    <row r="82" spans="1:7">
      <c r="A82" s="363"/>
      <c r="B82" s="364" t="s">
        <v>450</v>
      </c>
      <c r="C82" s="368" t="s">
        <v>426</v>
      </c>
      <c r="D82" s="368"/>
      <c r="E82" s="369"/>
      <c r="F82" s="368" t="s">
        <v>424</v>
      </c>
      <c r="G82" s="367" t="s">
        <v>430</v>
      </c>
    </row>
    <row r="83" spans="1:7">
      <c r="A83" s="363"/>
      <c r="B83" s="364" t="s">
        <v>450</v>
      </c>
      <c r="C83" s="368" t="s">
        <v>426</v>
      </c>
      <c r="D83" s="368"/>
      <c r="E83" s="369"/>
      <c r="F83" s="368" t="s">
        <v>424</v>
      </c>
      <c r="G83" s="367" t="s">
        <v>431</v>
      </c>
    </row>
    <row r="84" spans="1:7">
      <c r="A84" s="363"/>
      <c r="B84" s="364" t="s">
        <v>450</v>
      </c>
      <c r="C84" s="370" t="s">
        <v>432</v>
      </c>
      <c r="D84" s="370"/>
      <c r="E84" s="371"/>
      <c r="F84" s="370" t="s">
        <v>424</v>
      </c>
      <c r="G84" s="367" t="s">
        <v>433</v>
      </c>
    </row>
    <row r="85" spans="1:7">
      <c r="A85" s="363">
        <v>8</v>
      </c>
      <c r="B85" s="364" t="s">
        <v>450</v>
      </c>
      <c r="C85" s="372" t="s">
        <v>417</v>
      </c>
      <c r="D85" s="372">
        <v>8</v>
      </c>
      <c r="E85" s="373" t="s">
        <v>454</v>
      </c>
      <c r="F85" s="372" t="s">
        <v>455</v>
      </c>
      <c r="G85" s="367" t="s">
        <v>417</v>
      </c>
    </row>
    <row r="86" spans="1:7">
      <c r="A86" s="363"/>
      <c r="B86" s="364" t="s">
        <v>450</v>
      </c>
      <c r="C86" s="365" t="s">
        <v>419</v>
      </c>
      <c r="D86" s="365"/>
      <c r="E86" s="366"/>
      <c r="F86" s="365" t="s">
        <v>420</v>
      </c>
      <c r="G86" s="367" t="s">
        <v>421</v>
      </c>
    </row>
    <row r="87" spans="1:7">
      <c r="A87" s="363"/>
      <c r="B87" s="364" t="s">
        <v>450</v>
      </c>
      <c r="C87" s="365" t="s">
        <v>419</v>
      </c>
      <c r="D87" s="365"/>
      <c r="E87" s="366"/>
      <c r="F87" s="365" t="s">
        <v>422</v>
      </c>
      <c r="G87" s="367" t="s">
        <v>423</v>
      </c>
    </row>
    <row r="88" spans="1:7">
      <c r="A88" s="363"/>
      <c r="B88" s="364" t="s">
        <v>450</v>
      </c>
      <c r="C88" s="365" t="s">
        <v>419</v>
      </c>
      <c r="D88" s="365"/>
      <c r="E88" s="366"/>
      <c r="F88" s="365" t="s">
        <v>424</v>
      </c>
      <c r="G88" s="367" t="s">
        <v>425</v>
      </c>
    </row>
    <row r="89" spans="1:7">
      <c r="A89" s="363"/>
      <c r="B89" s="364" t="s">
        <v>450</v>
      </c>
      <c r="C89" s="365" t="s">
        <v>419</v>
      </c>
      <c r="D89" s="365"/>
      <c r="E89" s="366"/>
      <c r="F89" s="365" t="s">
        <v>424</v>
      </c>
      <c r="G89" s="379" t="s">
        <v>456</v>
      </c>
    </row>
    <row r="90" spans="1:7">
      <c r="A90" s="363"/>
      <c r="B90" s="364" t="s">
        <v>450</v>
      </c>
      <c r="C90" s="368" t="s">
        <v>426</v>
      </c>
      <c r="D90" s="368"/>
      <c r="E90" s="369"/>
      <c r="F90" s="368" t="s">
        <v>420</v>
      </c>
      <c r="G90" s="367" t="s">
        <v>427</v>
      </c>
    </row>
    <row r="91" spans="1:7">
      <c r="A91" s="363"/>
      <c r="B91" s="364" t="s">
        <v>450</v>
      </c>
      <c r="C91" s="368" t="s">
        <v>426</v>
      </c>
      <c r="D91" s="368"/>
      <c r="E91" s="369"/>
      <c r="F91" s="368" t="s">
        <v>422</v>
      </c>
      <c r="G91" s="367" t="s">
        <v>428</v>
      </c>
    </row>
    <row r="92" spans="1:7">
      <c r="A92" s="363"/>
      <c r="B92" s="364" t="s">
        <v>450</v>
      </c>
      <c r="C92" s="368" t="s">
        <v>426</v>
      </c>
      <c r="D92" s="368"/>
      <c r="E92" s="369"/>
      <c r="F92" s="368" t="s">
        <v>424</v>
      </c>
      <c r="G92" s="367" t="s">
        <v>429</v>
      </c>
    </row>
    <row r="93" spans="1:7">
      <c r="A93" s="363"/>
      <c r="B93" s="364" t="s">
        <v>450</v>
      </c>
      <c r="C93" s="368" t="s">
        <v>426</v>
      </c>
      <c r="D93" s="368"/>
      <c r="E93" s="369"/>
      <c r="F93" s="368" t="s">
        <v>424</v>
      </c>
      <c r="G93" s="367" t="s">
        <v>430</v>
      </c>
    </row>
    <row r="94" spans="1:7">
      <c r="A94" s="363"/>
      <c r="B94" s="364" t="s">
        <v>450</v>
      </c>
      <c r="C94" s="368" t="s">
        <v>426</v>
      </c>
      <c r="D94" s="368"/>
      <c r="E94" s="369"/>
      <c r="F94" s="368" t="s">
        <v>424</v>
      </c>
      <c r="G94" s="367" t="s">
        <v>431</v>
      </c>
    </row>
    <row r="95" spans="1:7">
      <c r="A95" s="363"/>
      <c r="B95" s="364" t="s">
        <v>450</v>
      </c>
      <c r="C95" s="370" t="s">
        <v>432</v>
      </c>
      <c r="D95" s="370"/>
      <c r="E95" s="371"/>
      <c r="F95" s="370" t="s">
        <v>424</v>
      </c>
      <c r="G95" s="367" t="s">
        <v>433</v>
      </c>
    </row>
    <row r="96" spans="1:7">
      <c r="A96" s="363">
        <v>8</v>
      </c>
      <c r="B96" s="364" t="s">
        <v>450</v>
      </c>
      <c r="C96" s="372" t="s">
        <v>417</v>
      </c>
      <c r="D96" s="372">
        <v>9</v>
      </c>
      <c r="E96" s="373" t="s">
        <v>363</v>
      </c>
      <c r="F96" s="372" t="s">
        <v>457</v>
      </c>
      <c r="G96" s="367" t="s">
        <v>417</v>
      </c>
    </row>
    <row r="97" spans="1:7">
      <c r="A97" s="363"/>
      <c r="B97" s="364" t="s">
        <v>450</v>
      </c>
      <c r="C97" s="365" t="s">
        <v>419</v>
      </c>
      <c r="D97" s="365"/>
      <c r="E97" s="366"/>
      <c r="F97" s="365" t="s">
        <v>420</v>
      </c>
      <c r="G97" s="367" t="s">
        <v>421</v>
      </c>
    </row>
    <row r="98" spans="1:7">
      <c r="A98" s="363"/>
      <c r="B98" s="364" t="s">
        <v>450</v>
      </c>
      <c r="C98" s="365" t="s">
        <v>419</v>
      </c>
      <c r="D98" s="365"/>
      <c r="E98" s="366"/>
      <c r="F98" s="365" t="s">
        <v>422</v>
      </c>
      <c r="G98" s="367" t="s">
        <v>423</v>
      </c>
    </row>
    <row r="99" spans="1:7">
      <c r="A99" s="363"/>
      <c r="B99" s="364" t="s">
        <v>450</v>
      </c>
      <c r="C99" s="365" t="s">
        <v>419</v>
      </c>
      <c r="D99" s="365"/>
      <c r="E99" s="366"/>
      <c r="F99" s="365" t="s">
        <v>424</v>
      </c>
      <c r="G99" s="367" t="s">
        <v>425</v>
      </c>
    </row>
    <row r="100" spans="1:7">
      <c r="A100" s="363"/>
      <c r="B100" s="364" t="s">
        <v>450</v>
      </c>
      <c r="C100" s="365" t="s">
        <v>419</v>
      </c>
      <c r="D100" s="365"/>
      <c r="E100" s="366"/>
      <c r="F100" s="365" t="s">
        <v>424</v>
      </c>
      <c r="G100" s="379" t="s">
        <v>456</v>
      </c>
    </row>
    <row r="101" spans="1:7">
      <c r="A101" s="363"/>
      <c r="B101" s="364" t="s">
        <v>450</v>
      </c>
      <c r="C101" s="368" t="s">
        <v>426</v>
      </c>
      <c r="D101" s="368"/>
      <c r="E101" s="369"/>
      <c r="F101" s="368" t="s">
        <v>420</v>
      </c>
      <c r="G101" s="367" t="s">
        <v>427</v>
      </c>
    </row>
    <row r="102" spans="1:7">
      <c r="A102" s="363"/>
      <c r="B102" s="364" t="s">
        <v>450</v>
      </c>
      <c r="C102" s="368" t="s">
        <v>426</v>
      </c>
      <c r="D102" s="368"/>
      <c r="E102" s="369"/>
      <c r="F102" s="368" t="s">
        <v>422</v>
      </c>
      <c r="G102" s="367" t="s">
        <v>428</v>
      </c>
    </row>
    <row r="103" spans="1:7">
      <c r="A103" s="363"/>
      <c r="B103" s="364" t="s">
        <v>450</v>
      </c>
      <c r="C103" s="368" t="s">
        <v>426</v>
      </c>
      <c r="D103" s="368"/>
      <c r="E103" s="369"/>
      <c r="F103" s="368" t="s">
        <v>424</v>
      </c>
      <c r="G103" s="367" t="s">
        <v>429</v>
      </c>
    </row>
    <row r="104" spans="1:7">
      <c r="A104" s="363"/>
      <c r="B104" s="364" t="s">
        <v>450</v>
      </c>
      <c r="C104" s="368" t="s">
        <v>426</v>
      </c>
      <c r="D104" s="368"/>
      <c r="E104" s="369"/>
      <c r="F104" s="368" t="s">
        <v>424</v>
      </c>
      <c r="G104" s="367" t="s">
        <v>430</v>
      </c>
    </row>
    <row r="105" spans="1:7">
      <c r="A105" s="363"/>
      <c r="B105" s="364" t="s">
        <v>450</v>
      </c>
      <c r="C105" s="368" t="s">
        <v>426</v>
      </c>
      <c r="D105" s="368"/>
      <c r="E105" s="369"/>
      <c r="F105" s="368" t="s">
        <v>424</v>
      </c>
      <c r="G105" s="367" t="s">
        <v>431</v>
      </c>
    </row>
    <row r="106" spans="1:7">
      <c r="A106" s="363"/>
      <c r="B106" s="364" t="s">
        <v>450</v>
      </c>
      <c r="C106" s="370" t="s">
        <v>432</v>
      </c>
      <c r="D106" s="370"/>
      <c r="E106" s="371"/>
      <c r="F106" s="370" t="s">
        <v>424</v>
      </c>
      <c r="G106" s="367" t="s">
        <v>433</v>
      </c>
    </row>
    <row r="107" spans="1:7">
      <c r="A107" s="363">
        <v>8</v>
      </c>
      <c r="B107" s="364" t="s">
        <v>450</v>
      </c>
      <c r="C107" s="372" t="s">
        <v>417</v>
      </c>
      <c r="D107" s="372">
        <v>10</v>
      </c>
      <c r="E107" s="373" t="s">
        <v>458</v>
      </c>
      <c r="F107" s="372" t="s">
        <v>132</v>
      </c>
      <c r="G107" s="367" t="s">
        <v>417</v>
      </c>
    </row>
    <row r="108" spans="1:7">
      <c r="A108" s="363"/>
      <c r="B108" s="364" t="s">
        <v>450</v>
      </c>
      <c r="C108" s="365" t="s">
        <v>419</v>
      </c>
      <c r="D108" s="365"/>
      <c r="E108" s="366"/>
      <c r="F108" s="365" t="s">
        <v>420</v>
      </c>
      <c r="G108" s="367" t="s">
        <v>421</v>
      </c>
    </row>
    <row r="109" spans="1:7">
      <c r="A109" s="363"/>
      <c r="B109" s="364" t="s">
        <v>450</v>
      </c>
      <c r="C109" s="365" t="s">
        <v>419</v>
      </c>
      <c r="D109" s="365"/>
      <c r="E109" s="366"/>
      <c r="F109" s="365" t="s">
        <v>422</v>
      </c>
      <c r="G109" s="367" t="s">
        <v>423</v>
      </c>
    </row>
    <row r="110" spans="1:7">
      <c r="A110" s="363"/>
      <c r="B110" s="364" t="s">
        <v>450</v>
      </c>
      <c r="C110" s="365" t="s">
        <v>419</v>
      </c>
      <c r="D110" s="365"/>
      <c r="E110" s="366"/>
      <c r="F110" s="365" t="s">
        <v>424</v>
      </c>
      <c r="G110" s="367" t="s">
        <v>425</v>
      </c>
    </row>
    <row r="111" spans="1:7">
      <c r="A111" s="363"/>
      <c r="B111" s="364" t="s">
        <v>450</v>
      </c>
      <c r="C111" s="365" t="s">
        <v>419</v>
      </c>
      <c r="D111" s="365"/>
      <c r="E111" s="366"/>
      <c r="F111" s="365" t="s">
        <v>424</v>
      </c>
      <c r="G111" s="379" t="s">
        <v>456</v>
      </c>
    </row>
    <row r="112" spans="1:7">
      <c r="A112" s="363"/>
      <c r="B112" s="364" t="s">
        <v>450</v>
      </c>
      <c r="C112" s="368" t="s">
        <v>426</v>
      </c>
      <c r="D112" s="368"/>
      <c r="E112" s="369"/>
      <c r="F112" s="368" t="s">
        <v>420</v>
      </c>
      <c r="G112" s="367" t="s">
        <v>427</v>
      </c>
    </row>
    <row r="113" spans="1:7">
      <c r="A113" s="363"/>
      <c r="B113" s="364" t="s">
        <v>450</v>
      </c>
      <c r="C113" s="368" t="s">
        <v>426</v>
      </c>
      <c r="D113" s="368"/>
      <c r="E113" s="369"/>
      <c r="F113" s="368" t="s">
        <v>422</v>
      </c>
      <c r="G113" s="367" t="s">
        <v>428</v>
      </c>
    </row>
    <row r="114" spans="1:7">
      <c r="A114" s="363"/>
      <c r="B114" s="364" t="s">
        <v>450</v>
      </c>
      <c r="C114" s="368" t="s">
        <v>426</v>
      </c>
      <c r="D114" s="368"/>
      <c r="E114" s="369"/>
      <c r="F114" s="368" t="s">
        <v>424</v>
      </c>
      <c r="G114" s="367" t="s">
        <v>429</v>
      </c>
    </row>
    <row r="115" spans="1:7">
      <c r="A115" s="363"/>
      <c r="B115" s="364" t="s">
        <v>450</v>
      </c>
      <c r="C115" s="368" t="s">
        <v>426</v>
      </c>
      <c r="D115" s="368"/>
      <c r="E115" s="369"/>
      <c r="F115" s="368" t="s">
        <v>424</v>
      </c>
      <c r="G115" s="367" t="s">
        <v>430</v>
      </c>
    </row>
    <row r="116" spans="1:7">
      <c r="A116" s="363"/>
      <c r="B116" s="364" t="s">
        <v>450</v>
      </c>
      <c r="C116" s="368" t="s">
        <v>426</v>
      </c>
      <c r="D116" s="368"/>
      <c r="E116" s="369"/>
      <c r="F116" s="368" t="s">
        <v>424</v>
      </c>
      <c r="G116" s="367" t="s">
        <v>431</v>
      </c>
    </row>
    <row r="117" spans="1:7">
      <c r="A117" s="363"/>
      <c r="B117" s="364" t="s">
        <v>450</v>
      </c>
      <c r="C117" s="370" t="s">
        <v>432</v>
      </c>
      <c r="D117" s="370"/>
      <c r="E117" s="371"/>
      <c r="F117" s="370" t="s">
        <v>424</v>
      </c>
      <c r="G117" s="367" t="s">
        <v>433</v>
      </c>
    </row>
    <row r="118" spans="1:7">
      <c r="A118" s="363">
        <v>8</v>
      </c>
      <c r="B118" s="364" t="s">
        <v>450</v>
      </c>
      <c r="C118" s="372" t="s">
        <v>417</v>
      </c>
      <c r="D118" s="372">
        <v>11</v>
      </c>
      <c r="E118" s="373" t="s">
        <v>372</v>
      </c>
      <c r="F118" s="372" t="s">
        <v>459</v>
      </c>
      <c r="G118" s="367" t="s">
        <v>417</v>
      </c>
    </row>
    <row r="119" spans="1:7">
      <c r="A119" s="363"/>
      <c r="B119" s="364" t="s">
        <v>450</v>
      </c>
      <c r="C119" s="365" t="s">
        <v>419</v>
      </c>
      <c r="D119" s="365"/>
      <c r="E119" s="366"/>
      <c r="F119" s="365" t="s">
        <v>420</v>
      </c>
      <c r="G119" s="367" t="s">
        <v>421</v>
      </c>
    </row>
    <row r="120" spans="1:7">
      <c r="A120" s="363"/>
      <c r="B120" s="364" t="s">
        <v>450</v>
      </c>
      <c r="C120" s="365" t="s">
        <v>419</v>
      </c>
      <c r="D120" s="365"/>
      <c r="E120" s="366"/>
      <c r="F120" s="365" t="s">
        <v>422</v>
      </c>
      <c r="G120" s="367" t="s">
        <v>423</v>
      </c>
    </row>
    <row r="121" spans="1:7">
      <c r="A121" s="363"/>
      <c r="B121" s="364" t="s">
        <v>450</v>
      </c>
      <c r="C121" s="365" t="s">
        <v>419</v>
      </c>
      <c r="D121" s="365"/>
      <c r="E121" s="366"/>
      <c r="F121" s="365" t="s">
        <v>424</v>
      </c>
      <c r="G121" s="367" t="s">
        <v>425</v>
      </c>
    </row>
    <row r="122" spans="1:7">
      <c r="A122" s="363"/>
      <c r="B122" s="364" t="s">
        <v>450</v>
      </c>
      <c r="C122" s="368" t="s">
        <v>426</v>
      </c>
      <c r="D122" s="368"/>
      <c r="E122" s="369"/>
      <c r="F122" s="368" t="s">
        <v>420</v>
      </c>
      <c r="G122" s="367" t="s">
        <v>427</v>
      </c>
    </row>
    <row r="123" spans="1:7">
      <c r="A123" s="363"/>
      <c r="B123" s="364" t="s">
        <v>450</v>
      </c>
      <c r="C123" s="368" t="s">
        <v>426</v>
      </c>
      <c r="D123" s="368"/>
      <c r="E123" s="369"/>
      <c r="F123" s="368" t="s">
        <v>422</v>
      </c>
      <c r="G123" s="367" t="s">
        <v>428</v>
      </c>
    </row>
    <row r="124" spans="1:7">
      <c r="A124" s="363"/>
      <c r="B124" s="364" t="s">
        <v>450</v>
      </c>
      <c r="C124" s="368" t="s">
        <v>426</v>
      </c>
      <c r="D124" s="368"/>
      <c r="E124" s="369"/>
      <c r="F124" s="368" t="s">
        <v>424</v>
      </c>
      <c r="G124" s="367" t="s">
        <v>429</v>
      </c>
    </row>
    <row r="125" spans="1:7">
      <c r="A125" s="363"/>
      <c r="B125" s="364" t="s">
        <v>450</v>
      </c>
      <c r="C125" s="368" t="s">
        <v>426</v>
      </c>
      <c r="D125" s="368"/>
      <c r="E125" s="369"/>
      <c r="F125" s="368" t="s">
        <v>424</v>
      </c>
      <c r="G125" s="367" t="s">
        <v>430</v>
      </c>
    </row>
    <row r="126" spans="1:7">
      <c r="A126" s="363"/>
      <c r="B126" s="364" t="s">
        <v>450</v>
      </c>
      <c r="C126" s="368" t="s">
        <v>426</v>
      </c>
      <c r="D126" s="368"/>
      <c r="E126" s="369"/>
      <c r="F126" s="368" t="s">
        <v>424</v>
      </c>
      <c r="G126" s="367" t="s">
        <v>431</v>
      </c>
    </row>
    <row r="127" spans="1:7">
      <c r="A127" s="363"/>
      <c r="B127" s="364" t="s">
        <v>450</v>
      </c>
      <c r="C127" s="370" t="s">
        <v>432</v>
      </c>
      <c r="D127" s="370"/>
      <c r="E127" s="371"/>
      <c r="F127" s="370" t="s">
        <v>424</v>
      </c>
      <c r="G127" s="367" t="s">
        <v>433</v>
      </c>
    </row>
    <row r="128" spans="1:7">
      <c r="A128" s="363">
        <v>8</v>
      </c>
      <c r="B128" s="364" t="s">
        <v>450</v>
      </c>
      <c r="C128" s="372" t="s">
        <v>417</v>
      </c>
      <c r="D128" s="372">
        <v>12</v>
      </c>
      <c r="E128" s="373" t="s">
        <v>460</v>
      </c>
      <c r="F128" s="372" t="s">
        <v>461</v>
      </c>
      <c r="G128" s="367" t="s">
        <v>417</v>
      </c>
    </row>
    <row r="129" spans="1:7">
      <c r="A129" s="363"/>
      <c r="B129" s="364" t="s">
        <v>450</v>
      </c>
      <c r="C129" s="365" t="s">
        <v>419</v>
      </c>
      <c r="D129" s="365"/>
      <c r="E129" s="366"/>
      <c r="F129" s="365" t="s">
        <v>420</v>
      </c>
      <c r="G129" s="367" t="s">
        <v>421</v>
      </c>
    </row>
    <row r="130" spans="1:7">
      <c r="A130" s="363"/>
      <c r="B130" s="364" t="s">
        <v>450</v>
      </c>
      <c r="C130" s="365" t="s">
        <v>419</v>
      </c>
      <c r="D130" s="365"/>
      <c r="E130" s="366"/>
      <c r="F130" s="365" t="s">
        <v>422</v>
      </c>
      <c r="G130" s="367" t="s">
        <v>423</v>
      </c>
    </row>
    <row r="131" spans="1:7">
      <c r="A131" s="363"/>
      <c r="B131" s="364" t="s">
        <v>450</v>
      </c>
      <c r="C131" s="365" t="s">
        <v>419</v>
      </c>
      <c r="D131" s="365"/>
      <c r="E131" s="366"/>
      <c r="F131" s="365" t="s">
        <v>424</v>
      </c>
      <c r="G131" s="367" t="s">
        <v>425</v>
      </c>
    </row>
    <row r="132" spans="1:7">
      <c r="A132" s="363"/>
      <c r="B132" s="364" t="s">
        <v>450</v>
      </c>
      <c r="C132" s="368" t="s">
        <v>426</v>
      </c>
      <c r="D132" s="368"/>
      <c r="E132" s="369"/>
      <c r="F132" s="368" t="s">
        <v>420</v>
      </c>
      <c r="G132" s="367" t="s">
        <v>427</v>
      </c>
    </row>
    <row r="133" spans="1:7">
      <c r="A133" s="363"/>
      <c r="B133" s="364" t="s">
        <v>450</v>
      </c>
      <c r="C133" s="368" t="s">
        <v>426</v>
      </c>
      <c r="D133" s="368"/>
      <c r="E133" s="369"/>
      <c r="F133" s="368" t="s">
        <v>422</v>
      </c>
      <c r="G133" s="367" t="s">
        <v>428</v>
      </c>
    </row>
    <row r="134" spans="1:7">
      <c r="A134" s="363"/>
      <c r="B134" s="364" t="s">
        <v>450</v>
      </c>
      <c r="C134" s="368" t="s">
        <v>426</v>
      </c>
      <c r="D134" s="368"/>
      <c r="E134" s="369"/>
      <c r="F134" s="368" t="s">
        <v>424</v>
      </c>
      <c r="G134" s="367" t="s">
        <v>429</v>
      </c>
    </row>
    <row r="135" spans="1:7">
      <c r="A135" s="363"/>
      <c r="B135" s="364" t="s">
        <v>450</v>
      </c>
      <c r="C135" s="368" t="s">
        <v>426</v>
      </c>
      <c r="D135" s="368"/>
      <c r="E135" s="369"/>
      <c r="F135" s="368" t="s">
        <v>424</v>
      </c>
      <c r="G135" s="367" t="s">
        <v>430</v>
      </c>
    </row>
    <row r="136" spans="1:7">
      <c r="A136" s="363"/>
      <c r="B136" s="364" t="s">
        <v>450</v>
      </c>
      <c r="C136" s="368" t="s">
        <v>426</v>
      </c>
      <c r="D136" s="368"/>
      <c r="E136" s="369"/>
      <c r="F136" s="368" t="s">
        <v>424</v>
      </c>
      <c r="G136" s="367" t="s">
        <v>431</v>
      </c>
    </row>
    <row r="137" spans="1:7">
      <c r="A137" s="363"/>
      <c r="B137" s="364" t="s">
        <v>450</v>
      </c>
      <c r="C137" s="370" t="s">
        <v>432</v>
      </c>
      <c r="D137" s="370"/>
      <c r="E137" s="371"/>
      <c r="F137" s="370" t="s">
        <v>424</v>
      </c>
      <c r="G137" s="367" t="s">
        <v>433</v>
      </c>
    </row>
    <row r="138" spans="1:7">
      <c r="A138" s="363">
        <v>11</v>
      </c>
      <c r="B138" s="364" t="s">
        <v>462</v>
      </c>
      <c r="C138" s="372" t="s">
        <v>417</v>
      </c>
      <c r="D138" s="372">
        <v>13</v>
      </c>
      <c r="E138" s="373" t="s">
        <v>463</v>
      </c>
      <c r="F138" s="372" t="s">
        <v>464</v>
      </c>
      <c r="G138" s="367" t="s">
        <v>417</v>
      </c>
    </row>
    <row r="139" spans="1:7">
      <c r="A139" s="363"/>
      <c r="B139" s="364" t="s">
        <v>462</v>
      </c>
      <c r="C139" s="365" t="s">
        <v>419</v>
      </c>
      <c r="D139" s="365"/>
      <c r="E139" s="366"/>
      <c r="F139" s="365" t="s">
        <v>420</v>
      </c>
      <c r="G139" s="367" t="s">
        <v>421</v>
      </c>
    </row>
    <row r="140" spans="1:7">
      <c r="A140" s="363"/>
      <c r="B140" s="364" t="s">
        <v>462</v>
      </c>
      <c r="C140" s="365" t="s">
        <v>419</v>
      </c>
      <c r="D140" s="365"/>
      <c r="E140" s="366"/>
      <c r="F140" s="365" t="s">
        <v>422</v>
      </c>
      <c r="G140" s="367" t="s">
        <v>423</v>
      </c>
    </row>
    <row r="141" spans="1:7">
      <c r="A141" s="363"/>
      <c r="B141" s="364" t="s">
        <v>462</v>
      </c>
      <c r="C141" s="365" t="s">
        <v>419</v>
      </c>
      <c r="D141" s="365"/>
      <c r="E141" s="366"/>
      <c r="F141" s="365" t="s">
        <v>424</v>
      </c>
      <c r="G141" s="367" t="s">
        <v>425</v>
      </c>
    </row>
    <row r="142" spans="1:7">
      <c r="A142" s="363"/>
      <c r="B142" s="364" t="s">
        <v>462</v>
      </c>
      <c r="C142" s="365" t="s">
        <v>419</v>
      </c>
      <c r="D142" s="365"/>
      <c r="E142" s="366"/>
      <c r="F142" s="365" t="s">
        <v>424</v>
      </c>
      <c r="G142" s="367" t="s">
        <v>465</v>
      </c>
    </row>
    <row r="143" spans="1:7">
      <c r="A143" s="363"/>
      <c r="B143" s="364" t="s">
        <v>462</v>
      </c>
      <c r="C143" s="368" t="s">
        <v>426</v>
      </c>
      <c r="D143" s="368"/>
      <c r="E143" s="369"/>
      <c r="F143" s="368" t="s">
        <v>420</v>
      </c>
      <c r="G143" s="367" t="s">
        <v>427</v>
      </c>
    </row>
    <row r="144" spans="1:7">
      <c r="A144" s="363"/>
      <c r="B144" s="364" t="s">
        <v>462</v>
      </c>
      <c r="C144" s="368" t="s">
        <v>426</v>
      </c>
      <c r="D144" s="368"/>
      <c r="E144" s="369"/>
      <c r="F144" s="368" t="s">
        <v>422</v>
      </c>
      <c r="G144" s="367" t="s">
        <v>428</v>
      </c>
    </row>
    <row r="145" spans="1:7">
      <c r="A145" s="363"/>
      <c r="B145" s="364" t="s">
        <v>462</v>
      </c>
      <c r="C145" s="368" t="s">
        <v>426</v>
      </c>
      <c r="D145" s="368"/>
      <c r="E145" s="369"/>
      <c r="F145" s="368" t="s">
        <v>424</v>
      </c>
      <c r="G145" s="367" t="s">
        <v>429</v>
      </c>
    </row>
    <row r="146" spans="1:7">
      <c r="A146" s="363"/>
      <c r="B146" s="364" t="s">
        <v>462</v>
      </c>
      <c r="C146" s="368" t="s">
        <v>426</v>
      </c>
      <c r="D146" s="368"/>
      <c r="E146" s="369"/>
      <c r="F146" s="368" t="s">
        <v>424</v>
      </c>
      <c r="G146" s="367" t="s">
        <v>430</v>
      </c>
    </row>
    <row r="147" spans="1:7">
      <c r="A147" s="363"/>
      <c r="B147" s="364" t="s">
        <v>462</v>
      </c>
      <c r="C147" s="368" t="s">
        <v>426</v>
      </c>
      <c r="D147" s="368"/>
      <c r="E147" s="369"/>
      <c r="F147" s="368" t="s">
        <v>424</v>
      </c>
      <c r="G147" s="367" t="s">
        <v>431</v>
      </c>
    </row>
    <row r="148" spans="1:7">
      <c r="A148" s="363"/>
      <c r="B148" s="364" t="s">
        <v>462</v>
      </c>
      <c r="C148" s="370" t="s">
        <v>432</v>
      </c>
      <c r="D148" s="370"/>
      <c r="E148" s="371"/>
      <c r="F148" s="370" t="s">
        <v>424</v>
      </c>
      <c r="G148" s="367" t="s">
        <v>433</v>
      </c>
    </row>
    <row r="149" spans="1:7">
      <c r="A149" s="363">
        <v>12</v>
      </c>
      <c r="B149" s="364" t="s">
        <v>466</v>
      </c>
      <c r="C149" s="372" t="s">
        <v>417</v>
      </c>
      <c r="D149" s="372">
        <v>14</v>
      </c>
      <c r="E149" s="373" t="s">
        <v>467</v>
      </c>
      <c r="F149" s="372" t="s">
        <v>468</v>
      </c>
      <c r="G149" s="367" t="s">
        <v>417</v>
      </c>
    </row>
    <row r="150" spans="1:7">
      <c r="A150" s="363"/>
      <c r="B150" s="364" t="s">
        <v>466</v>
      </c>
      <c r="C150" s="365" t="s">
        <v>419</v>
      </c>
      <c r="D150" s="365"/>
      <c r="E150" s="366"/>
      <c r="F150" s="365" t="s">
        <v>420</v>
      </c>
      <c r="G150" s="367" t="s">
        <v>421</v>
      </c>
    </row>
    <row r="151" spans="1:7">
      <c r="A151" s="363"/>
      <c r="B151" s="364" t="s">
        <v>466</v>
      </c>
      <c r="C151" s="365" t="s">
        <v>419</v>
      </c>
      <c r="D151" s="365"/>
      <c r="E151" s="366"/>
      <c r="F151" s="365" t="s">
        <v>422</v>
      </c>
      <c r="G151" s="367" t="s">
        <v>423</v>
      </c>
    </row>
    <row r="152" spans="1:7">
      <c r="A152" s="363"/>
      <c r="B152" s="364" t="s">
        <v>466</v>
      </c>
      <c r="C152" s="365" t="s">
        <v>419</v>
      </c>
      <c r="D152" s="365"/>
      <c r="E152" s="366"/>
      <c r="F152" s="365" t="s">
        <v>424</v>
      </c>
      <c r="G152" s="367" t="s">
        <v>425</v>
      </c>
    </row>
    <row r="153" spans="1:7">
      <c r="A153" s="363"/>
      <c r="B153" s="364" t="s">
        <v>466</v>
      </c>
      <c r="C153" s="368" t="s">
        <v>426</v>
      </c>
      <c r="D153" s="368"/>
      <c r="E153" s="369"/>
      <c r="F153" s="368" t="s">
        <v>420</v>
      </c>
      <c r="G153" s="367" t="s">
        <v>427</v>
      </c>
    </row>
    <row r="154" spans="1:7">
      <c r="A154" s="363"/>
      <c r="B154" s="364" t="s">
        <v>466</v>
      </c>
      <c r="C154" s="368" t="s">
        <v>426</v>
      </c>
      <c r="D154" s="368"/>
      <c r="E154" s="369"/>
      <c r="F154" s="368" t="s">
        <v>422</v>
      </c>
      <c r="G154" s="367" t="s">
        <v>428</v>
      </c>
    </row>
    <row r="155" spans="1:7">
      <c r="A155" s="363"/>
      <c r="B155" s="364" t="s">
        <v>466</v>
      </c>
      <c r="C155" s="368" t="s">
        <v>426</v>
      </c>
      <c r="D155" s="368"/>
      <c r="E155" s="369"/>
      <c r="F155" s="368" t="s">
        <v>424</v>
      </c>
      <c r="G155" s="367" t="s">
        <v>429</v>
      </c>
    </row>
    <row r="156" spans="1:7">
      <c r="A156" s="363"/>
      <c r="B156" s="364" t="s">
        <v>466</v>
      </c>
      <c r="C156" s="368" t="s">
        <v>426</v>
      </c>
      <c r="D156" s="368"/>
      <c r="E156" s="369"/>
      <c r="F156" s="368" t="s">
        <v>424</v>
      </c>
      <c r="G156" s="367" t="s">
        <v>430</v>
      </c>
    </row>
    <row r="157" spans="1:7">
      <c r="A157" s="363"/>
      <c r="B157" s="364" t="s">
        <v>466</v>
      </c>
      <c r="C157" s="368" t="s">
        <v>426</v>
      </c>
      <c r="D157" s="368"/>
      <c r="E157" s="369"/>
      <c r="F157" s="368" t="s">
        <v>424</v>
      </c>
      <c r="G157" s="367" t="s">
        <v>431</v>
      </c>
    </row>
    <row r="158" spans="1:7">
      <c r="A158" s="363"/>
      <c r="B158" s="364" t="s">
        <v>466</v>
      </c>
      <c r="C158" s="370" t="s">
        <v>432</v>
      </c>
      <c r="D158" s="370"/>
      <c r="E158" s="371"/>
      <c r="F158" s="370" t="s">
        <v>424</v>
      </c>
      <c r="G158" s="367" t="s">
        <v>433</v>
      </c>
    </row>
    <row r="159" spans="1:7">
      <c r="A159" s="363">
        <v>12</v>
      </c>
      <c r="B159" s="364" t="s">
        <v>466</v>
      </c>
      <c r="C159" s="372" t="s">
        <v>417</v>
      </c>
      <c r="D159" s="372">
        <v>15</v>
      </c>
      <c r="E159" s="373" t="s">
        <v>469</v>
      </c>
      <c r="F159" s="372" t="s">
        <v>470</v>
      </c>
      <c r="G159" s="367" t="s">
        <v>417</v>
      </c>
    </row>
    <row r="160" spans="1:7">
      <c r="A160" s="363"/>
      <c r="B160" s="364" t="s">
        <v>466</v>
      </c>
      <c r="C160" s="365" t="s">
        <v>419</v>
      </c>
      <c r="D160" s="365"/>
      <c r="E160" s="366"/>
      <c r="F160" s="365" t="s">
        <v>420</v>
      </c>
      <c r="G160" s="367" t="s">
        <v>421</v>
      </c>
    </row>
    <row r="161" spans="1:7">
      <c r="A161" s="363"/>
      <c r="B161" s="364" t="s">
        <v>466</v>
      </c>
      <c r="C161" s="365" t="s">
        <v>419</v>
      </c>
      <c r="D161" s="365"/>
      <c r="E161" s="366"/>
      <c r="F161" s="365" t="s">
        <v>422</v>
      </c>
      <c r="G161" s="367" t="s">
        <v>423</v>
      </c>
    </row>
    <row r="162" spans="1:7">
      <c r="A162" s="363"/>
      <c r="B162" s="364" t="s">
        <v>466</v>
      </c>
      <c r="C162" s="365" t="s">
        <v>419</v>
      </c>
      <c r="D162" s="365"/>
      <c r="E162" s="366"/>
      <c r="F162" s="365" t="s">
        <v>424</v>
      </c>
      <c r="G162" s="367" t="s">
        <v>425</v>
      </c>
    </row>
    <row r="163" spans="1:7">
      <c r="A163" s="363"/>
      <c r="B163" s="364" t="s">
        <v>466</v>
      </c>
      <c r="C163" s="365" t="s">
        <v>419</v>
      </c>
      <c r="D163" s="365"/>
      <c r="E163" s="366"/>
      <c r="F163" s="365" t="s">
        <v>424</v>
      </c>
      <c r="G163" s="379" t="s">
        <v>471</v>
      </c>
    </row>
    <row r="164" spans="1:7">
      <c r="A164" s="363"/>
      <c r="B164" s="364" t="s">
        <v>466</v>
      </c>
      <c r="C164" s="368" t="s">
        <v>426</v>
      </c>
      <c r="D164" s="368"/>
      <c r="E164" s="369"/>
      <c r="F164" s="368" t="s">
        <v>420</v>
      </c>
      <c r="G164" s="367" t="s">
        <v>427</v>
      </c>
    </row>
    <row r="165" spans="1:7">
      <c r="A165" s="363"/>
      <c r="B165" s="364" t="s">
        <v>466</v>
      </c>
      <c r="C165" s="368" t="s">
        <v>426</v>
      </c>
      <c r="D165" s="368"/>
      <c r="E165" s="369"/>
      <c r="F165" s="368" t="s">
        <v>422</v>
      </c>
      <c r="G165" s="367" t="s">
        <v>428</v>
      </c>
    </row>
    <row r="166" spans="1:7">
      <c r="A166" s="363"/>
      <c r="B166" s="364" t="s">
        <v>466</v>
      </c>
      <c r="C166" s="368" t="s">
        <v>426</v>
      </c>
      <c r="D166" s="368"/>
      <c r="E166" s="369"/>
      <c r="F166" s="368" t="s">
        <v>424</v>
      </c>
      <c r="G166" s="367" t="s">
        <v>429</v>
      </c>
    </row>
    <row r="167" spans="1:7">
      <c r="A167" s="363"/>
      <c r="B167" s="364" t="s">
        <v>466</v>
      </c>
      <c r="C167" s="368" t="s">
        <v>426</v>
      </c>
      <c r="D167" s="368"/>
      <c r="E167" s="369"/>
      <c r="F167" s="368" t="s">
        <v>424</v>
      </c>
      <c r="G167" s="367" t="s">
        <v>430</v>
      </c>
    </row>
    <row r="168" spans="1:7">
      <c r="A168" s="363"/>
      <c r="B168" s="364" t="s">
        <v>466</v>
      </c>
      <c r="C168" s="368" t="s">
        <v>426</v>
      </c>
      <c r="D168" s="368"/>
      <c r="E168" s="369"/>
      <c r="F168" s="368" t="s">
        <v>424</v>
      </c>
      <c r="G168" s="367" t="s">
        <v>431</v>
      </c>
    </row>
    <row r="169" spans="1:7">
      <c r="A169" s="363"/>
      <c r="B169" s="364" t="s">
        <v>466</v>
      </c>
      <c r="C169" s="370" t="s">
        <v>432</v>
      </c>
      <c r="D169" s="370"/>
      <c r="E169" s="371"/>
      <c r="F169" s="370" t="s">
        <v>424</v>
      </c>
      <c r="G169" s="367" t="s">
        <v>433</v>
      </c>
    </row>
    <row r="170" spans="1:7">
      <c r="A170" s="363">
        <v>12</v>
      </c>
      <c r="B170" s="364" t="s">
        <v>466</v>
      </c>
      <c r="C170" s="372" t="s">
        <v>417</v>
      </c>
      <c r="D170" s="372">
        <v>16</v>
      </c>
      <c r="E170" s="373" t="s">
        <v>472</v>
      </c>
      <c r="F170" s="372" t="s">
        <v>473</v>
      </c>
      <c r="G170" s="367" t="s">
        <v>417</v>
      </c>
    </row>
    <row r="171" spans="1:7">
      <c r="A171" s="363"/>
      <c r="B171" s="364" t="s">
        <v>466</v>
      </c>
      <c r="C171" s="365" t="s">
        <v>419</v>
      </c>
      <c r="D171" s="365"/>
      <c r="E171" s="366"/>
      <c r="F171" s="365" t="s">
        <v>420</v>
      </c>
      <c r="G171" s="367" t="s">
        <v>421</v>
      </c>
    </row>
    <row r="172" spans="1:7">
      <c r="A172" s="363"/>
      <c r="B172" s="364" t="s">
        <v>466</v>
      </c>
      <c r="C172" s="365" t="s">
        <v>419</v>
      </c>
      <c r="D172" s="365"/>
      <c r="E172" s="366"/>
      <c r="F172" s="365" t="s">
        <v>422</v>
      </c>
      <c r="G172" s="367" t="s">
        <v>423</v>
      </c>
    </row>
    <row r="173" spans="1:7">
      <c r="A173" s="363"/>
      <c r="B173" s="364" t="s">
        <v>466</v>
      </c>
      <c r="C173" s="365" t="s">
        <v>419</v>
      </c>
      <c r="D173" s="365"/>
      <c r="E173" s="366"/>
      <c r="F173" s="365" t="s">
        <v>424</v>
      </c>
      <c r="G173" s="367" t="s">
        <v>425</v>
      </c>
    </row>
    <row r="174" spans="1:7">
      <c r="A174" s="363"/>
      <c r="B174" s="364" t="s">
        <v>466</v>
      </c>
      <c r="C174" s="365" t="s">
        <v>419</v>
      </c>
      <c r="D174" s="365"/>
      <c r="E174" s="366"/>
      <c r="F174" s="365" t="s">
        <v>424</v>
      </c>
      <c r="G174" s="367" t="s">
        <v>474</v>
      </c>
    </row>
    <row r="175" spans="1:7">
      <c r="A175" s="363"/>
      <c r="B175" s="364" t="s">
        <v>466</v>
      </c>
      <c r="C175" s="368" t="s">
        <v>426</v>
      </c>
      <c r="D175" s="368"/>
      <c r="E175" s="369"/>
      <c r="F175" s="368" t="s">
        <v>420</v>
      </c>
      <c r="G175" s="367" t="s">
        <v>427</v>
      </c>
    </row>
    <row r="176" spans="1:7">
      <c r="A176" s="363"/>
      <c r="B176" s="364" t="s">
        <v>466</v>
      </c>
      <c r="C176" s="368" t="s">
        <v>426</v>
      </c>
      <c r="D176" s="368"/>
      <c r="E176" s="369"/>
      <c r="F176" s="368" t="s">
        <v>422</v>
      </c>
      <c r="G176" s="367" t="s">
        <v>428</v>
      </c>
    </row>
    <row r="177" spans="1:7">
      <c r="A177" s="363"/>
      <c r="B177" s="364" t="s">
        <v>466</v>
      </c>
      <c r="C177" s="368" t="s">
        <v>426</v>
      </c>
      <c r="D177" s="368"/>
      <c r="E177" s="369"/>
      <c r="F177" s="368" t="s">
        <v>424</v>
      </c>
      <c r="G177" s="367" t="s">
        <v>429</v>
      </c>
    </row>
    <row r="178" spans="1:7">
      <c r="A178" s="363"/>
      <c r="B178" s="364" t="s">
        <v>466</v>
      </c>
      <c r="C178" s="368" t="s">
        <v>426</v>
      </c>
      <c r="D178" s="368"/>
      <c r="E178" s="369"/>
      <c r="F178" s="368" t="s">
        <v>424</v>
      </c>
      <c r="G178" s="367" t="s">
        <v>430</v>
      </c>
    </row>
    <row r="179" spans="1:7">
      <c r="A179" s="363"/>
      <c r="B179" s="364" t="s">
        <v>466</v>
      </c>
      <c r="C179" s="368" t="s">
        <v>426</v>
      </c>
      <c r="D179" s="368"/>
      <c r="E179" s="369"/>
      <c r="F179" s="368" t="s">
        <v>424</v>
      </c>
      <c r="G179" s="367" t="s">
        <v>431</v>
      </c>
    </row>
    <row r="180" spans="1:7">
      <c r="A180" s="363"/>
      <c r="B180" s="364" t="s">
        <v>466</v>
      </c>
      <c r="C180" s="370" t="s">
        <v>432</v>
      </c>
      <c r="D180" s="370"/>
      <c r="E180" s="371"/>
      <c r="F180" s="370" t="s">
        <v>424</v>
      </c>
      <c r="G180" s="367" t="s">
        <v>433</v>
      </c>
    </row>
    <row r="181" spans="1:7">
      <c r="A181" s="363">
        <v>12</v>
      </c>
      <c r="B181" s="364" t="s">
        <v>466</v>
      </c>
      <c r="C181" s="372" t="s">
        <v>417</v>
      </c>
      <c r="D181" s="372">
        <v>17</v>
      </c>
      <c r="E181" s="373" t="s">
        <v>475</v>
      </c>
      <c r="F181" s="372" t="s">
        <v>476</v>
      </c>
      <c r="G181" s="367" t="s">
        <v>417</v>
      </c>
    </row>
    <row r="182" spans="1:7">
      <c r="A182" s="363"/>
      <c r="B182" s="364" t="s">
        <v>466</v>
      </c>
      <c r="C182" s="365" t="s">
        <v>419</v>
      </c>
      <c r="D182" s="365"/>
      <c r="E182" s="366"/>
      <c r="F182" s="365" t="s">
        <v>420</v>
      </c>
      <c r="G182" s="367" t="s">
        <v>421</v>
      </c>
    </row>
    <row r="183" spans="1:7">
      <c r="A183" s="363"/>
      <c r="B183" s="364" t="s">
        <v>466</v>
      </c>
      <c r="C183" s="365" t="s">
        <v>419</v>
      </c>
      <c r="D183" s="365"/>
      <c r="E183" s="366"/>
      <c r="F183" s="365" t="s">
        <v>422</v>
      </c>
      <c r="G183" s="367" t="s">
        <v>423</v>
      </c>
    </row>
    <row r="184" spans="1:7">
      <c r="A184" s="363"/>
      <c r="B184" s="364" t="s">
        <v>466</v>
      </c>
      <c r="C184" s="365" t="s">
        <v>419</v>
      </c>
      <c r="D184" s="365"/>
      <c r="E184" s="366"/>
      <c r="F184" s="365" t="s">
        <v>424</v>
      </c>
      <c r="G184" s="367" t="s">
        <v>425</v>
      </c>
    </row>
    <row r="185" spans="1:7" ht="30">
      <c r="A185" s="363"/>
      <c r="B185" s="364" t="s">
        <v>466</v>
      </c>
      <c r="C185" s="365" t="s">
        <v>419</v>
      </c>
      <c r="D185" s="365"/>
      <c r="E185" s="366"/>
      <c r="F185" s="365" t="s">
        <v>424</v>
      </c>
      <c r="G185" s="367" t="s">
        <v>477</v>
      </c>
    </row>
    <row r="186" spans="1:7">
      <c r="A186" s="363"/>
      <c r="B186" s="364" t="s">
        <v>466</v>
      </c>
      <c r="C186" s="368" t="s">
        <v>426</v>
      </c>
      <c r="D186" s="368"/>
      <c r="E186" s="369"/>
      <c r="F186" s="368" t="s">
        <v>420</v>
      </c>
      <c r="G186" s="367" t="s">
        <v>427</v>
      </c>
    </row>
    <row r="187" spans="1:7">
      <c r="A187" s="363"/>
      <c r="B187" s="364" t="s">
        <v>466</v>
      </c>
      <c r="C187" s="368" t="s">
        <v>426</v>
      </c>
      <c r="D187" s="368"/>
      <c r="E187" s="369"/>
      <c r="F187" s="368" t="s">
        <v>422</v>
      </c>
      <c r="G187" s="367" t="s">
        <v>428</v>
      </c>
    </row>
    <row r="188" spans="1:7">
      <c r="A188" s="363"/>
      <c r="B188" s="364" t="s">
        <v>466</v>
      </c>
      <c r="C188" s="368" t="s">
        <v>426</v>
      </c>
      <c r="D188" s="368"/>
      <c r="E188" s="369"/>
      <c r="F188" s="368" t="s">
        <v>424</v>
      </c>
      <c r="G188" s="367" t="s">
        <v>429</v>
      </c>
    </row>
    <row r="189" spans="1:7">
      <c r="A189" s="363"/>
      <c r="B189" s="364" t="s">
        <v>466</v>
      </c>
      <c r="C189" s="368" t="s">
        <v>426</v>
      </c>
      <c r="D189" s="368"/>
      <c r="E189" s="369"/>
      <c r="F189" s="368" t="s">
        <v>424</v>
      </c>
      <c r="G189" s="367" t="s">
        <v>430</v>
      </c>
    </row>
    <row r="190" spans="1:7">
      <c r="A190" s="363"/>
      <c r="B190" s="364" t="s">
        <v>466</v>
      </c>
      <c r="C190" s="368" t="s">
        <v>426</v>
      </c>
      <c r="D190" s="368"/>
      <c r="E190" s="369"/>
      <c r="F190" s="368" t="s">
        <v>424</v>
      </c>
      <c r="G190" s="367" t="s">
        <v>431</v>
      </c>
    </row>
    <row r="191" spans="1:7">
      <c r="A191" s="363"/>
      <c r="B191" s="364" t="s">
        <v>466</v>
      </c>
      <c r="C191" s="370" t="s">
        <v>432</v>
      </c>
      <c r="D191" s="370"/>
      <c r="E191" s="371"/>
      <c r="F191" s="370" t="s">
        <v>424</v>
      </c>
      <c r="G191" s="367" t="s">
        <v>433</v>
      </c>
    </row>
    <row r="192" spans="1:7">
      <c r="A192" s="363">
        <v>12</v>
      </c>
      <c r="B192" s="364" t="s">
        <v>466</v>
      </c>
      <c r="C192" s="372" t="s">
        <v>417</v>
      </c>
      <c r="D192" s="372">
        <v>18</v>
      </c>
      <c r="E192" s="373" t="s">
        <v>478</v>
      </c>
      <c r="F192" s="372" t="s">
        <v>479</v>
      </c>
      <c r="G192" s="367" t="s">
        <v>417</v>
      </c>
    </row>
    <row r="193" spans="1:7">
      <c r="A193" s="363"/>
      <c r="B193" s="364" t="s">
        <v>466</v>
      </c>
      <c r="C193" s="365" t="s">
        <v>419</v>
      </c>
      <c r="D193" s="365"/>
      <c r="E193" s="366"/>
      <c r="F193" s="365" t="s">
        <v>420</v>
      </c>
      <c r="G193" s="367" t="s">
        <v>421</v>
      </c>
    </row>
    <row r="194" spans="1:7">
      <c r="A194" s="363"/>
      <c r="B194" s="364" t="s">
        <v>466</v>
      </c>
      <c r="C194" s="365" t="s">
        <v>419</v>
      </c>
      <c r="D194" s="365"/>
      <c r="E194" s="366"/>
      <c r="F194" s="365" t="s">
        <v>422</v>
      </c>
      <c r="G194" s="367" t="s">
        <v>423</v>
      </c>
    </row>
    <row r="195" spans="1:7">
      <c r="A195" s="363"/>
      <c r="B195" s="364" t="s">
        <v>466</v>
      </c>
      <c r="C195" s="365" t="s">
        <v>419</v>
      </c>
      <c r="D195" s="365"/>
      <c r="E195" s="366"/>
      <c r="F195" s="365" t="s">
        <v>424</v>
      </c>
      <c r="G195" s="367" t="s">
        <v>425</v>
      </c>
    </row>
    <row r="196" spans="1:7">
      <c r="A196" s="363"/>
      <c r="B196" s="364" t="s">
        <v>466</v>
      </c>
      <c r="C196" s="368" t="s">
        <v>426</v>
      </c>
      <c r="D196" s="368"/>
      <c r="E196" s="369"/>
      <c r="F196" s="368" t="s">
        <v>420</v>
      </c>
      <c r="G196" s="367" t="s">
        <v>427</v>
      </c>
    </row>
    <row r="197" spans="1:7">
      <c r="A197" s="363"/>
      <c r="B197" s="364" t="s">
        <v>466</v>
      </c>
      <c r="C197" s="368" t="s">
        <v>426</v>
      </c>
      <c r="D197" s="368"/>
      <c r="E197" s="369"/>
      <c r="F197" s="368" t="s">
        <v>422</v>
      </c>
      <c r="G197" s="367" t="s">
        <v>428</v>
      </c>
    </row>
    <row r="198" spans="1:7">
      <c r="A198" s="363"/>
      <c r="B198" s="364" t="s">
        <v>466</v>
      </c>
      <c r="C198" s="368" t="s">
        <v>426</v>
      </c>
      <c r="D198" s="368"/>
      <c r="E198" s="369"/>
      <c r="F198" s="368" t="s">
        <v>424</v>
      </c>
      <c r="G198" s="367" t="s">
        <v>429</v>
      </c>
    </row>
    <row r="199" spans="1:7">
      <c r="A199" s="363"/>
      <c r="B199" s="364" t="s">
        <v>466</v>
      </c>
      <c r="C199" s="368" t="s">
        <v>426</v>
      </c>
      <c r="D199" s="368"/>
      <c r="E199" s="369"/>
      <c r="F199" s="368" t="s">
        <v>424</v>
      </c>
      <c r="G199" s="367" t="s">
        <v>430</v>
      </c>
    </row>
    <row r="200" spans="1:7">
      <c r="A200" s="363"/>
      <c r="B200" s="364" t="s">
        <v>466</v>
      </c>
      <c r="C200" s="368" t="s">
        <v>426</v>
      </c>
      <c r="D200" s="368"/>
      <c r="E200" s="369"/>
      <c r="F200" s="368" t="s">
        <v>424</v>
      </c>
      <c r="G200" s="367" t="s">
        <v>431</v>
      </c>
    </row>
    <row r="201" spans="1:7">
      <c r="A201" s="363"/>
      <c r="B201" s="364" t="s">
        <v>466</v>
      </c>
      <c r="C201" s="370" t="s">
        <v>432</v>
      </c>
      <c r="D201" s="370"/>
      <c r="E201" s="371"/>
      <c r="F201" s="370" t="s">
        <v>424</v>
      </c>
      <c r="G201" s="367" t="s">
        <v>433</v>
      </c>
    </row>
    <row r="202" spans="1:7">
      <c r="A202" s="363">
        <v>13</v>
      </c>
      <c r="B202" s="364" t="s">
        <v>480</v>
      </c>
      <c r="C202" s="372" t="s">
        <v>417</v>
      </c>
      <c r="D202" s="372">
        <v>19</v>
      </c>
      <c r="E202" s="373" t="s">
        <v>481</v>
      </c>
      <c r="F202" s="372" t="s">
        <v>482</v>
      </c>
      <c r="G202" s="367" t="s">
        <v>417</v>
      </c>
    </row>
    <row r="203" spans="1:7">
      <c r="A203" s="363"/>
      <c r="B203" s="364" t="s">
        <v>480</v>
      </c>
      <c r="C203" s="365" t="s">
        <v>419</v>
      </c>
      <c r="D203" s="365"/>
      <c r="E203" s="366"/>
      <c r="F203" s="365" t="s">
        <v>420</v>
      </c>
      <c r="G203" s="367" t="s">
        <v>421</v>
      </c>
    </row>
    <row r="204" spans="1:7">
      <c r="A204" s="363"/>
      <c r="B204" s="364" t="s">
        <v>480</v>
      </c>
      <c r="C204" s="365" t="s">
        <v>419</v>
      </c>
      <c r="D204" s="365"/>
      <c r="E204" s="366"/>
      <c r="F204" s="365" t="s">
        <v>422</v>
      </c>
      <c r="G204" s="367" t="s">
        <v>423</v>
      </c>
    </row>
    <row r="205" spans="1:7">
      <c r="A205" s="363"/>
      <c r="B205" s="364" t="s">
        <v>480</v>
      </c>
      <c r="C205" s="365" t="s">
        <v>419</v>
      </c>
      <c r="D205" s="365"/>
      <c r="E205" s="366"/>
      <c r="F205" s="365" t="s">
        <v>424</v>
      </c>
      <c r="G205" s="367" t="s">
        <v>425</v>
      </c>
    </row>
    <row r="206" spans="1:7">
      <c r="A206" s="363"/>
      <c r="B206" s="364" t="s">
        <v>480</v>
      </c>
      <c r="C206" s="365" t="s">
        <v>419</v>
      </c>
      <c r="D206" s="365"/>
      <c r="E206" s="366"/>
      <c r="F206" s="365" t="s">
        <v>424</v>
      </c>
      <c r="G206" s="367" t="s">
        <v>483</v>
      </c>
    </row>
    <row r="207" spans="1:7">
      <c r="A207" s="363"/>
      <c r="B207" s="364" t="s">
        <v>480</v>
      </c>
      <c r="C207" s="368" t="s">
        <v>426</v>
      </c>
      <c r="D207" s="368"/>
      <c r="E207" s="369"/>
      <c r="F207" s="368" t="s">
        <v>420</v>
      </c>
      <c r="G207" s="367" t="s">
        <v>427</v>
      </c>
    </row>
    <row r="208" spans="1:7">
      <c r="A208" s="363"/>
      <c r="B208" s="364" t="s">
        <v>480</v>
      </c>
      <c r="C208" s="368" t="s">
        <v>426</v>
      </c>
      <c r="D208" s="368"/>
      <c r="E208" s="369"/>
      <c r="F208" s="368" t="s">
        <v>422</v>
      </c>
      <c r="G208" s="367" t="s">
        <v>428</v>
      </c>
    </row>
    <row r="209" spans="1:7">
      <c r="A209" s="363"/>
      <c r="B209" s="364" t="s">
        <v>480</v>
      </c>
      <c r="C209" s="368" t="s">
        <v>426</v>
      </c>
      <c r="D209" s="368"/>
      <c r="E209" s="369"/>
      <c r="F209" s="368" t="s">
        <v>424</v>
      </c>
      <c r="G209" s="367" t="s">
        <v>429</v>
      </c>
    </row>
    <row r="210" spans="1:7">
      <c r="A210" s="363"/>
      <c r="B210" s="364" t="s">
        <v>480</v>
      </c>
      <c r="C210" s="368" t="s">
        <v>426</v>
      </c>
      <c r="D210" s="368"/>
      <c r="E210" s="369"/>
      <c r="F210" s="368" t="s">
        <v>424</v>
      </c>
      <c r="G210" s="367" t="s">
        <v>430</v>
      </c>
    </row>
    <row r="211" spans="1:7">
      <c r="A211" s="363"/>
      <c r="B211" s="364" t="s">
        <v>480</v>
      </c>
      <c r="C211" s="368" t="s">
        <v>426</v>
      </c>
      <c r="D211" s="368"/>
      <c r="E211" s="369"/>
      <c r="F211" s="368" t="s">
        <v>424</v>
      </c>
      <c r="G211" s="367" t="s">
        <v>431</v>
      </c>
    </row>
    <row r="212" spans="1:7">
      <c r="A212" s="363"/>
      <c r="B212" s="364" t="s">
        <v>480</v>
      </c>
      <c r="C212" s="370" t="s">
        <v>432</v>
      </c>
      <c r="D212" s="370"/>
      <c r="E212" s="371"/>
      <c r="F212" s="370" t="s">
        <v>424</v>
      </c>
      <c r="G212" s="367" t="s">
        <v>433</v>
      </c>
    </row>
    <row r="213" spans="1:7">
      <c r="A213" s="363">
        <v>13</v>
      </c>
      <c r="B213" s="380" t="s">
        <v>480</v>
      </c>
      <c r="C213" s="381" t="s">
        <v>417</v>
      </c>
      <c r="D213" s="381">
        <v>20</v>
      </c>
      <c r="E213" s="382" t="s">
        <v>484</v>
      </c>
      <c r="F213" s="381" t="s">
        <v>485</v>
      </c>
      <c r="G213" s="383" t="s">
        <v>417</v>
      </c>
    </row>
    <row r="214" spans="1:7">
      <c r="A214" s="363"/>
      <c r="B214" s="364" t="s">
        <v>480</v>
      </c>
      <c r="C214" s="365" t="s">
        <v>419</v>
      </c>
      <c r="D214" s="365"/>
      <c r="E214" s="366"/>
      <c r="F214" s="365" t="s">
        <v>420</v>
      </c>
      <c r="G214" s="367" t="s">
        <v>421</v>
      </c>
    </row>
    <row r="215" spans="1:7">
      <c r="A215" s="363"/>
      <c r="B215" s="364" t="s">
        <v>480</v>
      </c>
      <c r="C215" s="365" t="s">
        <v>419</v>
      </c>
      <c r="D215" s="365"/>
      <c r="E215" s="366"/>
      <c r="F215" s="365" t="s">
        <v>422</v>
      </c>
      <c r="G215" s="367" t="s">
        <v>423</v>
      </c>
    </row>
    <row r="216" spans="1:7">
      <c r="A216" s="363"/>
      <c r="B216" s="364" t="s">
        <v>480</v>
      </c>
      <c r="C216" s="365" t="s">
        <v>419</v>
      </c>
      <c r="D216" s="365"/>
      <c r="E216" s="366"/>
      <c r="F216" s="365" t="s">
        <v>424</v>
      </c>
      <c r="G216" s="367" t="s">
        <v>425</v>
      </c>
    </row>
    <row r="217" spans="1:7">
      <c r="A217" s="363"/>
      <c r="B217" s="364" t="s">
        <v>480</v>
      </c>
      <c r="C217" s="365" t="s">
        <v>419</v>
      </c>
      <c r="D217" s="365"/>
      <c r="E217" s="366"/>
      <c r="F217" s="365" t="s">
        <v>424</v>
      </c>
      <c r="G217" s="367" t="s">
        <v>486</v>
      </c>
    </row>
    <row r="218" spans="1:7">
      <c r="A218" s="363"/>
      <c r="B218" s="364" t="s">
        <v>480</v>
      </c>
      <c r="C218" s="368" t="s">
        <v>426</v>
      </c>
      <c r="D218" s="368"/>
      <c r="E218" s="369"/>
      <c r="F218" s="368" t="s">
        <v>420</v>
      </c>
      <c r="G218" s="367" t="s">
        <v>427</v>
      </c>
    </row>
    <row r="219" spans="1:7">
      <c r="A219" s="363"/>
      <c r="B219" s="364" t="s">
        <v>480</v>
      </c>
      <c r="C219" s="368" t="s">
        <v>426</v>
      </c>
      <c r="D219" s="368"/>
      <c r="E219" s="369"/>
      <c r="F219" s="368" t="s">
        <v>422</v>
      </c>
      <c r="G219" s="367" t="s">
        <v>428</v>
      </c>
    </row>
    <row r="220" spans="1:7">
      <c r="A220" s="363"/>
      <c r="B220" s="364" t="s">
        <v>480</v>
      </c>
      <c r="C220" s="368" t="s">
        <v>426</v>
      </c>
      <c r="D220" s="368"/>
      <c r="E220" s="369"/>
      <c r="F220" s="368" t="s">
        <v>424</v>
      </c>
      <c r="G220" s="367" t="s">
        <v>429</v>
      </c>
    </row>
    <row r="221" spans="1:7">
      <c r="A221" s="363"/>
      <c r="B221" s="364" t="s">
        <v>480</v>
      </c>
      <c r="C221" s="368" t="s">
        <v>426</v>
      </c>
      <c r="D221" s="368"/>
      <c r="E221" s="369"/>
      <c r="F221" s="368" t="s">
        <v>424</v>
      </c>
      <c r="G221" s="367" t="s">
        <v>430</v>
      </c>
    </row>
    <row r="222" spans="1:7">
      <c r="A222" s="363"/>
      <c r="B222" s="364" t="s">
        <v>480</v>
      </c>
      <c r="C222" s="368" t="s">
        <v>426</v>
      </c>
      <c r="D222" s="368"/>
      <c r="E222" s="369"/>
      <c r="F222" s="368" t="s">
        <v>424</v>
      </c>
      <c r="G222" s="367" t="s">
        <v>431</v>
      </c>
    </row>
    <row r="223" spans="1:7">
      <c r="A223" s="363"/>
      <c r="B223" s="364" t="s">
        <v>480</v>
      </c>
      <c r="C223" s="370" t="s">
        <v>432</v>
      </c>
      <c r="D223" s="370"/>
      <c r="E223" s="371"/>
      <c r="F223" s="370" t="s">
        <v>424</v>
      </c>
      <c r="G223" s="367" t="s">
        <v>433</v>
      </c>
    </row>
    <row r="224" spans="1:7">
      <c r="A224" s="363">
        <v>13</v>
      </c>
      <c r="B224" s="384" t="s">
        <v>480</v>
      </c>
      <c r="C224" s="385" t="s">
        <v>417</v>
      </c>
      <c r="D224" s="385">
        <v>20</v>
      </c>
      <c r="E224" s="386"/>
      <c r="F224" s="385" t="s">
        <v>53</v>
      </c>
      <c r="G224" s="387" t="s">
        <v>417</v>
      </c>
    </row>
    <row r="225" spans="1:7">
      <c r="A225" s="363">
        <v>13</v>
      </c>
      <c r="B225" s="364" t="s">
        <v>480</v>
      </c>
      <c r="C225" s="372" t="s">
        <v>417</v>
      </c>
      <c r="D225" s="372">
        <v>21</v>
      </c>
      <c r="E225" s="373" t="s">
        <v>358</v>
      </c>
      <c r="F225" s="372" t="s">
        <v>58</v>
      </c>
      <c r="G225" s="367" t="s">
        <v>417</v>
      </c>
    </row>
    <row r="226" spans="1:7">
      <c r="A226" s="363"/>
      <c r="B226" s="364" t="s">
        <v>480</v>
      </c>
      <c r="C226" s="365" t="s">
        <v>419</v>
      </c>
      <c r="D226" s="365"/>
      <c r="E226" s="366"/>
      <c r="F226" s="365" t="s">
        <v>420</v>
      </c>
      <c r="G226" s="367" t="s">
        <v>421</v>
      </c>
    </row>
    <row r="227" spans="1:7">
      <c r="A227" s="363"/>
      <c r="B227" s="364" t="s">
        <v>480</v>
      </c>
      <c r="C227" s="365" t="s">
        <v>419</v>
      </c>
      <c r="D227" s="365"/>
      <c r="E227" s="366"/>
      <c r="F227" s="365" t="s">
        <v>422</v>
      </c>
      <c r="G227" s="367" t="s">
        <v>423</v>
      </c>
    </row>
    <row r="228" spans="1:7">
      <c r="A228" s="363"/>
      <c r="B228" s="364" t="s">
        <v>480</v>
      </c>
      <c r="C228" s="365" t="s">
        <v>419</v>
      </c>
      <c r="D228" s="365"/>
      <c r="E228" s="366"/>
      <c r="F228" s="365" t="s">
        <v>424</v>
      </c>
      <c r="G228" s="367" t="s">
        <v>425</v>
      </c>
    </row>
    <row r="229" spans="1:7">
      <c r="A229" s="363"/>
      <c r="B229" s="364" t="s">
        <v>480</v>
      </c>
      <c r="C229" s="368" t="s">
        <v>426</v>
      </c>
      <c r="D229" s="368"/>
      <c r="E229" s="369"/>
      <c r="F229" s="368" t="s">
        <v>420</v>
      </c>
      <c r="G229" s="367" t="s">
        <v>427</v>
      </c>
    </row>
    <row r="230" spans="1:7">
      <c r="A230" s="363"/>
      <c r="B230" s="364" t="s">
        <v>480</v>
      </c>
      <c r="C230" s="368" t="s">
        <v>426</v>
      </c>
      <c r="D230" s="368"/>
      <c r="E230" s="369"/>
      <c r="F230" s="368" t="s">
        <v>422</v>
      </c>
      <c r="G230" s="367" t="s">
        <v>428</v>
      </c>
    </row>
    <row r="231" spans="1:7">
      <c r="A231" s="363"/>
      <c r="B231" s="364" t="s">
        <v>480</v>
      </c>
      <c r="C231" s="368" t="s">
        <v>426</v>
      </c>
      <c r="D231" s="368"/>
      <c r="E231" s="369"/>
      <c r="F231" s="368" t="s">
        <v>424</v>
      </c>
      <c r="G231" s="367" t="s">
        <v>429</v>
      </c>
    </row>
    <row r="232" spans="1:7">
      <c r="A232" s="363"/>
      <c r="B232" s="364" t="s">
        <v>480</v>
      </c>
      <c r="C232" s="368" t="s">
        <v>426</v>
      </c>
      <c r="D232" s="368"/>
      <c r="E232" s="369"/>
      <c r="F232" s="368" t="s">
        <v>424</v>
      </c>
      <c r="G232" s="367" t="s">
        <v>430</v>
      </c>
    </row>
    <row r="233" spans="1:7">
      <c r="A233" s="363"/>
      <c r="B233" s="364" t="s">
        <v>480</v>
      </c>
      <c r="C233" s="368" t="s">
        <v>426</v>
      </c>
      <c r="D233" s="368"/>
      <c r="E233" s="369"/>
      <c r="F233" s="368" t="s">
        <v>424</v>
      </c>
      <c r="G233" s="367" t="s">
        <v>431</v>
      </c>
    </row>
    <row r="234" spans="1:7">
      <c r="A234" s="363"/>
      <c r="B234" s="364" t="s">
        <v>480</v>
      </c>
      <c r="C234" s="370" t="s">
        <v>432</v>
      </c>
      <c r="D234" s="370"/>
      <c r="E234" s="371"/>
      <c r="F234" s="370" t="s">
        <v>424</v>
      </c>
      <c r="G234" s="367" t="s">
        <v>433</v>
      </c>
    </row>
    <row r="235" spans="1:7">
      <c r="A235" s="374">
        <v>14</v>
      </c>
      <c r="B235" s="375" t="s">
        <v>487</v>
      </c>
      <c r="C235" s="376" t="s">
        <v>444</v>
      </c>
      <c r="D235" s="376">
        <v>2</v>
      </c>
      <c r="E235" s="377"/>
      <c r="F235" s="376" t="s">
        <v>488</v>
      </c>
      <c r="G235" s="378"/>
    </row>
    <row r="236" spans="1:7">
      <c r="A236" s="374">
        <v>14</v>
      </c>
      <c r="B236" s="375" t="s">
        <v>487</v>
      </c>
      <c r="C236" s="376" t="s">
        <v>444</v>
      </c>
      <c r="D236" s="376">
        <v>3</v>
      </c>
      <c r="E236" s="377"/>
      <c r="F236" s="376" t="s">
        <v>157</v>
      </c>
      <c r="G236" s="378"/>
    </row>
    <row r="237" spans="1:7">
      <c r="A237" s="374">
        <v>14</v>
      </c>
      <c r="B237" s="375" t="s">
        <v>487</v>
      </c>
      <c r="C237" s="376" t="s">
        <v>444</v>
      </c>
      <c r="D237" s="376">
        <v>4</v>
      </c>
      <c r="E237" s="377"/>
      <c r="F237" s="376" t="s">
        <v>158</v>
      </c>
      <c r="G237" s="378"/>
    </row>
    <row r="238" spans="1:7">
      <c r="A238" s="374">
        <v>14</v>
      </c>
      <c r="B238" s="375" t="s">
        <v>487</v>
      </c>
      <c r="C238" s="376" t="s">
        <v>444</v>
      </c>
      <c r="D238" s="376">
        <v>5</v>
      </c>
      <c r="E238" s="377"/>
      <c r="F238" s="376" t="s">
        <v>489</v>
      </c>
      <c r="G238" s="378"/>
    </row>
    <row r="239" spans="1:7">
      <c r="A239" s="374">
        <v>14</v>
      </c>
      <c r="B239" s="375" t="s">
        <v>487</v>
      </c>
      <c r="C239" s="376" t="s">
        <v>490</v>
      </c>
      <c r="D239" s="376">
        <v>6</v>
      </c>
      <c r="E239" s="377"/>
      <c r="F239" s="376" t="s">
        <v>491</v>
      </c>
      <c r="G239" s="378"/>
    </row>
    <row r="240" spans="1:7">
      <c r="A240" s="374">
        <v>14</v>
      </c>
      <c r="B240" s="375" t="s">
        <v>487</v>
      </c>
      <c r="C240" s="376" t="s">
        <v>444</v>
      </c>
      <c r="D240" s="376">
        <v>7</v>
      </c>
      <c r="E240" s="377"/>
      <c r="F240" s="376" t="s">
        <v>492</v>
      </c>
      <c r="G240" s="378"/>
    </row>
    <row r="241" spans="1:7">
      <c r="A241" s="363">
        <v>14</v>
      </c>
      <c r="B241" s="364" t="s">
        <v>487</v>
      </c>
      <c r="C241" s="372" t="s">
        <v>417</v>
      </c>
      <c r="D241" s="372">
        <v>22</v>
      </c>
      <c r="E241" s="373" t="s">
        <v>493</v>
      </c>
      <c r="F241" s="372" t="s">
        <v>494</v>
      </c>
      <c r="G241" s="367" t="s">
        <v>417</v>
      </c>
    </row>
    <row r="242" spans="1:7">
      <c r="A242" s="363"/>
      <c r="B242" s="364" t="s">
        <v>487</v>
      </c>
      <c r="C242" s="365" t="s">
        <v>419</v>
      </c>
      <c r="D242" s="365"/>
      <c r="E242" s="366"/>
      <c r="F242" s="365" t="s">
        <v>420</v>
      </c>
      <c r="G242" s="367" t="s">
        <v>421</v>
      </c>
    </row>
    <row r="243" spans="1:7">
      <c r="A243" s="363"/>
      <c r="B243" s="364" t="s">
        <v>487</v>
      </c>
      <c r="C243" s="365" t="s">
        <v>419</v>
      </c>
      <c r="D243" s="365"/>
      <c r="E243" s="366"/>
      <c r="F243" s="365" t="s">
        <v>422</v>
      </c>
      <c r="G243" s="367" t="s">
        <v>423</v>
      </c>
    </row>
    <row r="244" spans="1:7">
      <c r="A244" s="363"/>
      <c r="B244" s="364" t="s">
        <v>487</v>
      </c>
      <c r="C244" s="365" t="s">
        <v>419</v>
      </c>
      <c r="D244" s="365"/>
      <c r="E244" s="366"/>
      <c r="F244" s="365" t="s">
        <v>424</v>
      </c>
      <c r="G244" s="367" t="s">
        <v>425</v>
      </c>
    </row>
    <row r="245" spans="1:7" ht="30">
      <c r="A245" s="363"/>
      <c r="B245" s="364" t="s">
        <v>487</v>
      </c>
      <c r="C245" s="365" t="s">
        <v>419</v>
      </c>
      <c r="D245" s="365"/>
      <c r="E245" s="366"/>
      <c r="F245" s="365" t="s">
        <v>424</v>
      </c>
      <c r="G245" s="367" t="s">
        <v>495</v>
      </c>
    </row>
    <row r="246" spans="1:7">
      <c r="A246" s="363"/>
      <c r="B246" s="364" t="s">
        <v>487</v>
      </c>
      <c r="C246" s="368" t="s">
        <v>426</v>
      </c>
      <c r="D246" s="368"/>
      <c r="E246" s="369"/>
      <c r="F246" s="368" t="s">
        <v>420</v>
      </c>
      <c r="G246" s="367" t="s">
        <v>427</v>
      </c>
    </row>
    <row r="247" spans="1:7">
      <c r="A247" s="363"/>
      <c r="B247" s="364" t="s">
        <v>487</v>
      </c>
      <c r="C247" s="368" t="s">
        <v>426</v>
      </c>
      <c r="D247" s="368"/>
      <c r="E247" s="369"/>
      <c r="F247" s="368" t="s">
        <v>422</v>
      </c>
      <c r="G247" s="367" t="s">
        <v>428</v>
      </c>
    </row>
    <row r="248" spans="1:7">
      <c r="A248" s="363"/>
      <c r="B248" s="364" t="s">
        <v>487</v>
      </c>
      <c r="C248" s="368" t="s">
        <v>426</v>
      </c>
      <c r="D248" s="368"/>
      <c r="E248" s="369"/>
      <c r="F248" s="368" t="s">
        <v>424</v>
      </c>
      <c r="G248" s="367" t="s">
        <v>429</v>
      </c>
    </row>
    <row r="249" spans="1:7">
      <c r="A249" s="363"/>
      <c r="B249" s="364" t="s">
        <v>487</v>
      </c>
      <c r="C249" s="368" t="s">
        <v>426</v>
      </c>
      <c r="D249" s="368"/>
      <c r="E249" s="369"/>
      <c r="F249" s="368" t="s">
        <v>424</v>
      </c>
      <c r="G249" s="367" t="s">
        <v>430</v>
      </c>
    </row>
    <row r="250" spans="1:7">
      <c r="A250" s="363"/>
      <c r="B250" s="364" t="s">
        <v>487</v>
      </c>
      <c r="C250" s="368" t="s">
        <v>426</v>
      </c>
      <c r="D250" s="368"/>
      <c r="E250" s="369"/>
      <c r="F250" s="368" t="s">
        <v>424</v>
      </c>
      <c r="G250" s="367" t="s">
        <v>431</v>
      </c>
    </row>
    <row r="251" spans="1:7">
      <c r="A251" s="363"/>
      <c r="B251" s="364" t="s">
        <v>487</v>
      </c>
      <c r="C251" s="370" t="s">
        <v>432</v>
      </c>
      <c r="D251" s="370"/>
      <c r="E251" s="371"/>
      <c r="F251" s="370" t="s">
        <v>424</v>
      </c>
      <c r="G251" s="367" t="s">
        <v>433</v>
      </c>
    </row>
    <row r="252" spans="1:7">
      <c r="A252" s="363">
        <v>14</v>
      </c>
      <c r="B252" s="364" t="s">
        <v>487</v>
      </c>
      <c r="C252" s="372" t="s">
        <v>417</v>
      </c>
      <c r="D252" s="372">
        <v>23</v>
      </c>
      <c r="E252" s="373" t="s">
        <v>496</v>
      </c>
      <c r="F252" s="372" t="s">
        <v>497</v>
      </c>
      <c r="G252" s="367" t="s">
        <v>417</v>
      </c>
    </row>
    <row r="253" spans="1:7">
      <c r="A253" s="363"/>
      <c r="B253" s="364" t="s">
        <v>487</v>
      </c>
      <c r="C253" s="365" t="s">
        <v>419</v>
      </c>
      <c r="D253" s="365"/>
      <c r="E253" s="366"/>
      <c r="F253" s="365" t="s">
        <v>420</v>
      </c>
      <c r="G253" s="367" t="s">
        <v>421</v>
      </c>
    </row>
    <row r="254" spans="1:7">
      <c r="A254" s="363"/>
      <c r="B254" s="364" t="s">
        <v>487</v>
      </c>
      <c r="C254" s="365" t="s">
        <v>419</v>
      </c>
      <c r="D254" s="365"/>
      <c r="E254" s="366"/>
      <c r="F254" s="365" t="s">
        <v>422</v>
      </c>
      <c r="G254" s="367" t="s">
        <v>423</v>
      </c>
    </row>
    <row r="255" spans="1:7">
      <c r="A255" s="363"/>
      <c r="B255" s="364" t="s">
        <v>487</v>
      </c>
      <c r="C255" s="365" t="s">
        <v>419</v>
      </c>
      <c r="D255" s="365"/>
      <c r="E255" s="366"/>
      <c r="F255" s="365" t="s">
        <v>424</v>
      </c>
      <c r="G255" s="367" t="s">
        <v>425</v>
      </c>
    </row>
    <row r="256" spans="1:7" ht="30">
      <c r="A256" s="363"/>
      <c r="B256" s="364" t="s">
        <v>487</v>
      </c>
      <c r="C256" s="365" t="s">
        <v>419</v>
      </c>
      <c r="D256" s="365"/>
      <c r="E256" s="366"/>
      <c r="F256" s="365" t="s">
        <v>424</v>
      </c>
      <c r="G256" s="367" t="s">
        <v>495</v>
      </c>
    </row>
    <row r="257" spans="1:7">
      <c r="A257" s="363"/>
      <c r="B257" s="364" t="s">
        <v>487</v>
      </c>
      <c r="C257" s="368" t="s">
        <v>426</v>
      </c>
      <c r="D257" s="368"/>
      <c r="E257" s="369"/>
      <c r="F257" s="368" t="s">
        <v>420</v>
      </c>
      <c r="G257" s="367" t="s">
        <v>427</v>
      </c>
    </row>
    <row r="258" spans="1:7">
      <c r="A258" s="363"/>
      <c r="B258" s="364" t="s">
        <v>487</v>
      </c>
      <c r="C258" s="368" t="s">
        <v>426</v>
      </c>
      <c r="D258" s="368"/>
      <c r="E258" s="369"/>
      <c r="F258" s="368" t="s">
        <v>422</v>
      </c>
      <c r="G258" s="367" t="s">
        <v>428</v>
      </c>
    </row>
    <row r="259" spans="1:7">
      <c r="A259" s="363"/>
      <c r="B259" s="364" t="s">
        <v>487</v>
      </c>
      <c r="C259" s="368" t="s">
        <v>426</v>
      </c>
      <c r="D259" s="368"/>
      <c r="E259" s="369"/>
      <c r="F259" s="368" t="s">
        <v>424</v>
      </c>
      <c r="G259" s="367" t="s">
        <v>429</v>
      </c>
    </row>
    <row r="260" spans="1:7">
      <c r="A260" s="363"/>
      <c r="B260" s="364" t="s">
        <v>487</v>
      </c>
      <c r="C260" s="368" t="s">
        <v>426</v>
      </c>
      <c r="D260" s="368"/>
      <c r="E260" s="369"/>
      <c r="F260" s="368" t="s">
        <v>424</v>
      </c>
      <c r="G260" s="367" t="s">
        <v>430</v>
      </c>
    </row>
    <row r="261" spans="1:7">
      <c r="A261" s="363"/>
      <c r="B261" s="364" t="s">
        <v>487</v>
      </c>
      <c r="C261" s="368" t="s">
        <v>426</v>
      </c>
      <c r="D261" s="368"/>
      <c r="E261" s="369"/>
      <c r="F261" s="368" t="s">
        <v>424</v>
      </c>
      <c r="G261" s="367" t="s">
        <v>431</v>
      </c>
    </row>
    <row r="262" spans="1:7">
      <c r="A262" s="363"/>
      <c r="B262" s="364" t="s">
        <v>487</v>
      </c>
      <c r="C262" s="370" t="s">
        <v>432</v>
      </c>
      <c r="D262" s="370"/>
      <c r="E262" s="371"/>
      <c r="F262" s="370" t="s">
        <v>424</v>
      </c>
      <c r="G262" s="367" t="s">
        <v>433</v>
      </c>
    </row>
    <row r="263" spans="1:7">
      <c r="A263" s="388">
        <v>14</v>
      </c>
      <c r="B263" s="389" t="s">
        <v>487</v>
      </c>
      <c r="C263" s="390" t="s">
        <v>417</v>
      </c>
      <c r="D263" s="390">
        <v>24</v>
      </c>
      <c r="E263" s="391" t="s">
        <v>498</v>
      </c>
      <c r="F263" s="390" t="s">
        <v>499</v>
      </c>
      <c r="G263" s="379" t="s">
        <v>417</v>
      </c>
    </row>
    <row r="264" spans="1:7">
      <c r="A264" s="363"/>
      <c r="B264" s="364" t="s">
        <v>487</v>
      </c>
      <c r="C264" s="365" t="s">
        <v>419</v>
      </c>
      <c r="D264" s="365"/>
      <c r="E264" s="366"/>
      <c r="F264" s="365" t="s">
        <v>420</v>
      </c>
      <c r="G264" s="367" t="s">
        <v>421</v>
      </c>
    </row>
    <row r="265" spans="1:7">
      <c r="A265" s="363"/>
      <c r="B265" s="364" t="s">
        <v>487</v>
      </c>
      <c r="C265" s="365" t="s">
        <v>419</v>
      </c>
      <c r="D265" s="365"/>
      <c r="E265" s="366"/>
      <c r="F265" s="365" t="s">
        <v>422</v>
      </c>
      <c r="G265" s="367" t="s">
        <v>423</v>
      </c>
    </row>
    <row r="266" spans="1:7">
      <c r="A266" s="363"/>
      <c r="B266" s="364" t="s">
        <v>487</v>
      </c>
      <c r="C266" s="365" t="s">
        <v>419</v>
      </c>
      <c r="D266" s="365"/>
      <c r="E266" s="366"/>
      <c r="F266" s="365" t="s">
        <v>424</v>
      </c>
      <c r="G266" s="367" t="s">
        <v>425</v>
      </c>
    </row>
    <row r="267" spans="1:7">
      <c r="A267" s="363"/>
      <c r="B267" s="364" t="s">
        <v>487</v>
      </c>
      <c r="C267" s="365" t="s">
        <v>419</v>
      </c>
      <c r="D267" s="365"/>
      <c r="E267" s="366"/>
      <c r="F267" s="365" t="s">
        <v>424</v>
      </c>
      <c r="G267" s="367" t="s">
        <v>500</v>
      </c>
    </row>
    <row r="268" spans="1:7">
      <c r="A268" s="363"/>
      <c r="B268" s="364" t="s">
        <v>487</v>
      </c>
      <c r="C268" s="368" t="s">
        <v>426</v>
      </c>
      <c r="D268" s="368"/>
      <c r="E268" s="369"/>
      <c r="F268" s="368" t="s">
        <v>420</v>
      </c>
      <c r="G268" s="367" t="s">
        <v>427</v>
      </c>
    </row>
    <row r="269" spans="1:7">
      <c r="A269" s="363"/>
      <c r="B269" s="364" t="s">
        <v>487</v>
      </c>
      <c r="C269" s="368" t="s">
        <v>426</v>
      </c>
      <c r="D269" s="368"/>
      <c r="E269" s="369"/>
      <c r="F269" s="368" t="s">
        <v>422</v>
      </c>
      <c r="G269" s="367" t="s">
        <v>428</v>
      </c>
    </row>
    <row r="270" spans="1:7">
      <c r="A270" s="363"/>
      <c r="B270" s="364" t="s">
        <v>487</v>
      </c>
      <c r="C270" s="368" t="s">
        <v>426</v>
      </c>
      <c r="D270" s="368"/>
      <c r="E270" s="369"/>
      <c r="F270" s="368" t="s">
        <v>424</v>
      </c>
      <c r="G270" s="367" t="s">
        <v>429</v>
      </c>
    </row>
    <row r="271" spans="1:7">
      <c r="A271" s="363"/>
      <c r="B271" s="364" t="s">
        <v>487</v>
      </c>
      <c r="C271" s="368" t="s">
        <v>426</v>
      </c>
      <c r="D271" s="368"/>
      <c r="E271" s="369"/>
      <c r="F271" s="368" t="s">
        <v>424</v>
      </c>
      <c r="G271" s="367" t="s">
        <v>430</v>
      </c>
    </row>
    <row r="272" spans="1:7">
      <c r="A272" s="363"/>
      <c r="B272" s="364" t="s">
        <v>487</v>
      </c>
      <c r="C272" s="368" t="s">
        <v>426</v>
      </c>
      <c r="D272" s="368"/>
      <c r="E272" s="369"/>
      <c r="F272" s="368" t="s">
        <v>424</v>
      </c>
      <c r="G272" s="367" t="s">
        <v>431</v>
      </c>
    </row>
    <row r="273" spans="1:7">
      <c r="A273" s="363"/>
      <c r="B273" s="364" t="s">
        <v>487</v>
      </c>
      <c r="C273" s="370" t="s">
        <v>432</v>
      </c>
      <c r="D273" s="370"/>
      <c r="E273" s="371"/>
      <c r="F273" s="370" t="s">
        <v>424</v>
      </c>
      <c r="G273" s="367" t="s">
        <v>433</v>
      </c>
    </row>
    <row r="274" spans="1:7">
      <c r="A274" s="363">
        <v>16</v>
      </c>
      <c r="B274" s="364" t="s">
        <v>501</v>
      </c>
      <c r="C274" s="372" t="s">
        <v>417</v>
      </c>
      <c r="D274" s="392">
        <v>25</v>
      </c>
      <c r="E274" s="393" t="s">
        <v>373</v>
      </c>
      <c r="F274" s="372" t="s">
        <v>161</v>
      </c>
      <c r="G274" s="367" t="s">
        <v>417</v>
      </c>
    </row>
    <row r="275" spans="1:7">
      <c r="A275" s="363"/>
      <c r="B275" s="364" t="s">
        <v>501</v>
      </c>
      <c r="C275" s="365" t="s">
        <v>419</v>
      </c>
      <c r="D275" s="365"/>
      <c r="E275" s="366"/>
      <c r="F275" s="365" t="s">
        <v>420</v>
      </c>
      <c r="G275" s="367" t="s">
        <v>421</v>
      </c>
    </row>
    <row r="276" spans="1:7">
      <c r="A276" s="363"/>
      <c r="B276" s="364" t="s">
        <v>501</v>
      </c>
      <c r="C276" s="365" t="s">
        <v>419</v>
      </c>
      <c r="D276" s="365"/>
      <c r="E276" s="366"/>
      <c r="F276" s="365" t="s">
        <v>422</v>
      </c>
      <c r="G276" s="367" t="s">
        <v>423</v>
      </c>
    </row>
    <row r="277" spans="1:7">
      <c r="A277" s="363"/>
      <c r="B277" s="364" t="s">
        <v>501</v>
      </c>
      <c r="C277" s="365" t="s">
        <v>419</v>
      </c>
      <c r="D277" s="365"/>
      <c r="E277" s="366"/>
      <c r="F277" s="365" t="s">
        <v>424</v>
      </c>
      <c r="G277" s="367" t="s">
        <v>425</v>
      </c>
    </row>
    <row r="278" spans="1:7">
      <c r="A278" s="363"/>
      <c r="B278" s="364" t="s">
        <v>501</v>
      </c>
      <c r="C278" s="365" t="s">
        <v>419</v>
      </c>
      <c r="D278" s="365"/>
      <c r="E278" s="366"/>
      <c r="F278" s="365" t="s">
        <v>424</v>
      </c>
      <c r="G278" s="367" t="s">
        <v>502</v>
      </c>
    </row>
    <row r="279" spans="1:7">
      <c r="A279" s="363"/>
      <c r="B279" s="364" t="s">
        <v>501</v>
      </c>
      <c r="C279" s="368" t="s">
        <v>426</v>
      </c>
      <c r="D279" s="368"/>
      <c r="E279" s="369"/>
      <c r="F279" s="368" t="s">
        <v>420</v>
      </c>
      <c r="G279" s="367" t="s">
        <v>427</v>
      </c>
    </row>
    <row r="280" spans="1:7">
      <c r="A280" s="363"/>
      <c r="B280" s="364" t="s">
        <v>501</v>
      </c>
      <c r="C280" s="368" t="s">
        <v>426</v>
      </c>
      <c r="D280" s="368"/>
      <c r="E280" s="369"/>
      <c r="F280" s="368" t="s">
        <v>422</v>
      </c>
      <c r="G280" s="367" t="s">
        <v>428</v>
      </c>
    </row>
    <row r="281" spans="1:7">
      <c r="A281" s="363"/>
      <c r="B281" s="364" t="s">
        <v>501</v>
      </c>
      <c r="C281" s="368" t="s">
        <v>426</v>
      </c>
      <c r="D281" s="368"/>
      <c r="E281" s="369"/>
      <c r="F281" s="368" t="s">
        <v>424</v>
      </c>
      <c r="G281" s="367" t="s">
        <v>429</v>
      </c>
    </row>
    <row r="282" spans="1:7">
      <c r="A282" s="363"/>
      <c r="B282" s="364" t="s">
        <v>501</v>
      </c>
      <c r="C282" s="368" t="s">
        <v>426</v>
      </c>
      <c r="D282" s="368"/>
      <c r="E282" s="369"/>
      <c r="F282" s="368" t="s">
        <v>424</v>
      </c>
      <c r="G282" s="367" t="s">
        <v>430</v>
      </c>
    </row>
    <row r="283" spans="1:7">
      <c r="A283" s="363"/>
      <c r="B283" s="364" t="s">
        <v>501</v>
      </c>
      <c r="C283" s="368" t="s">
        <v>426</v>
      </c>
      <c r="D283" s="368"/>
      <c r="E283" s="369"/>
      <c r="F283" s="368" t="s">
        <v>424</v>
      </c>
      <c r="G283" s="367" t="s">
        <v>431</v>
      </c>
    </row>
    <row r="284" spans="1:7">
      <c r="A284" s="363"/>
      <c r="B284" s="364" t="s">
        <v>501</v>
      </c>
      <c r="C284" s="370" t="s">
        <v>432</v>
      </c>
      <c r="D284" s="370"/>
      <c r="E284" s="371"/>
      <c r="F284" s="370" t="s">
        <v>424</v>
      </c>
      <c r="G284" s="367" t="s">
        <v>433</v>
      </c>
    </row>
    <row r="285" spans="1:7">
      <c r="A285" s="363">
        <v>16</v>
      </c>
      <c r="B285" s="364" t="s">
        <v>501</v>
      </c>
      <c r="C285" s="372" t="s">
        <v>417</v>
      </c>
      <c r="D285" s="392">
        <v>26</v>
      </c>
      <c r="E285" s="393" t="s">
        <v>503</v>
      </c>
      <c r="F285" s="392" t="s">
        <v>504</v>
      </c>
      <c r="G285" s="394" t="s">
        <v>417</v>
      </c>
    </row>
    <row r="286" spans="1:7">
      <c r="A286" s="363"/>
      <c r="B286" s="364" t="s">
        <v>501</v>
      </c>
      <c r="C286" s="365" t="s">
        <v>419</v>
      </c>
      <c r="D286" s="365"/>
      <c r="E286" s="366"/>
      <c r="F286" s="365" t="s">
        <v>420</v>
      </c>
      <c r="G286" s="367" t="s">
        <v>421</v>
      </c>
    </row>
    <row r="287" spans="1:7">
      <c r="A287" s="363"/>
      <c r="B287" s="364" t="s">
        <v>501</v>
      </c>
      <c r="C287" s="365" t="s">
        <v>419</v>
      </c>
      <c r="D287" s="365"/>
      <c r="E287" s="366"/>
      <c r="F287" s="365" t="s">
        <v>422</v>
      </c>
      <c r="G287" s="367" t="s">
        <v>423</v>
      </c>
    </row>
    <row r="288" spans="1:7">
      <c r="A288" s="363"/>
      <c r="B288" s="364" t="s">
        <v>501</v>
      </c>
      <c r="C288" s="365" t="s">
        <v>419</v>
      </c>
      <c r="D288" s="365"/>
      <c r="E288" s="366"/>
      <c r="F288" s="365" t="s">
        <v>424</v>
      </c>
      <c r="G288" s="367" t="s">
        <v>425</v>
      </c>
    </row>
    <row r="289" spans="1:7">
      <c r="A289" s="363"/>
      <c r="B289" s="364" t="s">
        <v>501</v>
      </c>
      <c r="C289" s="365" t="s">
        <v>419</v>
      </c>
      <c r="D289" s="365"/>
      <c r="E289" s="366"/>
      <c r="F289" s="365" t="s">
        <v>424</v>
      </c>
      <c r="G289" s="367" t="s">
        <v>505</v>
      </c>
    </row>
    <row r="290" spans="1:7">
      <c r="A290" s="363"/>
      <c r="B290" s="364" t="s">
        <v>501</v>
      </c>
      <c r="C290" s="368" t="s">
        <v>426</v>
      </c>
      <c r="D290" s="368"/>
      <c r="E290" s="369"/>
      <c r="F290" s="368" t="s">
        <v>420</v>
      </c>
      <c r="G290" s="367" t="s">
        <v>427</v>
      </c>
    </row>
    <row r="291" spans="1:7">
      <c r="A291" s="363"/>
      <c r="B291" s="364" t="s">
        <v>501</v>
      </c>
      <c r="C291" s="368" t="s">
        <v>426</v>
      </c>
      <c r="D291" s="368"/>
      <c r="E291" s="369"/>
      <c r="F291" s="368" t="s">
        <v>422</v>
      </c>
      <c r="G291" s="367" t="s">
        <v>428</v>
      </c>
    </row>
    <row r="292" spans="1:7">
      <c r="A292" s="363"/>
      <c r="B292" s="364" t="s">
        <v>501</v>
      </c>
      <c r="C292" s="368" t="s">
        <v>426</v>
      </c>
      <c r="D292" s="368"/>
      <c r="E292" s="369"/>
      <c r="F292" s="368" t="s">
        <v>424</v>
      </c>
      <c r="G292" s="367" t="s">
        <v>429</v>
      </c>
    </row>
    <row r="293" spans="1:7">
      <c r="A293" s="363"/>
      <c r="B293" s="364" t="s">
        <v>501</v>
      </c>
      <c r="C293" s="368" t="s">
        <v>426</v>
      </c>
      <c r="D293" s="368"/>
      <c r="E293" s="369"/>
      <c r="F293" s="368" t="s">
        <v>424</v>
      </c>
      <c r="G293" s="367" t="s">
        <v>430</v>
      </c>
    </row>
    <row r="294" spans="1:7">
      <c r="A294" s="363"/>
      <c r="B294" s="364" t="s">
        <v>501</v>
      </c>
      <c r="C294" s="368" t="s">
        <v>426</v>
      </c>
      <c r="D294" s="368"/>
      <c r="E294" s="369"/>
      <c r="F294" s="368" t="s">
        <v>424</v>
      </c>
      <c r="G294" s="367" t="s">
        <v>431</v>
      </c>
    </row>
    <row r="295" spans="1:7">
      <c r="A295" s="363"/>
      <c r="B295" s="364" t="s">
        <v>501</v>
      </c>
      <c r="C295" s="370" t="s">
        <v>432</v>
      </c>
      <c r="D295" s="370"/>
      <c r="E295" s="371"/>
      <c r="F295" s="370" t="s">
        <v>424</v>
      </c>
      <c r="G295" s="367" t="s">
        <v>433</v>
      </c>
    </row>
    <row r="296" spans="1:7">
      <c r="A296" s="374">
        <v>17</v>
      </c>
      <c r="B296" s="375" t="s">
        <v>506</v>
      </c>
      <c r="C296" s="395" t="s">
        <v>444</v>
      </c>
      <c r="D296" s="395">
        <v>8</v>
      </c>
      <c r="E296" s="396"/>
      <c r="F296" s="395" t="s">
        <v>507</v>
      </c>
      <c r="G296" s="397"/>
    </row>
    <row r="297" spans="1:7">
      <c r="A297" s="374">
        <v>18</v>
      </c>
      <c r="B297" s="375" t="s">
        <v>508</v>
      </c>
      <c r="C297" s="395" t="s">
        <v>444</v>
      </c>
      <c r="D297" s="395">
        <v>9</v>
      </c>
      <c r="E297" s="396"/>
      <c r="F297" s="395" t="s">
        <v>509</v>
      </c>
      <c r="G297" s="397"/>
    </row>
    <row r="298" spans="1:7">
      <c r="A298" s="363">
        <v>18</v>
      </c>
      <c r="B298" s="364" t="s">
        <v>508</v>
      </c>
      <c r="C298" s="372" t="s">
        <v>417</v>
      </c>
      <c r="D298" s="372">
        <v>27</v>
      </c>
      <c r="E298" s="373" t="s">
        <v>510</v>
      </c>
      <c r="F298" s="372" t="s">
        <v>511</v>
      </c>
      <c r="G298" s="367" t="s">
        <v>417</v>
      </c>
    </row>
    <row r="299" spans="1:7">
      <c r="A299" s="363"/>
      <c r="B299" s="364" t="s">
        <v>508</v>
      </c>
      <c r="C299" s="365" t="s">
        <v>419</v>
      </c>
      <c r="D299" s="365"/>
      <c r="E299" s="366"/>
      <c r="F299" s="365" t="s">
        <v>420</v>
      </c>
      <c r="G299" s="367" t="s">
        <v>421</v>
      </c>
    </row>
    <row r="300" spans="1:7">
      <c r="A300" s="363"/>
      <c r="B300" s="364" t="s">
        <v>508</v>
      </c>
      <c r="C300" s="365" t="s">
        <v>419</v>
      </c>
      <c r="D300" s="365"/>
      <c r="E300" s="366"/>
      <c r="F300" s="365" t="s">
        <v>422</v>
      </c>
      <c r="G300" s="367" t="s">
        <v>423</v>
      </c>
    </row>
    <row r="301" spans="1:7">
      <c r="A301" s="363"/>
      <c r="B301" s="364" t="s">
        <v>508</v>
      </c>
      <c r="C301" s="365" t="s">
        <v>419</v>
      </c>
      <c r="D301" s="365"/>
      <c r="E301" s="366"/>
      <c r="F301" s="365" t="s">
        <v>424</v>
      </c>
      <c r="G301" s="367" t="s">
        <v>425</v>
      </c>
    </row>
    <row r="302" spans="1:7">
      <c r="A302" s="363"/>
      <c r="B302" s="364" t="s">
        <v>508</v>
      </c>
      <c r="C302" s="365" t="s">
        <v>419</v>
      </c>
      <c r="D302" s="365"/>
      <c r="E302" s="366"/>
      <c r="F302" s="365" t="s">
        <v>424</v>
      </c>
      <c r="G302" s="367" t="s">
        <v>512</v>
      </c>
    </row>
    <row r="303" spans="1:7">
      <c r="A303" s="363"/>
      <c r="B303" s="364" t="s">
        <v>508</v>
      </c>
      <c r="C303" s="368" t="s">
        <v>426</v>
      </c>
      <c r="D303" s="368"/>
      <c r="E303" s="369"/>
      <c r="F303" s="368" t="s">
        <v>420</v>
      </c>
      <c r="G303" s="367" t="s">
        <v>427</v>
      </c>
    </row>
    <row r="304" spans="1:7">
      <c r="A304" s="363"/>
      <c r="B304" s="364" t="s">
        <v>508</v>
      </c>
      <c r="C304" s="368" t="s">
        <v>426</v>
      </c>
      <c r="D304" s="368"/>
      <c r="E304" s="369"/>
      <c r="F304" s="368" t="s">
        <v>422</v>
      </c>
      <c r="G304" s="367" t="s">
        <v>428</v>
      </c>
    </row>
    <row r="305" spans="1:7">
      <c r="A305" s="363"/>
      <c r="B305" s="364" t="s">
        <v>508</v>
      </c>
      <c r="C305" s="368" t="s">
        <v>426</v>
      </c>
      <c r="D305" s="368"/>
      <c r="E305" s="369"/>
      <c r="F305" s="368" t="s">
        <v>424</v>
      </c>
      <c r="G305" s="367" t="s">
        <v>429</v>
      </c>
    </row>
    <row r="306" spans="1:7">
      <c r="A306" s="363"/>
      <c r="B306" s="364" t="s">
        <v>508</v>
      </c>
      <c r="C306" s="368" t="s">
        <v>426</v>
      </c>
      <c r="D306" s="368"/>
      <c r="E306" s="369"/>
      <c r="F306" s="368" t="s">
        <v>424</v>
      </c>
      <c r="G306" s="367" t="s">
        <v>430</v>
      </c>
    </row>
    <row r="307" spans="1:7">
      <c r="A307" s="363"/>
      <c r="B307" s="364" t="s">
        <v>508</v>
      </c>
      <c r="C307" s="368" t="s">
        <v>426</v>
      </c>
      <c r="D307" s="368"/>
      <c r="E307" s="369"/>
      <c r="F307" s="368" t="s">
        <v>424</v>
      </c>
      <c r="G307" s="367" t="s">
        <v>431</v>
      </c>
    </row>
    <row r="308" spans="1:7">
      <c r="A308" s="363"/>
      <c r="B308" s="364" t="s">
        <v>508</v>
      </c>
      <c r="C308" s="370" t="s">
        <v>432</v>
      </c>
      <c r="D308" s="370"/>
      <c r="E308" s="371"/>
      <c r="F308" s="370" t="s">
        <v>424</v>
      </c>
      <c r="G308" s="367" t="s">
        <v>433</v>
      </c>
    </row>
    <row r="309" spans="1:7">
      <c r="A309" s="398">
        <v>18</v>
      </c>
      <c r="B309" s="380" t="s">
        <v>508</v>
      </c>
      <c r="C309" s="381" t="s">
        <v>417</v>
      </c>
      <c r="D309" s="399">
        <v>28</v>
      </c>
      <c r="E309" s="400"/>
      <c r="F309" s="399" t="s">
        <v>513</v>
      </c>
      <c r="G309" s="401" t="s">
        <v>417</v>
      </c>
    </row>
    <row r="310" spans="1:7">
      <c r="A310" s="363"/>
      <c r="B310" s="364" t="s">
        <v>508</v>
      </c>
      <c r="C310" s="365" t="s">
        <v>419</v>
      </c>
      <c r="D310" s="365"/>
      <c r="E310" s="366"/>
      <c r="F310" s="365" t="s">
        <v>420</v>
      </c>
      <c r="G310" s="367" t="s">
        <v>421</v>
      </c>
    </row>
    <row r="311" spans="1:7">
      <c r="A311" s="363"/>
      <c r="B311" s="364" t="s">
        <v>508</v>
      </c>
      <c r="C311" s="365" t="s">
        <v>419</v>
      </c>
      <c r="D311" s="365"/>
      <c r="E311" s="366"/>
      <c r="F311" s="365" t="s">
        <v>422</v>
      </c>
      <c r="G311" s="367" t="s">
        <v>423</v>
      </c>
    </row>
    <row r="312" spans="1:7">
      <c r="A312" s="363"/>
      <c r="B312" s="364" t="s">
        <v>508</v>
      </c>
      <c r="C312" s="365" t="s">
        <v>419</v>
      </c>
      <c r="D312" s="365"/>
      <c r="E312" s="366"/>
      <c r="F312" s="365" t="s">
        <v>424</v>
      </c>
      <c r="G312" s="367" t="s">
        <v>425</v>
      </c>
    </row>
    <row r="313" spans="1:7">
      <c r="A313" s="363"/>
      <c r="B313" s="364" t="s">
        <v>508</v>
      </c>
      <c r="C313" s="365" t="s">
        <v>419</v>
      </c>
      <c r="D313" s="365"/>
      <c r="E313" s="366"/>
      <c r="F313" s="365" t="s">
        <v>424</v>
      </c>
      <c r="G313" s="367" t="s">
        <v>514</v>
      </c>
    </row>
    <row r="314" spans="1:7">
      <c r="A314" s="363"/>
      <c r="B314" s="364" t="s">
        <v>508</v>
      </c>
      <c r="C314" s="368" t="s">
        <v>426</v>
      </c>
      <c r="D314" s="368"/>
      <c r="E314" s="369"/>
      <c r="F314" s="368" t="s">
        <v>420</v>
      </c>
      <c r="G314" s="367" t="s">
        <v>427</v>
      </c>
    </row>
    <row r="315" spans="1:7">
      <c r="A315" s="363"/>
      <c r="B315" s="364" t="s">
        <v>508</v>
      </c>
      <c r="C315" s="368" t="s">
        <v>426</v>
      </c>
      <c r="D315" s="368"/>
      <c r="E315" s="369"/>
      <c r="F315" s="368" t="s">
        <v>422</v>
      </c>
      <c r="G315" s="367" t="s">
        <v>428</v>
      </c>
    </row>
    <row r="316" spans="1:7">
      <c r="A316" s="363"/>
      <c r="B316" s="364" t="s">
        <v>508</v>
      </c>
      <c r="C316" s="368" t="s">
        <v>426</v>
      </c>
      <c r="D316" s="368"/>
      <c r="E316" s="369"/>
      <c r="F316" s="368" t="s">
        <v>424</v>
      </c>
      <c r="G316" s="367" t="s">
        <v>429</v>
      </c>
    </row>
    <row r="317" spans="1:7">
      <c r="A317" s="363"/>
      <c r="B317" s="364" t="s">
        <v>508</v>
      </c>
      <c r="C317" s="368" t="s">
        <v>426</v>
      </c>
      <c r="D317" s="368"/>
      <c r="E317" s="369"/>
      <c r="F317" s="368" t="s">
        <v>424</v>
      </c>
      <c r="G317" s="367" t="s">
        <v>430</v>
      </c>
    </row>
    <row r="318" spans="1:7">
      <c r="A318" s="363"/>
      <c r="B318" s="364" t="s">
        <v>508</v>
      </c>
      <c r="C318" s="368" t="s">
        <v>426</v>
      </c>
      <c r="D318" s="368"/>
      <c r="E318" s="369"/>
      <c r="F318" s="368" t="s">
        <v>424</v>
      </c>
      <c r="G318" s="367" t="s">
        <v>431</v>
      </c>
    </row>
    <row r="319" spans="1:7">
      <c r="A319" s="363"/>
      <c r="B319" s="364" t="s">
        <v>508</v>
      </c>
      <c r="C319" s="370" t="s">
        <v>432</v>
      </c>
      <c r="D319" s="370"/>
      <c r="E319" s="371"/>
      <c r="F319" s="370" t="s">
        <v>424</v>
      </c>
      <c r="G319" s="367" t="s">
        <v>433</v>
      </c>
    </row>
    <row r="320" spans="1:7">
      <c r="A320" s="363">
        <v>18</v>
      </c>
      <c r="B320" s="364" t="s">
        <v>508</v>
      </c>
      <c r="C320" s="372" t="s">
        <v>417</v>
      </c>
      <c r="D320" s="372">
        <v>29</v>
      </c>
      <c r="E320" s="373" t="s">
        <v>515</v>
      </c>
      <c r="F320" s="372" t="s">
        <v>516</v>
      </c>
      <c r="G320" s="367" t="s">
        <v>417</v>
      </c>
    </row>
    <row r="321" spans="1:7">
      <c r="A321" s="363"/>
      <c r="B321" s="364" t="s">
        <v>508</v>
      </c>
      <c r="C321" s="365" t="s">
        <v>419</v>
      </c>
      <c r="D321" s="365"/>
      <c r="E321" s="366"/>
      <c r="F321" s="365" t="s">
        <v>420</v>
      </c>
      <c r="G321" s="367" t="s">
        <v>421</v>
      </c>
    </row>
    <row r="322" spans="1:7">
      <c r="A322" s="363"/>
      <c r="B322" s="364" t="s">
        <v>508</v>
      </c>
      <c r="C322" s="365" t="s">
        <v>419</v>
      </c>
      <c r="D322" s="365"/>
      <c r="E322" s="366"/>
      <c r="F322" s="365" t="s">
        <v>422</v>
      </c>
      <c r="G322" s="367" t="s">
        <v>423</v>
      </c>
    </row>
    <row r="323" spans="1:7">
      <c r="A323" s="363"/>
      <c r="B323" s="364" t="s">
        <v>508</v>
      </c>
      <c r="C323" s="365" t="s">
        <v>419</v>
      </c>
      <c r="D323" s="365"/>
      <c r="E323" s="366"/>
      <c r="F323" s="365" t="s">
        <v>424</v>
      </c>
      <c r="G323" s="367" t="s">
        <v>425</v>
      </c>
    </row>
    <row r="324" spans="1:7">
      <c r="A324" s="363"/>
      <c r="B324" s="364" t="s">
        <v>508</v>
      </c>
      <c r="C324" s="368" t="s">
        <v>426</v>
      </c>
      <c r="D324" s="368"/>
      <c r="E324" s="369"/>
      <c r="F324" s="368" t="s">
        <v>420</v>
      </c>
      <c r="G324" s="367" t="s">
        <v>427</v>
      </c>
    </row>
    <row r="325" spans="1:7">
      <c r="A325" s="363"/>
      <c r="B325" s="364" t="s">
        <v>508</v>
      </c>
      <c r="C325" s="368" t="s">
        <v>426</v>
      </c>
      <c r="D325" s="368"/>
      <c r="E325" s="369"/>
      <c r="F325" s="368" t="s">
        <v>422</v>
      </c>
      <c r="G325" s="367" t="s">
        <v>428</v>
      </c>
    </row>
    <row r="326" spans="1:7">
      <c r="A326" s="363"/>
      <c r="B326" s="364" t="s">
        <v>508</v>
      </c>
      <c r="C326" s="368" t="s">
        <v>426</v>
      </c>
      <c r="D326" s="368"/>
      <c r="E326" s="369"/>
      <c r="F326" s="368" t="s">
        <v>424</v>
      </c>
      <c r="G326" s="367" t="s">
        <v>429</v>
      </c>
    </row>
    <row r="327" spans="1:7">
      <c r="A327" s="363"/>
      <c r="B327" s="364" t="s">
        <v>508</v>
      </c>
      <c r="C327" s="368" t="s">
        <v>426</v>
      </c>
      <c r="D327" s="368"/>
      <c r="E327" s="369"/>
      <c r="F327" s="368" t="s">
        <v>424</v>
      </c>
      <c r="G327" s="367" t="s">
        <v>430</v>
      </c>
    </row>
    <row r="328" spans="1:7">
      <c r="A328" s="363"/>
      <c r="B328" s="364" t="s">
        <v>508</v>
      </c>
      <c r="C328" s="368" t="s">
        <v>426</v>
      </c>
      <c r="D328" s="368"/>
      <c r="E328" s="369"/>
      <c r="F328" s="368" t="s">
        <v>424</v>
      </c>
      <c r="G328" s="367" t="s">
        <v>431</v>
      </c>
    </row>
    <row r="329" spans="1:7">
      <c r="A329" s="363"/>
      <c r="B329" s="364" t="s">
        <v>508</v>
      </c>
      <c r="C329" s="370" t="s">
        <v>432</v>
      </c>
      <c r="D329" s="370"/>
      <c r="E329" s="371"/>
      <c r="F329" s="370" t="s">
        <v>424</v>
      </c>
      <c r="G329" s="367" t="s">
        <v>433</v>
      </c>
    </row>
    <row r="330" spans="1:7">
      <c r="A330" s="374">
        <v>19</v>
      </c>
      <c r="B330" s="375" t="s">
        <v>517</v>
      </c>
      <c r="C330" s="395" t="s">
        <v>444</v>
      </c>
      <c r="D330" s="395">
        <v>10</v>
      </c>
      <c r="E330" s="396"/>
      <c r="F330" s="395" t="s">
        <v>518</v>
      </c>
      <c r="G330" s="397"/>
    </row>
    <row r="331" spans="1:7">
      <c r="A331" s="363">
        <v>19</v>
      </c>
      <c r="B331" s="364" t="s">
        <v>517</v>
      </c>
      <c r="C331" s="372" t="s">
        <v>417</v>
      </c>
      <c r="D331" s="372">
        <v>30</v>
      </c>
      <c r="E331" s="373" t="s">
        <v>519</v>
      </c>
      <c r="F331" s="372" t="s">
        <v>520</v>
      </c>
      <c r="G331" s="367" t="s">
        <v>417</v>
      </c>
    </row>
    <row r="332" spans="1:7">
      <c r="A332" s="363"/>
      <c r="B332" s="364" t="s">
        <v>517</v>
      </c>
      <c r="C332" s="365" t="s">
        <v>419</v>
      </c>
      <c r="D332" s="365"/>
      <c r="E332" s="366"/>
      <c r="F332" s="365" t="s">
        <v>420</v>
      </c>
      <c r="G332" s="367" t="s">
        <v>421</v>
      </c>
    </row>
    <row r="333" spans="1:7">
      <c r="A333" s="363"/>
      <c r="B333" s="364" t="s">
        <v>517</v>
      </c>
      <c r="C333" s="365" t="s">
        <v>419</v>
      </c>
      <c r="D333" s="365"/>
      <c r="E333" s="366"/>
      <c r="F333" s="365" t="s">
        <v>422</v>
      </c>
      <c r="G333" s="367" t="s">
        <v>423</v>
      </c>
    </row>
    <row r="334" spans="1:7">
      <c r="A334" s="363"/>
      <c r="B334" s="364" t="s">
        <v>517</v>
      </c>
      <c r="C334" s="365" t="s">
        <v>419</v>
      </c>
      <c r="D334" s="365"/>
      <c r="E334" s="366"/>
      <c r="F334" s="365" t="s">
        <v>424</v>
      </c>
      <c r="G334" s="367" t="s">
        <v>425</v>
      </c>
    </row>
    <row r="335" spans="1:7">
      <c r="A335" s="363"/>
      <c r="B335" s="364" t="s">
        <v>517</v>
      </c>
      <c r="C335" s="365" t="s">
        <v>419</v>
      </c>
      <c r="D335" s="365"/>
      <c r="E335" s="366"/>
      <c r="F335" s="365" t="s">
        <v>424</v>
      </c>
      <c r="G335" s="367" t="s">
        <v>521</v>
      </c>
    </row>
    <row r="336" spans="1:7">
      <c r="A336" s="363"/>
      <c r="B336" s="364" t="s">
        <v>517</v>
      </c>
      <c r="C336" s="368" t="s">
        <v>426</v>
      </c>
      <c r="D336" s="368"/>
      <c r="E336" s="369"/>
      <c r="F336" s="368" t="s">
        <v>420</v>
      </c>
      <c r="G336" s="367" t="s">
        <v>427</v>
      </c>
    </row>
    <row r="337" spans="1:7">
      <c r="A337" s="363"/>
      <c r="B337" s="364" t="s">
        <v>517</v>
      </c>
      <c r="C337" s="368" t="s">
        <v>426</v>
      </c>
      <c r="D337" s="368"/>
      <c r="E337" s="369"/>
      <c r="F337" s="368" t="s">
        <v>422</v>
      </c>
      <c r="G337" s="367" t="s">
        <v>428</v>
      </c>
    </row>
    <row r="338" spans="1:7">
      <c r="A338" s="363"/>
      <c r="B338" s="364" t="s">
        <v>517</v>
      </c>
      <c r="C338" s="368" t="s">
        <v>426</v>
      </c>
      <c r="D338" s="368"/>
      <c r="E338" s="369"/>
      <c r="F338" s="368" t="s">
        <v>424</v>
      </c>
      <c r="G338" s="367" t="s">
        <v>429</v>
      </c>
    </row>
    <row r="339" spans="1:7">
      <c r="A339" s="363"/>
      <c r="B339" s="364" t="s">
        <v>517</v>
      </c>
      <c r="C339" s="368" t="s">
        <v>426</v>
      </c>
      <c r="D339" s="368"/>
      <c r="E339" s="369"/>
      <c r="F339" s="368" t="s">
        <v>424</v>
      </c>
      <c r="G339" s="367" t="s">
        <v>430</v>
      </c>
    </row>
    <row r="340" spans="1:7">
      <c r="A340" s="363"/>
      <c r="B340" s="364" t="s">
        <v>517</v>
      </c>
      <c r="C340" s="368" t="s">
        <v>426</v>
      </c>
      <c r="D340" s="368"/>
      <c r="E340" s="369"/>
      <c r="F340" s="368" t="s">
        <v>424</v>
      </c>
      <c r="G340" s="367" t="s">
        <v>431</v>
      </c>
    </row>
    <row r="341" spans="1:7">
      <c r="A341" s="363"/>
      <c r="B341" s="364" t="s">
        <v>517</v>
      </c>
      <c r="C341" s="370" t="s">
        <v>432</v>
      </c>
      <c r="D341" s="370"/>
      <c r="E341" s="371"/>
      <c r="F341" s="370" t="s">
        <v>424</v>
      </c>
      <c r="G341" s="367" t="s">
        <v>433</v>
      </c>
    </row>
    <row r="342" spans="1:7">
      <c r="A342" s="363">
        <v>19</v>
      </c>
      <c r="B342" s="364" t="s">
        <v>517</v>
      </c>
      <c r="C342" s="372" t="s">
        <v>417</v>
      </c>
      <c r="D342" s="372">
        <v>31</v>
      </c>
      <c r="E342" s="373" t="s">
        <v>369</v>
      </c>
      <c r="F342" s="372" t="s">
        <v>162</v>
      </c>
      <c r="G342" s="367" t="s">
        <v>417</v>
      </c>
    </row>
    <row r="343" spans="1:7">
      <c r="A343" s="363"/>
      <c r="B343" s="364" t="s">
        <v>517</v>
      </c>
      <c r="C343" s="365" t="s">
        <v>419</v>
      </c>
      <c r="D343" s="365"/>
      <c r="E343" s="366"/>
      <c r="F343" s="365" t="s">
        <v>420</v>
      </c>
      <c r="G343" s="367" t="s">
        <v>421</v>
      </c>
    </row>
    <row r="344" spans="1:7">
      <c r="A344" s="363"/>
      <c r="B344" s="364" t="s">
        <v>517</v>
      </c>
      <c r="C344" s="365" t="s">
        <v>419</v>
      </c>
      <c r="D344" s="365"/>
      <c r="E344" s="366"/>
      <c r="F344" s="365" t="s">
        <v>422</v>
      </c>
      <c r="G344" s="367" t="s">
        <v>423</v>
      </c>
    </row>
    <row r="345" spans="1:7">
      <c r="A345" s="363"/>
      <c r="B345" s="364" t="s">
        <v>517</v>
      </c>
      <c r="C345" s="365" t="s">
        <v>419</v>
      </c>
      <c r="D345" s="365"/>
      <c r="E345" s="366"/>
      <c r="F345" s="365" t="s">
        <v>424</v>
      </c>
      <c r="G345" s="367" t="s">
        <v>425</v>
      </c>
    </row>
    <row r="346" spans="1:7">
      <c r="A346" s="363"/>
      <c r="B346" s="364" t="s">
        <v>517</v>
      </c>
      <c r="C346" s="365" t="s">
        <v>419</v>
      </c>
      <c r="D346" s="365"/>
      <c r="E346" s="366"/>
      <c r="F346" s="365" t="s">
        <v>424</v>
      </c>
      <c r="G346" s="367" t="s">
        <v>522</v>
      </c>
    </row>
    <row r="347" spans="1:7">
      <c r="A347" s="363"/>
      <c r="B347" s="364" t="s">
        <v>517</v>
      </c>
      <c r="C347" s="368" t="s">
        <v>426</v>
      </c>
      <c r="D347" s="368"/>
      <c r="E347" s="369"/>
      <c r="F347" s="368" t="s">
        <v>420</v>
      </c>
      <c r="G347" s="367" t="s">
        <v>427</v>
      </c>
    </row>
    <row r="348" spans="1:7">
      <c r="A348" s="363"/>
      <c r="B348" s="364" t="s">
        <v>517</v>
      </c>
      <c r="C348" s="368" t="s">
        <v>426</v>
      </c>
      <c r="D348" s="368"/>
      <c r="E348" s="369"/>
      <c r="F348" s="368" t="s">
        <v>422</v>
      </c>
      <c r="G348" s="367" t="s">
        <v>428</v>
      </c>
    </row>
    <row r="349" spans="1:7">
      <c r="A349" s="363"/>
      <c r="B349" s="364" t="s">
        <v>517</v>
      </c>
      <c r="C349" s="368" t="s">
        <v>426</v>
      </c>
      <c r="D349" s="368"/>
      <c r="E349" s="369"/>
      <c r="F349" s="368" t="s">
        <v>424</v>
      </c>
      <c r="G349" s="367" t="s">
        <v>429</v>
      </c>
    </row>
    <row r="350" spans="1:7">
      <c r="A350" s="363"/>
      <c r="B350" s="364" t="s">
        <v>517</v>
      </c>
      <c r="C350" s="368" t="s">
        <v>426</v>
      </c>
      <c r="D350" s="368"/>
      <c r="E350" s="369"/>
      <c r="F350" s="368" t="s">
        <v>424</v>
      </c>
      <c r="G350" s="367" t="s">
        <v>430</v>
      </c>
    </row>
    <row r="351" spans="1:7">
      <c r="A351" s="363"/>
      <c r="B351" s="364" t="s">
        <v>517</v>
      </c>
      <c r="C351" s="368" t="s">
        <v>426</v>
      </c>
      <c r="D351" s="368"/>
      <c r="E351" s="369"/>
      <c r="F351" s="368" t="s">
        <v>424</v>
      </c>
      <c r="G351" s="367" t="s">
        <v>431</v>
      </c>
    </row>
    <row r="352" spans="1:7">
      <c r="A352" s="363"/>
      <c r="B352" s="364" t="s">
        <v>517</v>
      </c>
      <c r="C352" s="370" t="s">
        <v>432</v>
      </c>
      <c r="D352" s="370"/>
      <c r="E352" s="371"/>
      <c r="F352" s="370" t="s">
        <v>424</v>
      </c>
      <c r="G352" s="367" t="s">
        <v>433</v>
      </c>
    </row>
    <row r="353" spans="1:7">
      <c r="A353" s="363">
        <v>19</v>
      </c>
      <c r="B353" s="364" t="s">
        <v>517</v>
      </c>
      <c r="C353" s="372" t="s">
        <v>417</v>
      </c>
      <c r="D353" s="372">
        <v>32</v>
      </c>
      <c r="E353" s="373" t="s">
        <v>523</v>
      </c>
      <c r="F353" s="372" t="s">
        <v>524</v>
      </c>
      <c r="G353" s="367" t="s">
        <v>417</v>
      </c>
    </row>
    <row r="354" spans="1:7">
      <c r="A354" s="363"/>
      <c r="B354" s="364" t="s">
        <v>517</v>
      </c>
      <c r="C354" s="365" t="s">
        <v>419</v>
      </c>
      <c r="D354" s="365"/>
      <c r="E354" s="366"/>
      <c r="F354" s="365" t="s">
        <v>420</v>
      </c>
      <c r="G354" s="367" t="s">
        <v>421</v>
      </c>
    </row>
    <row r="355" spans="1:7">
      <c r="A355" s="363"/>
      <c r="B355" s="364" t="s">
        <v>517</v>
      </c>
      <c r="C355" s="365" t="s">
        <v>419</v>
      </c>
      <c r="D355" s="365"/>
      <c r="E355" s="366"/>
      <c r="F355" s="365" t="s">
        <v>422</v>
      </c>
      <c r="G355" s="367" t="s">
        <v>423</v>
      </c>
    </row>
    <row r="356" spans="1:7">
      <c r="A356" s="363"/>
      <c r="B356" s="364" t="s">
        <v>517</v>
      </c>
      <c r="C356" s="365" t="s">
        <v>419</v>
      </c>
      <c r="D356" s="365"/>
      <c r="E356" s="366"/>
      <c r="F356" s="365" t="s">
        <v>424</v>
      </c>
      <c r="G356" s="367" t="s">
        <v>425</v>
      </c>
    </row>
    <row r="357" spans="1:7">
      <c r="A357" s="363"/>
      <c r="B357" s="364" t="s">
        <v>517</v>
      </c>
      <c r="C357" s="368" t="s">
        <v>426</v>
      </c>
      <c r="D357" s="368"/>
      <c r="E357" s="369"/>
      <c r="F357" s="368" t="s">
        <v>420</v>
      </c>
      <c r="G357" s="367" t="s">
        <v>427</v>
      </c>
    </row>
    <row r="358" spans="1:7">
      <c r="A358" s="363"/>
      <c r="B358" s="364" t="s">
        <v>517</v>
      </c>
      <c r="C358" s="368" t="s">
        <v>426</v>
      </c>
      <c r="D358" s="368"/>
      <c r="E358" s="369"/>
      <c r="F358" s="368" t="s">
        <v>422</v>
      </c>
      <c r="G358" s="367" t="s">
        <v>428</v>
      </c>
    </row>
    <row r="359" spans="1:7">
      <c r="A359" s="363"/>
      <c r="B359" s="364" t="s">
        <v>517</v>
      </c>
      <c r="C359" s="368" t="s">
        <v>426</v>
      </c>
      <c r="D359" s="368"/>
      <c r="E359" s="369"/>
      <c r="F359" s="368" t="s">
        <v>424</v>
      </c>
      <c r="G359" s="367" t="s">
        <v>429</v>
      </c>
    </row>
    <row r="360" spans="1:7">
      <c r="A360" s="363"/>
      <c r="B360" s="364" t="s">
        <v>517</v>
      </c>
      <c r="C360" s="368" t="s">
        <v>426</v>
      </c>
      <c r="D360" s="368"/>
      <c r="E360" s="369"/>
      <c r="F360" s="368" t="s">
        <v>424</v>
      </c>
      <c r="G360" s="367" t="s">
        <v>430</v>
      </c>
    </row>
    <row r="361" spans="1:7">
      <c r="A361" s="363"/>
      <c r="B361" s="364" t="s">
        <v>517</v>
      </c>
      <c r="C361" s="368" t="s">
        <v>426</v>
      </c>
      <c r="D361" s="368"/>
      <c r="E361" s="369"/>
      <c r="F361" s="368" t="s">
        <v>424</v>
      </c>
      <c r="G361" s="367" t="s">
        <v>431</v>
      </c>
    </row>
    <row r="362" spans="1:7">
      <c r="A362" s="363"/>
      <c r="B362" s="364" t="s">
        <v>517</v>
      </c>
      <c r="C362" s="370" t="s">
        <v>432</v>
      </c>
      <c r="D362" s="370"/>
      <c r="E362" s="371"/>
      <c r="F362" s="370" t="s">
        <v>424</v>
      </c>
      <c r="G362" s="367" t="s">
        <v>433</v>
      </c>
    </row>
    <row r="363" spans="1:7">
      <c r="A363" s="363">
        <v>21</v>
      </c>
      <c r="B363" s="364" t="s">
        <v>525</v>
      </c>
      <c r="C363" s="372" t="s">
        <v>417</v>
      </c>
      <c r="D363" s="372">
        <v>33</v>
      </c>
      <c r="E363" s="373" t="s">
        <v>526</v>
      </c>
      <c r="F363" s="372" t="s">
        <v>527</v>
      </c>
      <c r="G363" s="367" t="s">
        <v>417</v>
      </c>
    </row>
    <row r="364" spans="1:7">
      <c r="A364" s="363"/>
      <c r="B364" s="364" t="s">
        <v>525</v>
      </c>
      <c r="C364" s="365" t="s">
        <v>419</v>
      </c>
      <c r="D364" s="365"/>
      <c r="E364" s="366"/>
      <c r="F364" s="365" t="s">
        <v>420</v>
      </c>
      <c r="G364" s="367" t="s">
        <v>421</v>
      </c>
    </row>
    <row r="365" spans="1:7">
      <c r="A365" s="363"/>
      <c r="B365" s="364" t="s">
        <v>525</v>
      </c>
      <c r="C365" s="365" t="s">
        <v>419</v>
      </c>
      <c r="D365" s="365"/>
      <c r="E365" s="366"/>
      <c r="F365" s="365" t="s">
        <v>422</v>
      </c>
      <c r="G365" s="367" t="s">
        <v>423</v>
      </c>
    </row>
    <row r="366" spans="1:7">
      <c r="A366" s="363"/>
      <c r="B366" s="364" t="s">
        <v>525</v>
      </c>
      <c r="C366" s="365" t="s">
        <v>419</v>
      </c>
      <c r="D366" s="365"/>
      <c r="E366" s="366"/>
      <c r="F366" s="365" t="s">
        <v>424</v>
      </c>
      <c r="G366" s="367" t="s">
        <v>425</v>
      </c>
    </row>
    <row r="367" spans="1:7" ht="30">
      <c r="A367" s="363"/>
      <c r="B367" s="364" t="s">
        <v>525</v>
      </c>
      <c r="C367" s="365" t="s">
        <v>419</v>
      </c>
      <c r="D367" s="365"/>
      <c r="E367" s="366"/>
      <c r="F367" s="365" t="s">
        <v>424</v>
      </c>
      <c r="G367" s="367" t="s">
        <v>528</v>
      </c>
    </row>
    <row r="368" spans="1:7">
      <c r="A368" s="363"/>
      <c r="B368" s="364" t="s">
        <v>525</v>
      </c>
      <c r="C368" s="368" t="s">
        <v>426</v>
      </c>
      <c r="D368" s="368"/>
      <c r="E368" s="369"/>
      <c r="F368" s="368" t="s">
        <v>420</v>
      </c>
      <c r="G368" s="367" t="s">
        <v>427</v>
      </c>
    </row>
    <row r="369" spans="1:7">
      <c r="A369" s="363"/>
      <c r="B369" s="364" t="s">
        <v>525</v>
      </c>
      <c r="C369" s="368" t="s">
        <v>426</v>
      </c>
      <c r="D369" s="368"/>
      <c r="E369" s="369"/>
      <c r="F369" s="368" t="s">
        <v>422</v>
      </c>
      <c r="G369" s="367" t="s">
        <v>428</v>
      </c>
    </row>
    <row r="370" spans="1:7">
      <c r="A370" s="363"/>
      <c r="B370" s="364" t="s">
        <v>525</v>
      </c>
      <c r="C370" s="368" t="s">
        <v>426</v>
      </c>
      <c r="D370" s="368"/>
      <c r="E370" s="369"/>
      <c r="F370" s="368" t="s">
        <v>424</v>
      </c>
      <c r="G370" s="367" t="s">
        <v>429</v>
      </c>
    </row>
    <row r="371" spans="1:7">
      <c r="A371" s="363"/>
      <c r="B371" s="364" t="s">
        <v>525</v>
      </c>
      <c r="C371" s="368" t="s">
        <v>426</v>
      </c>
      <c r="D371" s="368"/>
      <c r="E371" s="369"/>
      <c r="F371" s="368" t="s">
        <v>424</v>
      </c>
      <c r="G371" s="367" t="s">
        <v>430</v>
      </c>
    </row>
    <row r="372" spans="1:7">
      <c r="A372" s="363"/>
      <c r="B372" s="364" t="s">
        <v>525</v>
      </c>
      <c r="C372" s="368" t="s">
        <v>426</v>
      </c>
      <c r="D372" s="368"/>
      <c r="E372" s="369"/>
      <c r="F372" s="368" t="s">
        <v>424</v>
      </c>
      <c r="G372" s="367" t="s">
        <v>431</v>
      </c>
    </row>
    <row r="373" spans="1:7">
      <c r="A373" s="363"/>
      <c r="B373" s="364" t="s">
        <v>525</v>
      </c>
      <c r="C373" s="370" t="s">
        <v>432</v>
      </c>
      <c r="D373" s="370"/>
      <c r="E373" s="371"/>
      <c r="F373" s="370" t="s">
        <v>424</v>
      </c>
      <c r="G373" s="367" t="s">
        <v>433</v>
      </c>
    </row>
    <row r="374" spans="1:7">
      <c r="A374" s="363">
        <v>21</v>
      </c>
      <c r="B374" s="364" t="s">
        <v>525</v>
      </c>
      <c r="C374" s="372" t="s">
        <v>417</v>
      </c>
      <c r="D374" s="372">
        <v>34</v>
      </c>
      <c r="E374" s="373" t="s">
        <v>529</v>
      </c>
      <c r="F374" s="372" t="s">
        <v>530</v>
      </c>
      <c r="G374" s="367" t="s">
        <v>417</v>
      </c>
    </row>
    <row r="375" spans="1:7">
      <c r="A375" s="363"/>
      <c r="B375" s="364" t="s">
        <v>525</v>
      </c>
      <c r="C375" s="365" t="s">
        <v>419</v>
      </c>
      <c r="D375" s="365"/>
      <c r="E375" s="366"/>
      <c r="F375" s="365" t="s">
        <v>420</v>
      </c>
      <c r="G375" s="367" t="s">
        <v>421</v>
      </c>
    </row>
    <row r="376" spans="1:7">
      <c r="A376" s="363"/>
      <c r="B376" s="364" t="s">
        <v>525</v>
      </c>
      <c r="C376" s="365" t="s">
        <v>419</v>
      </c>
      <c r="D376" s="365"/>
      <c r="E376" s="366"/>
      <c r="F376" s="365" t="s">
        <v>422</v>
      </c>
      <c r="G376" s="367" t="s">
        <v>423</v>
      </c>
    </row>
    <row r="377" spans="1:7">
      <c r="A377" s="363"/>
      <c r="B377" s="364" t="s">
        <v>525</v>
      </c>
      <c r="C377" s="365" t="s">
        <v>419</v>
      </c>
      <c r="D377" s="365"/>
      <c r="E377" s="366"/>
      <c r="F377" s="365" t="s">
        <v>424</v>
      </c>
      <c r="G377" s="367" t="s">
        <v>425</v>
      </c>
    </row>
    <row r="378" spans="1:7">
      <c r="A378" s="363"/>
      <c r="B378" s="364" t="s">
        <v>525</v>
      </c>
      <c r="C378" s="365" t="s">
        <v>419</v>
      </c>
      <c r="D378" s="365"/>
      <c r="E378" s="366"/>
      <c r="F378" s="365" t="s">
        <v>424</v>
      </c>
      <c r="G378" s="367" t="s">
        <v>531</v>
      </c>
    </row>
    <row r="379" spans="1:7">
      <c r="A379" s="363"/>
      <c r="B379" s="364" t="s">
        <v>525</v>
      </c>
      <c r="C379" s="368" t="s">
        <v>426</v>
      </c>
      <c r="D379" s="368"/>
      <c r="E379" s="369"/>
      <c r="F379" s="368" t="s">
        <v>420</v>
      </c>
      <c r="G379" s="367" t="s">
        <v>427</v>
      </c>
    </row>
    <row r="380" spans="1:7">
      <c r="A380" s="363"/>
      <c r="B380" s="364" t="s">
        <v>525</v>
      </c>
      <c r="C380" s="368" t="s">
        <v>426</v>
      </c>
      <c r="D380" s="368"/>
      <c r="E380" s="369"/>
      <c r="F380" s="368" t="s">
        <v>422</v>
      </c>
      <c r="G380" s="367" t="s">
        <v>428</v>
      </c>
    </row>
    <row r="381" spans="1:7">
      <c r="A381" s="363"/>
      <c r="B381" s="364" t="s">
        <v>525</v>
      </c>
      <c r="C381" s="368" t="s">
        <v>426</v>
      </c>
      <c r="D381" s="368"/>
      <c r="E381" s="369"/>
      <c r="F381" s="368" t="s">
        <v>424</v>
      </c>
      <c r="G381" s="367" t="s">
        <v>429</v>
      </c>
    </row>
    <row r="382" spans="1:7">
      <c r="A382" s="363"/>
      <c r="B382" s="364" t="s">
        <v>525</v>
      </c>
      <c r="C382" s="368" t="s">
        <v>426</v>
      </c>
      <c r="D382" s="368"/>
      <c r="E382" s="369"/>
      <c r="F382" s="368" t="s">
        <v>424</v>
      </c>
      <c r="G382" s="367" t="s">
        <v>430</v>
      </c>
    </row>
    <row r="383" spans="1:7">
      <c r="A383" s="363"/>
      <c r="B383" s="364" t="s">
        <v>525</v>
      </c>
      <c r="C383" s="368" t="s">
        <v>426</v>
      </c>
      <c r="D383" s="368"/>
      <c r="E383" s="369"/>
      <c r="F383" s="368" t="s">
        <v>424</v>
      </c>
      <c r="G383" s="367" t="s">
        <v>431</v>
      </c>
    </row>
    <row r="384" spans="1:7">
      <c r="A384" s="363"/>
      <c r="B384" s="364" t="s">
        <v>525</v>
      </c>
      <c r="C384" s="370" t="s">
        <v>432</v>
      </c>
      <c r="D384" s="370"/>
      <c r="E384" s="371"/>
      <c r="F384" s="370" t="s">
        <v>424</v>
      </c>
      <c r="G384" s="367" t="s">
        <v>433</v>
      </c>
    </row>
    <row r="385" spans="1:7">
      <c r="A385" s="363">
        <v>21</v>
      </c>
      <c r="B385" s="364" t="s">
        <v>525</v>
      </c>
      <c r="C385" s="372" t="s">
        <v>417</v>
      </c>
      <c r="D385" s="372">
        <v>35</v>
      </c>
      <c r="E385" s="373" t="s">
        <v>532</v>
      </c>
      <c r="F385" s="372" t="s">
        <v>533</v>
      </c>
      <c r="G385" s="367" t="s">
        <v>417</v>
      </c>
    </row>
    <row r="386" spans="1:7">
      <c r="A386" s="363"/>
      <c r="B386" s="364" t="s">
        <v>525</v>
      </c>
      <c r="C386" s="365" t="s">
        <v>419</v>
      </c>
      <c r="D386" s="365"/>
      <c r="E386" s="366"/>
      <c r="F386" s="365" t="s">
        <v>420</v>
      </c>
      <c r="G386" s="367" t="s">
        <v>421</v>
      </c>
    </row>
    <row r="387" spans="1:7">
      <c r="A387" s="363"/>
      <c r="B387" s="364" t="s">
        <v>525</v>
      </c>
      <c r="C387" s="365" t="s">
        <v>419</v>
      </c>
      <c r="D387" s="365"/>
      <c r="E387" s="366"/>
      <c r="F387" s="365" t="s">
        <v>422</v>
      </c>
      <c r="G387" s="367" t="s">
        <v>423</v>
      </c>
    </row>
    <row r="388" spans="1:7">
      <c r="A388" s="363"/>
      <c r="B388" s="364" t="s">
        <v>525</v>
      </c>
      <c r="C388" s="365" t="s">
        <v>419</v>
      </c>
      <c r="D388" s="365"/>
      <c r="E388" s="366"/>
      <c r="F388" s="365" t="s">
        <v>424</v>
      </c>
      <c r="G388" s="367" t="s">
        <v>425</v>
      </c>
    </row>
    <row r="389" spans="1:7" ht="30">
      <c r="A389" s="363"/>
      <c r="B389" s="364" t="s">
        <v>525</v>
      </c>
      <c r="C389" s="365" t="s">
        <v>419</v>
      </c>
      <c r="D389" s="365"/>
      <c r="E389" s="366"/>
      <c r="F389" s="365" t="s">
        <v>424</v>
      </c>
      <c r="G389" s="367" t="s">
        <v>534</v>
      </c>
    </row>
    <row r="390" spans="1:7">
      <c r="A390" s="363"/>
      <c r="B390" s="364" t="s">
        <v>525</v>
      </c>
      <c r="C390" s="368" t="s">
        <v>426</v>
      </c>
      <c r="D390" s="368"/>
      <c r="E390" s="369"/>
      <c r="F390" s="368" t="s">
        <v>420</v>
      </c>
      <c r="G390" s="367" t="s">
        <v>427</v>
      </c>
    </row>
    <row r="391" spans="1:7">
      <c r="A391" s="363"/>
      <c r="B391" s="364" t="s">
        <v>525</v>
      </c>
      <c r="C391" s="368" t="s">
        <v>426</v>
      </c>
      <c r="D391" s="368"/>
      <c r="E391" s="369"/>
      <c r="F391" s="368" t="s">
        <v>422</v>
      </c>
      <c r="G391" s="367" t="s">
        <v>428</v>
      </c>
    </row>
    <row r="392" spans="1:7">
      <c r="A392" s="363"/>
      <c r="B392" s="364" t="s">
        <v>525</v>
      </c>
      <c r="C392" s="368" t="s">
        <v>426</v>
      </c>
      <c r="D392" s="368"/>
      <c r="E392" s="369"/>
      <c r="F392" s="368" t="s">
        <v>424</v>
      </c>
      <c r="G392" s="367" t="s">
        <v>429</v>
      </c>
    </row>
    <row r="393" spans="1:7">
      <c r="A393" s="363"/>
      <c r="B393" s="364" t="s">
        <v>525</v>
      </c>
      <c r="C393" s="368" t="s">
        <v>426</v>
      </c>
      <c r="D393" s="368"/>
      <c r="E393" s="369"/>
      <c r="F393" s="368" t="s">
        <v>424</v>
      </c>
      <c r="G393" s="367" t="s">
        <v>430</v>
      </c>
    </row>
    <row r="394" spans="1:7">
      <c r="A394" s="363"/>
      <c r="B394" s="364" t="s">
        <v>525</v>
      </c>
      <c r="C394" s="368" t="s">
        <v>426</v>
      </c>
      <c r="D394" s="368"/>
      <c r="E394" s="369"/>
      <c r="F394" s="368" t="s">
        <v>424</v>
      </c>
      <c r="G394" s="367" t="s">
        <v>431</v>
      </c>
    </row>
    <row r="395" spans="1:7">
      <c r="A395" s="363"/>
      <c r="B395" s="364" t="s">
        <v>525</v>
      </c>
      <c r="C395" s="370" t="s">
        <v>432</v>
      </c>
      <c r="D395" s="370"/>
      <c r="E395" s="371"/>
      <c r="F395" s="370" t="s">
        <v>424</v>
      </c>
      <c r="G395" s="367" t="s">
        <v>433</v>
      </c>
    </row>
    <row r="396" spans="1:7">
      <c r="A396" s="374">
        <v>22</v>
      </c>
      <c r="B396" s="375" t="s">
        <v>535</v>
      </c>
      <c r="C396" s="395" t="s">
        <v>444</v>
      </c>
      <c r="D396" s="395">
        <v>11</v>
      </c>
      <c r="E396" s="396"/>
      <c r="F396" s="395" t="s">
        <v>536</v>
      </c>
      <c r="G396" s="397"/>
    </row>
    <row r="397" spans="1:7">
      <c r="A397" s="374">
        <v>22</v>
      </c>
      <c r="B397" s="375" t="s">
        <v>535</v>
      </c>
      <c r="C397" s="395" t="s">
        <v>444</v>
      </c>
      <c r="D397" s="395">
        <v>12</v>
      </c>
      <c r="E397" s="396"/>
      <c r="F397" s="395" t="s">
        <v>537</v>
      </c>
      <c r="G397" s="397"/>
    </row>
    <row r="398" spans="1:7">
      <c r="A398" s="374">
        <v>22</v>
      </c>
      <c r="B398" s="375" t="s">
        <v>535</v>
      </c>
      <c r="C398" s="395" t="s">
        <v>444</v>
      </c>
      <c r="D398" s="395">
        <v>13</v>
      </c>
      <c r="E398" s="396"/>
      <c r="F398" s="395" t="s">
        <v>538</v>
      </c>
      <c r="G398" s="397"/>
    </row>
    <row r="399" spans="1:7">
      <c r="A399" s="374">
        <v>22</v>
      </c>
      <c r="B399" s="375" t="s">
        <v>535</v>
      </c>
      <c r="C399" s="395" t="s">
        <v>490</v>
      </c>
      <c r="D399" s="395">
        <v>14</v>
      </c>
      <c r="E399" s="396"/>
      <c r="F399" s="395" t="s">
        <v>539</v>
      </c>
      <c r="G399" s="397"/>
    </row>
    <row r="400" spans="1:7">
      <c r="A400" s="374">
        <v>22</v>
      </c>
      <c r="B400" s="375" t="s">
        <v>535</v>
      </c>
      <c r="C400" s="395" t="s">
        <v>444</v>
      </c>
      <c r="D400" s="395">
        <v>15</v>
      </c>
      <c r="E400" s="396"/>
      <c r="F400" s="395" t="s">
        <v>540</v>
      </c>
      <c r="G400" s="397"/>
    </row>
    <row r="401" spans="1:7">
      <c r="A401" s="363">
        <v>22</v>
      </c>
      <c r="B401" s="364" t="s">
        <v>535</v>
      </c>
      <c r="C401" s="372" t="s">
        <v>417</v>
      </c>
      <c r="D401" s="392">
        <v>36</v>
      </c>
      <c r="E401" s="393" t="s">
        <v>325</v>
      </c>
      <c r="F401" s="372" t="s">
        <v>216</v>
      </c>
      <c r="G401" s="367" t="s">
        <v>417</v>
      </c>
    </row>
    <row r="402" spans="1:7">
      <c r="A402" s="363"/>
      <c r="B402" s="364" t="s">
        <v>535</v>
      </c>
      <c r="C402" s="365" t="s">
        <v>419</v>
      </c>
      <c r="D402" s="365"/>
      <c r="E402" s="366"/>
      <c r="F402" s="365" t="s">
        <v>420</v>
      </c>
      <c r="G402" s="367" t="s">
        <v>421</v>
      </c>
    </row>
    <row r="403" spans="1:7">
      <c r="A403" s="363"/>
      <c r="B403" s="364" t="s">
        <v>535</v>
      </c>
      <c r="C403" s="365" t="s">
        <v>419</v>
      </c>
      <c r="D403" s="365"/>
      <c r="E403" s="366"/>
      <c r="F403" s="365" t="s">
        <v>422</v>
      </c>
      <c r="G403" s="367" t="s">
        <v>423</v>
      </c>
    </row>
    <row r="404" spans="1:7">
      <c r="A404" s="363"/>
      <c r="B404" s="364" t="s">
        <v>535</v>
      </c>
      <c r="C404" s="365" t="s">
        <v>419</v>
      </c>
      <c r="D404" s="365"/>
      <c r="E404" s="366"/>
      <c r="F404" s="365" t="s">
        <v>424</v>
      </c>
      <c r="G404" s="367" t="s">
        <v>425</v>
      </c>
    </row>
    <row r="405" spans="1:7">
      <c r="A405" s="363"/>
      <c r="B405" s="364" t="s">
        <v>535</v>
      </c>
      <c r="C405" s="368" t="s">
        <v>426</v>
      </c>
      <c r="D405" s="368"/>
      <c r="E405" s="369"/>
      <c r="F405" s="368" t="s">
        <v>420</v>
      </c>
      <c r="G405" s="367" t="s">
        <v>427</v>
      </c>
    </row>
    <row r="406" spans="1:7">
      <c r="A406" s="363"/>
      <c r="B406" s="364" t="s">
        <v>535</v>
      </c>
      <c r="C406" s="368" t="s">
        <v>426</v>
      </c>
      <c r="D406" s="368"/>
      <c r="E406" s="369"/>
      <c r="F406" s="368" t="s">
        <v>422</v>
      </c>
      <c r="G406" s="367" t="s">
        <v>428</v>
      </c>
    </row>
    <row r="407" spans="1:7">
      <c r="A407" s="363"/>
      <c r="B407" s="364" t="s">
        <v>535</v>
      </c>
      <c r="C407" s="368" t="s">
        <v>426</v>
      </c>
      <c r="D407" s="368"/>
      <c r="E407" s="369"/>
      <c r="F407" s="368" t="s">
        <v>424</v>
      </c>
      <c r="G407" s="367" t="s">
        <v>429</v>
      </c>
    </row>
    <row r="408" spans="1:7">
      <c r="A408" s="363"/>
      <c r="B408" s="364" t="s">
        <v>535</v>
      </c>
      <c r="C408" s="368" t="s">
        <v>426</v>
      </c>
      <c r="D408" s="368"/>
      <c r="E408" s="369"/>
      <c r="F408" s="368" t="s">
        <v>424</v>
      </c>
      <c r="G408" s="367" t="s">
        <v>430</v>
      </c>
    </row>
    <row r="409" spans="1:7">
      <c r="A409" s="363"/>
      <c r="B409" s="364" t="s">
        <v>535</v>
      </c>
      <c r="C409" s="368" t="s">
        <v>426</v>
      </c>
      <c r="D409" s="368"/>
      <c r="E409" s="369"/>
      <c r="F409" s="368" t="s">
        <v>424</v>
      </c>
      <c r="G409" s="367" t="s">
        <v>431</v>
      </c>
    </row>
    <row r="410" spans="1:7">
      <c r="A410" s="363"/>
      <c r="B410" s="364" t="s">
        <v>535</v>
      </c>
      <c r="C410" s="370" t="s">
        <v>432</v>
      </c>
      <c r="D410" s="370"/>
      <c r="E410" s="371"/>
      <c r="F410" s="370" t="s">
        <v>424</v>
      </c>
      <c r="G410" s="367" t="s">
        <v>433</v>
      </c>
    </row>
    <row r="411" spans="1:7">
      <c r="A411" s="363">
        <v>22</v>
      </c>
      <c r="B411" s="364" t="s">
        <v>535</v>
      </c>
      <c r="C411" s="372" t="s">
        <v>417</v>
      </c>
      <c r="D411" s="392">
        <v>37</v>
      </c>
      <c r="E411" s="393" t="s">
        <v>541</v>
      </c>
      <c r="F411" s="372" t="s">
        <v>542</v>
      </c>
      <c r="G411" s="367" t="s">
        <v>417</v>
      </c>
    </row>
    <row r="412" spans="1:7">
      <c r="A412" s="363"/>
      <c r="B412" s="364" t="s">
        <v>535</v>
      </c>
      <c r="C412" s="365" t="s">
        <v>419</v>
      </c>
      <c r="D412" s="365"/>
      <c r="E412" s="366"/>
      <c r="F412" s="365" t="s">
        <v>420</v>
      </c>
      <c r="G412" s="367" t="s">
        <v>421</v>
      </c>
    </row>
    <row r="413" spans="1:7">
      <c r="A413" s="363"/>
      <c r="B413" s="364" t="s">
        <v>535</v>
      </c>
      <c r="C413" s="365" t="s">
        <v>419</v>
      </c>
      <c r="D413" s="365"/>
      <c r="E413" s="366"/>
      <c r="F413" s="365" t="s">
        <v>422</v>
      </c>
      <c r="G413" s="367" t="s">
        <v>423</v>
      </c>
    </row>
    <row r="414" spans="1:7">
      <c r="A414" s="363"/>
      <c r="B414" s="364" t="s">
        <v>535</v>
      </c>
      <c r="C414" s="365" t="s">
        <v>419</v>
      </c>
      <c r="D414" s="365"/>
      <c r="E414" s="366"/>
      <c r="F414" s="365" t="s">
        <v>424</v>
      </c>
      <c r="G414" s="367" t="s">
        <v>425</v>
      </c>
    </row>
    <row r="415" spans="1:7">
      <c r="A415" s="363"/>
      <c r="B415" s="364" t="s">
        <v>535</v>
      </c>
      <c r="C415" s="365" t="s">
        <v>419</v>
      </c>
      <c r="D415" s="365"/>
      <c r="E415" s="366"/>
      <c r="F415" s="365" t="s">
        <v>424</v>
      </c>
      <c r="G415" s="367" t="s">
        <v>543</v>
      </c>
    </row>
    <row r="416" spans="1:7">
      <c r="A416" s="363"/>
      <c r="B416" s="364" t="s">
        <v>535</v>
      </c>
      <c r="C416" s="368" t="s">
        <v>426</v>
      </c>
      <c r="D416" s="368"/>
      <c r="E416" s="369"/>
      <c r="F416" s="368" t="s">
        <v>420</v>
      </c>
      <c r="G416" s="367" t="s">
        <v>427</v>
      </c>
    </row>
    <row r="417" spans="1:7">
      <c r="A417" s="363"/>
      <c r="B417" s="364" t="s">
        <v>535</v>
      </c>
      <c r="C417" s="368" t="s">
        <v>426</v>
      </c>
      <c r="D417" s="368"/>
      <c r="E417" s="369"/>
      <c r="F417" s="368" t="s">
        <v>422</v>
      </c>
      <c r="G417" s="367" t="s">
        <v>428</v>
      </c>
    </row>
    <row r="418" spans="1:7">
      <c r="A418" s="363"/>
      <c r="B418" s="364" t="s">
        <v>535</v>
      </c>
      <c r="C418" s="368" t="s">
        <v>426</v>
      </c>
      <c r="D418" s="368"/>
      <c r="E418" s="369"/>
      <c r="F418" s="368" t="s">
        <v>424</v>
      </c>
      <c r="G418" s="367" t="s">
        <v>429</v>
      </c>
    </row>
    <row r="419" spans="1:7">
      <c r="A419" s="363"/>
      <c r="B419" s="364" t="s">
        <v>535</v>
      </c>
      <c r="C419" s="368" t="s">
        <v>426</v>
      </c>
      <c r="D419" s="368"/>
      <c r="E419" s="369"/>
      <c r="F419" s="368" t="s">
        <v>424</v>
      </c>
      <c r="G419" s="367" t="s">
        <v>430</v>
      </c>
    </row>
    <row r="420" spans="1:7">
      <c r="A420" s="363"/>
      <c r="B420" s="364" t="s">
        <v>535</v>
      </c>
      <c r="C420" s="368" t="s">
        <v>426</v>
      </c>
      <c r="D420" s="368"/>
      <c r="E420" s="369"/>
      <c r="F420" s="368" t="s">
        <v>424</v>
      </c>
      <c r="G420" s="367" t="s">
        <v>431</v>
      </c>
    </row>
    <row r="421" spans="1:7">
      <c r="A421" s="363"/>
      <c r="B421" s="364" t="s">
        <v>535</v>
      </c>
      <c r="C421" s="370" t="s">
        <v>432</v>
      </c>
      <c r="D421" s="370"/>
      <c r="E421" s="371"/>
      <c r="F421" s="370" t="s">
        <v>424</v>
      </c>
      <c r="G421" s="367" t="s">
        <v>433</v>
      </c>
    </row>
    <row r="422" spans="1:7">
      <c r="A422" s="363">
        <v>22</v>
      </c>
      <c r="B422" s="364" t="s">
        <v>535</v>
      </c>
      <c r="C422" s="372" t="s">
        <v>417</v>
      </c>
      <c r="D422" s="392">
        <v>38</v>
      </c>
      <c r="E422" s="393" t="s">
        <v>544</v>
      </c>
      <c r="F422" s="372" t="s">
        <v>545</v>
      </c>
      <c r="G422" s="367" t="s">
        <v>417</v>
      </c>
    </row>
    <row r="423" spans="1:7">
      <c r="A423" s="363"/>
      <c r="B423" s="364" t="s">
        <v>535</v>
      </c>
      <c r="C423" s="365" t="s">
        <v>419</v>
      </c>
      <c r="D423" s="365"/>
      <c r="E423" s="366"/>
      <c r="F423" s="365" t="s">
        <v>420</v>
      </c>
      <c r="G423" s="367" t="s">
        <v>421</v>
      </c>
    </row>
    <row r="424" spans="1:7">
      <c r="A424" s="363"/>
      <c r="B424" s="364" t="s">
        <v>535</v>
      </c>
      <c r="C424" s="365" t="s">
        <v>419</v>
      </c>
      <c r="D424" s="365"/>
      <c r="E424" s="366"/>
      <c r="F424" s="365" t="s">
        <v>422</v>
      </c>
      <c r="G424" s="367" t="s">
        <v>423</v>
      </c>
    </row>
    <row r="425" spans="1:7">
      <c r="A425" s="363"/>
      <c r="B425" s="364" t="s">
        <v>535</v>
      </c>
      <c r="C425" s="365" t="s">
        <v>419</v>
      </c>
      <c r="D425" s="365"/>
      <c r="E425" s="366"/>
      <c r="F425" s="365" t="s">
        <v>424</v>
      </c>
      <c r="G425" s="367" t="s">
        <v>425</v>
      </c>
    </row>
    <row r="426" spans="1:7">
      <c r="A426" s="363"/>
      <c r="B426" s="364" t="s">
        <v>535</v>
      </c>
      <c r="C426" s="368" t="s">
        <v>426</v>
      </c>
      <c r="D426" s="368"/>
      <c r="E426" s="369"/>
      <c r="F426" s="368" t="s">
        <v>420</v>
      </c>
      <c r="G426" s="367" t="s">
        <v>427</v>
      </c>
    </row>
    <row r="427" spans="1:7">
      <c r="A427" s="363"/>
      <c r="B427" s="364" t="s">
        <v>535</v>
      </c>
      <c r="C427" s="368" t="s">
        <v>426</v>
      </c>
      <c r="D427" s="368"/>
      <c r="E427" s="369"/>
      <c r="F427" s="368" t="s">
        <v>422</v>
      </c>
      <c r="G427" s="367" t="s">
        <v>428</v>
      </c>
    </row>
    <row r="428" spans="1:7">
      <c r="A428" s="363"/>
      <c r="B428" s="364" t="s">
        <v>535</v>
      </c>
      <c r="C428" s="368" t="s">
        <v>426</v>
      </c>
      <c r="D428" s="368"/>
      <c r="E428" s="369"/>
      <c r="F428" s="368" t="s">
        <v>424</v>
      </c>
      <c r="G428" s="367" t="s">
        <v>429</v>
      </c>
    </row>
    <row r="429" spans="1:7">
      <c r="A429" s="363"/>
      <c r="B429" s="364" t="s">
        <v>535</v>
      </c>
      <c r="C429" s="368" t="s">
        <v>426</v>
      </c>
      <c r="D429" s="368"/>
      <c r="E429" s="369"/>
      <c r="F429" s="368" t="s">
        <v>424</v>
      </c>
      <c r="G429" s="367" t="s">
        <v>430</v>
      </c>
    </row>
    <row r="430" spans="1:7">
      <c r="A430" s="363"/>
      <c r="B430" s="364" t="s">
        <v>535</v>
      </c>
      <c r="C430" s="368" t="s">
        <v>426</v>
      </c>
      <c r="D430" s="368"/>
      <c r="E430" s="369"/>
      <c r="F430" s="368" t="s">
        <v>424</v>
      </c>
      <c r="G430" s="367" t="s">
        <v>431</v>
      </c>
    </row>
    <row r="431" spans="1:7">
      <c r="A431" s="363"/>
      <c r="B431" s="364" t="s">
        <v>535</v>
      </c>
      <c r="C431" s="370" t="s">
        <v>432</v>
      </c>
      <c r="D431" s="370"/>
      <c r="E431" s="371"/>
      <c r="F431" s="370" t="s">
        <v>424</v>
      </c>
      <c r="G431" s="367" t="s">
        <v>433</v>
      </c>
    </row>
    <row r="432" spans="1:7">
      <c r="A432" s="388">
        <v>22</v>
      </c>
      <c r="B432" s="389" t="s">
        <v>535</v>
      </c>
      <c r="C432" s="390" t="s">
        <v>417</v>
      </c>
      <c r="D432" s="402">
        <v>39</v>
      </c>
      <c r="E432" s="403" t="s">
        <v>546</v>
      </c>
      <c r="F432" s="390" t="s">
        <v>547</v>
      </c>
      <c r="G432" s="379" t="s">
        <v>417</v>
      </c>
    </row>
    <row r="433" spans="1:7">
      <c r="A433" s="363"/>
      <c r="B433" s="364" t="s">
        <v>535</v>
      </c>
      <c r="C433" s="365" t="s">
        <v>419</v>
      </c>
      <c r="D433" s="365"/>
      <c r="E433" s="366"/>
      <c r="F433" s="365" t="s">
        <v>420</v>
      </c>
      <c r="G433" s="367" t="s">
        <v>421</v>
      </c>
    </row>
    <row r="434" spans="1:7">
      <c r="A434" s="363"/>
      <c r="B434" s="364" t="s">
        <v>535</v>
      </c>
      <c r="C434" s="365" t="s">
        <v>419</v>
      </c>
      <c r="D434" s="365"/>
      <c r="E434" s="366"/>
      <c r="F434" s="365" t="s">
        <v>422</v>
      </c>
      <c r="G434" s="367" t="s">
        <v>423</v>
      </c>
    </row>
    <row r="435" spans="1:7">
      <c r="A435" s="363"/>
      <c r="B435" s="364" t="s">
        <v>535</v>
      </c>
      <c r="C435" s="365" t="s">
        <v>419</v>
      </c>
      <c r="D435" s="365"/>
      <c r="E435" s="366"/>
      <c r="F435" s="365" t="s">
        <v>424</v>
      </c>
      <c r="G435" s="367" t="s">
        <v>425</v>
      </c>
    </row>
    <row r="436" spans="1:7">
      <c r="A436" s="363"/>
      <c r="B436" s="364" t="s">
        <v>535</v>
      </c>
      <c r="C436" s="365" t="s">
        <v>419</v>
      </c>
      <c r="D436" s="365"/>
      <c r="E436" s="366"/>
      <c r="F436" s="365" t="s">
        <v>424</v>
      </c>
      <c r="G436" s="367" t="s">
        <v>548</v>
      </c>
    </row>
    <row r="437" spans="1:7">
      <c r="A437" s="363"/>
      <c r="B437" s="364" t="s">
        <v>535</v>
      </c>
      <c r="C437" s="368" t="s">
        <v>426</v>
      </c>
      <c r="D437" s="368"/>
      <c r="E437" s="369"/>
      <c r="F437" s="368" t="s">
        <v>420</v>
      </c>
      <c r="G437" s="367" t="s">
        <v>427</v>
      </c>
    </row>
    <row r="438" spans="1:7">
      <c r="A438" s="363"/>
      <c r="B438" s="364" t="s">
        <v>535</v>
      </c>
      <c r="C438" s="368" t="s">
        <v>426</v>
      </c>
      <c r="D438" s="368"/>
      <c r="E438" s="369"/>
      <c r="F438" s="368" t="s">
        <v>422</v>
      </c>
      <c r="G438" s="367" t="s">
        <v>428</v>
      </c>
    </row>
    <row r="439" spans="1:7">
      <c r="A439" s="363"/>
      <c r="B439" s="364" t="s">
        <v>535</v>
      </c>
      <c r="C439" s="368" t="s">
        <v>426</v>
      </c>
      <c r="D439" s="368"/>
      <c r="E439" s="369"/>
      <c r="F439" s="368" t="s">
        <v>424</v>
      </c>
      <c r="G439" s="367" t="s">
        <v>429</v>
      </c>
    </row>
    <row r="440" spans="1:7">
      <c r="A440" s="363"/>
      <c r="B440" s="364" t="s">
        <v>535</v>
      </c>
      <c r="C440" s="368" t="s">
        <v>426</v>
      </c>
      <c r="D440" s="368"/>
      <c r="E440" s="369"/>
      <c r="F440" s="368" t="s">
        <v>424</v>
      </c>
      <c r="G440" s="367" t="s">
        <v>430</v>
      </c>
    </row>
    <row r="441" spans="1:7">
      <c r="A441" s="363"/>
      <c r="B441" s="364" t="s">
        <v>535</v>
      </c>
      <c r="C441" s="368" t="s">
        <v>426</v>
      </c>
      <c r="D441" s="368"/>
      <c r="E441" s="369"/>
      <c r="F441" s="368" t="s">
        <v>424</v>
      </c>
      <c r="G441" s="367" t="s">
        <v>431</v>
      </c>
    </row>
    <row r="442" spans="1:7">
      <c r="A442" s="363"/>
      <c r="B442" s="364" t="s">
        <v>535</v>
      </c>
      <c r="C442" s="370" t="s">
        <v>432</v>
      </c>
      <c r="D442" s="370"/>
      <c r="E442" s="371"/>
      <c r="F442" s="370" t="s">
        <v>424</v>
      </c>
      <c r="G442" s="367" t="s">
        <v>433</v>
      </c>
    </row>
    <row r="443" spans="1:7">
      <c r="A443" s="388">
        <v>22</v>
      </c>
      <c r="B443" s="389" t="s">
        <v>535</v>
      </c>
      <c r="C443" s="390" t="s">
        <v>417</v>
      </c>
      <c r="D443" s="402">
        <v>40</v>
      </c>
      <c r="E443" s="403" t="s">
        <v>549</v>
      </c>
      <c r="F443" s="390" t="s">
        <v>550</v>
      </c>
      <c r="G443" s="379" t="s">
        <v>417</v>
      </c>
    </row>
    <row r="444" spans="1:7">
      <c r="A444" s="363"/>
      <c r="B444" s="364" t="s">
        <v>535</v>
      </c>
      <c r="C444" s="365" t="s">
        <v>419</v>
      </c>
      <c r="D444" s="365"/>
      <c r="E444" s="366"/>
      <c r="F444" s="365" t="s">
        <v>420</v>
      </c>
      <c r="G444" s="367" t="s">
        <v>421</v>
      </c>
    </row>
    <row r="445" spans="1:7">
      <c r="A445" s="363"/>
      <c r="B445" s="364" t="s">
        <v>535</v>
      </c>
      <c r="C445" s="365" t="s">
        <v>419</v>
      </c>
      <c r="D445" s="365"/>
      <c r="E445" s="366"/>
      <c r="F445" s="365" t="s">
        <v>422</v>
      </c>
      <c r="G445" s="367" t="s">
        <v>423</v>
      </c>
    </row>
    <row r="446" spans="1:7">
      <c r="A446" s="363"/>
      <c r="B446" s="364" t="s">
        <v>535</v>
      </c>
      <c r="C446" s="365" t="s">
        <v>419</v>
      </c>
      <c r="D446" s="365"/>
      <c r="E446" s="366"/>
      <c r="F446" s="365" t="s">
        <v>424</v>
      </c>
      <c r="G446" s="367" t="s">
        <v>425</v>
      </c>
    </row>
    <row r="447" spans="1:7">
      <c r="A447" s="363"/>
      <c r="B447" s="364" t="s">
        <v>535</v>
      </c>
      <c r="C447" s="365" t="s">
        <v>419</v>
      </c>
      <c r="D447" s="365"/>
      <c r="E447" s="366"/>
      <c r="F447" s="365" t="s">
        <v>424</v>
      </c>
      <c r="G447" s="367" t="s">
        <v>551</v>
      </c>
    </row>
    <row r="448" spans="1:7">
      <c r="A448" s="363"/>
      <c r="B448" s="364" t="s">
        <v>535</v>
      </c>
      <c r="C448" s="368" t="s">
        <v>426</v>
      </c>
      <c r="D448" s="368"/>
      <c r="E448" s="369"/>
      <c r="F448" s="368" t="s">
        <v>420</v>
      </c>
      <c r="G448" s="367" t="s">
        <v>427</v>
      </c>
    </row>
    <row r="449" spans="1:7">
      <c r="A449" s="363"/>
      <c r="B449" s="364" t="s">
        <v>535</v>
      </c>
      <c r="C449" s="368" t="s">
        <v>426</v>
      </c>
      <c r="D449" s="368"/>
      <c r="E449" s="369"/>
      <c r="F449" s="368" t="s">
        <v>422</v>
      </c>
      <c r="G449" s="367" t="s">
        <v>428</v>
      </c>
    </row>
    <row r="450" spans="1:7">
      <c r="A450" s="363"/>
      <c r="B450" s="364" t="s">
        <v>535</v>
      </c>
      <c r="C450" s="368" t="s">
        <v>426</v>
      </c>
      <c r="D450" s="368"/>
      <c r="E450" s="369"/>
      <c r="F450" s="368" t="s">
        <v>424</v>
      </c>
      <c r="G450" s="367" t="s">
        <v>429</v>
      </c>
    </row>
    <row r="451" spans="1:7">
      <c r="A451" s="363"/>
      <c r="B451" s="364" t="s">
        <v>535</v>
      </c>
      <c r="C451" s="368" t="s">
        <v>426</v>
      </c>
      <c r="D451" s="368"/>
      <c r="E451" s="369"/>
      <c r="F451" s="368" t="s">
        <v>424</v>
      </c>
      <c r="G451" s="367" t="s">
        <v>430</v>
      </c>
    </row>
    <row r="452" spans="1:7">
      <c r="A452" s="363"/>
      <c r="B452" s="364" t="s">
        <v>535</v>
      </c>
      <c r="C452" s="368" t="s">
        <v>426</v>
      </c>
      <c r="D452" s="368"/>
      <c r="E452" s="369"/>
      <c r="F452" s="368" t="s">
        <v>424</v>
      </c>
      <c r="G452" s="367" t="s">
        <v>431</v>
      </c>
    </row>
    <row r="453" spans="1:7">
      <c r="A453" s="363"/>
      <c r="B453" s="364" t="s">
        <v>535</v>
      </c>
      <c r="C453" s="370" t="s">
        <v>432</v>
      </c>
      <c r="D453" s="370"/>
      <c r="E453" s="371"/>
      <c r="F453" s="370" t="s">
        <v>424</v>
      </c>
      <c r="G453" s="367" t="s">
        <v>433</v>
      </c>
    </row>
    <row r="454" spans="1:7">
      <c r="A454" s="363">
        <v>23</v>
      </c>
      <c r="B454" s="364" t="s">
        <v>552</v>
      </c>
      <c r="C454" s="372" t="s">
        <v>417</v>
      </c>
      <c r="D454" s="392">
        <v>41</v>
      </c>
      <c r="E454" s="393" t="s">
        <v>327</v>
      </c>
      <c r="F454" s="372" t="s">
        <v>553</v>
      </c>
      <c r="G454" s="367" t="s">
        <v>417</v>
      </c>
    </row>
    <row r="455" spans="1:7">
      <c r="A455" s="363"/>
      <c r="B455" s="364" t="s">
        <v>552</v>
      </c>
      <c r="C455" s="365" t="s">
        <v>419</v>
      </c>
      <c r="D455" s="365"/>
      <c r="E455" s="366"/>
      <c r="F455" s="365" t="s">
        <v>420</v>
      </c>
      <c r="G455" s="367" t="s">
        <v>421</v>
      </c>
    </row>
    <row r="456" spans="1:7">
      <c r="A456" s="363"/>
      <c r="B456" s="364" t="s">
        <v>552</v>
      </c>
      <c r="C456" s="365" t="s">
        <v>419</v>
      </c>
      <c r="D456" s="365"/>
      <c r="E456" s="366"/>
      <c r="F456" s="365" t="s">
        <v>422</v>
      </c>
      <c r="G456" s="367" t="s">
        <v>423</v>
      </c>
    </row>
    <row r="457" spans="1:7">
      <c r="A457" s="363"/>
      <c r="B457" s="364" t="s">
        <v>552</v>
      </c>
      <c r="C457" s="365" t="s">
        <v>419</v>
      </c>
      <c r="D457" s="365"/>
      <c r="E457" s="366"/>
      <c r="F457" s="365" t="s">
        <v>424</v>
      </c>
      <c r="G457" s="367" t="s">
        <v>425</v>
      </c>
    </row>
    <row r="458" spans="1:7">
      <c r="A458" s="363"/>
      <c r="B458" s="364" t="s">
        <v>552</v>
      </c>
      <c r="C458" s="368" t="s">
        <v>426</v>
      </c>
      <c r="D458" s="368"/>
      <c r="E458" s="369"/>
      <c r="F458" s="368" t="s">
        <v>420</v>
      </c>
      <c r="G458" s="367" t="s">
        <v>427</v>
      </c>
    </row>
    <row r="459" spans="1:7">
      <c r="A459" s="363"/>
      <c r="B459" s="364" t="s">
        <v>552</v>
      </c>
      <c r="C459" s="368" t="s">
        <v>426</v>
      </c>
      <c r="D459" s="368"/>
      <c r="E459" s="369"/>
      <c r="F459" s="368" t="s">
        <v>422</v>
      </c>
      <c r="G459" s="367" t="s">
        <v>428</v>
      </c>
    </row>
    <row r="460" spans="1:7">
      <c r="A460" s="363"/>
      <c r="B460" s="364" t="s">
        <v>552</v>
      </c>
      <c r="C460" s="368" t="s">
        <v>426</v>
      </c>
      <c r="D460" s="368"/>
      <c r="E460" s="369"/>
      <c r="F460" s="368" t="s">
        <v>424</v>
      </c>
      <c r="G460" s="367" t="s">
        <v>429</v>
      </c>
    </row>
    <row r="461" spans="1:7">
      <c r="A461" s="363"/>
      <c r="B461" s="364" t="s">
        <v>552</v>
      </c>
      <c r="C461" s="368" t="s">
        <v>426</v>
      </c>
      <c r="D461" s="368"/>
      <c r="E461" s="369"/>
      <c r="F461" s="368" t="s">
        <v>424</v>
      </c>
      <c r="G461" s="367" t="s">
        <v>430</v>
      </c>
    </row>
    <row r="462" spans="1:7">
      <c r="A462" s="363"/>
      <c r="B462" s="364" t="s">
        <v>552</v>
      </c>
      <c r="C462" s="368" t="s">
        <v>426</v>
      </c>
      <c r="D462" s="368"/>
      <c r="E462" s="369"/>
      <c r="F462" s="368" t="s">
        <v>424</v>
      </c>
      <c r="G462" s="367" t="s">
        <v>431</v>
      </c>
    </row>
    <row r="463" spans="1:7">
      <c r="A463" s="363"/>
      <c r="B463" s="364" t="s">
        <v>552</v>
      </c>
      <c r="C463" s="370" t="s">
        <v>432</v>
      </c>
      <c r="D463" s="370"/>
      <c r="E463" s="371"/>
      <c r="F463" s="370" t="s">
        <v>424</v>
      </c>
      <c r="G463" s="367" t="s">
        <v>433</v>
      </c>
    </row>
    <row r="464" spans="1:7">
      <c r="A464" s="363">
        <v>24</v>
      </c>
      <c r="B464" s="364" t="s">
        <v>554</v>
      </c>
      <c r="C464" s="372" t="s">
        <v>417</v>
      </c>
      <c r="D464" s="392">
        <v>42</v>
      </c>
      <c r="E464" s="393" t="s">
        <v>555</v>
      </c>
      <c r="F464" s="372" t="s">
        <v>556</v>
      </c>
      <c r="G464" s="367" t="s">
        <v>417</v>
      </c>
    </row>
    <row r="465" spans="1:7">
      <c r="A465" s="363"/>
      <c r="B465" s="364" t="s">
        <v>554</v>
      </c>
      <c r="C465" s="365" t="s">
        <v>419</v>
      </c>
      <c r="D465" s="365"/>
      <c r="E465" s="366"/>
      <c r="F465" s="365" t="s">
        <v>420</v>
      </c>
      <c r="G465" s="367" t="s">
        <v>421</v>
      </c>
    </row>
    <row r="466" spans="1:7">
      <c r="A466" s="363"/>
      <c r="B466" s="364" t="s">
        <v>554</v>
      </c>
      <c r="C466" s="365" t="s">
        <v>419</v>
      </c>
      <c r="D466" s="365"/>
      <c r="E466" s="366"/>
      <c r="F466" s="365" t="s">
        <v>422</v>
      </c>
      <c r="G466" s="367" t="s">
        <v>423</v>
      </c>
    </row>
    <row r="467" spans="1:7">
      <c r="A467" s="363"/>
      <c r="B467" s="364" t="s">
        <v>554</v>
      </c>
      <c r="C467" s="365" t="s">
        <v>419</v>
      </c>
      <c r="D467" s="365"/>
      <c r="E467" s="366"/>
      <c r="F467" s="365" t="s">
        <v>424</v>
      </c>
      <c r="G467" s="367" t="s">
        <v>425</v>
      </c>
    </row>
    <row r="468" spans="1:7">
      <c r="A468" s="363"/>
      <c r="B468" s="364" t="s">
        <v>554</v>
      </c>
      <c r="C468" s="368" t="s">
        <v>426</v>
      </c>
      <c r="D468" s="368"/>
      <c r="E468" s="369"/>
      <c r="F468" s="368" t="s">
        <v>420</v>
      </c>
      <c r="G468" s="367" t="s">
        <v>427</v>
      </c>
    </row>
    <row r="469" spans="1:7">
      <c r="A469" s="363"/>
      <c r="B469" s="364" t="s">
        <v>554</v>
      </c>
      <c r="C469" s="368" t="s">
        <v>426</v>
      </c>
      <c r="D469" s="368"/>
      <c r="E469" s="369"/>
      <c r="F469" s="368" t="s">
        <v>422</v>
      </c>
      <c r="G469" s="367" t="s">
        <v>428</v>
      </c>
    </row>
    <row r="470" spans="1:7">
      <c r="A470" s="363"/>
      <c r="B470" s="364" t="s">
        <v>554</v>
      </c>
      <c r="C470" s="368" t="s">
        <v>426</v>
      </c>
      <c r="D470" s="368"/>
      <c r="E470" s="369"/>
      <c r="F470" s="368" t="s">
        <v>424</v>
      </c>
      <c r="G470" s="367" t="s">
        <v>429</v>
      </c>
    </row>
    <row r="471" spans="1:7">
      <c r="A471" s="363"/>
      <c r="B471" s="364" t="s">
        <v>554</v>
      </c>
      <c r="C471" s="368" t="s">
        <v>426</v>
      </c>
      <c r="D471" s="368"/>
      <c r="E471" s="369"/>
      <c r="F471" s="368" t="s">
        <v>424</v>
      </c>
      <c r="G471" s="367" t="s">
        <v>430</v>
      </c>
    </row>
    <row r="472" spans="1:7">
      <c r="A472" s="363"/>
      <c r="B472" s="364" t="s">
        <v>554</v>
      </c>
      <c r="C472" s="368" t="s">
        <v>426</v>
      </c>
      <c r="D472" s="368"/>
      <c r="E472" s="369"/>
      <c r="F472" s="368" t="s">
        <v>424</v>
      </c>
      <c r="G472" s="367" t="s">
        <v>431</v>
      </c>
    </row>
    <row r="473" spans="1:7">
      <c r="A473" s="363"/>
      <c r="B473" s="364" t="s">
        <v>554</v>
      </c>
      <c r="C473" s="370" t="s">
        <v>432</v>
      </c>
      <c r="D473" s="370"/>
      <c r="E473" s="371"/>
      <c r="F473" s="370" t="s">
        <v>424</v>
      </c>
      <c r="G473" s="367" t="s">
        <v>433</v>
      </c>
    </row>
    <row r="474" spans="1:7">
      <c r="A474" s="363">
        <v>25</v>
      </c>
      <c r="B474" s="364" t="s">
        <v>212</v>
      </c>
      <c r="C474" s="372" t="s">
        <v>417</v>
      </c>
      <c r="D474" s="392">
        <v>43</v>
      </c>
      <c r="E474" s="393" t="s">
        <v>333</v>
      </c>
      <c r="F474" s="372" t="s">
        <v>212</v>
      </c>
      <c r="G474" s="367" t="s">
        <v>417</v>
      </c>
    </row>
    <row r="475" spans="1:7">
      <c r="A475" s="363"/>
      <c r="B475" s="364" t="s">
        <v>212</v>
      </c>
      <c r="C475" s="365" t="s">
        <v>419</v>
      </c>
      <c r="D475" s="365"/>
      <c r="E475" s="366"/>
      <c r="F475" s="365" t="s">
        <v>420</v>
      </c>
      <c r="G475" s="367" t="s">
        <v>421</v>
      </c>
    </row>
    <row r="476" spans="1:7">
      <c r="A476" s="363"/>
      <c r="B476" s="364" t="s">
        <v>212</v>
      </c>
      <c r="C476" s="365" t="s">
        <v>419</v>
      </c>
      <c r="D476" s="365"/>
      <c r="E476" s="366"/>
      <c r="F476" s="365" t="s">
        <v>422</v>
      </c>
      <c r="G476" s="367" t="s">
        <v>423</v>
      </c>
    </row>
    <row r="477" spans="1:7">
      <c r="A477" s="363"/>
      <c r="B477" s="364" t="s">
        <v>212</v>
      </c>
      <c r="C477" s="365" t="s">
        <v>419</v>
      </c>
      <c r="D477" s="365"/>
      <c r="E477" s="366"/>
      <c r="F477" s="365" t="s">
        <v>424</v>
      </c>
      <c r="G477" s="367" t="s">
        <v>425</v>
      </c>
    </row>
    <row r="478" spans="1:7">
      <c r="A478" s="363"/>
      <c r="B478" s="364" t="s">
        <v>212</v>
      </c>
      <c r="C478" s="368" t="s">
        <v>426</v>
      </c>
      <c r="D478" s="368"/>
      <c r="E478" s="369"/>
      <c r="F478" s="368" t="s">
        <v>420</v>
      </c>
      <c r="G478" s="367" t="s">
        <v>427</v>
      </c>
    </row>
    <row r="479" spans="1:7">
      <c r="A479" s="363"/>
      <c r="B479" s="364" t="s">
        <v>212</v>
      </c>
      <c r="C479" s="368" t="s">
        <v>426</v>
      </c>
      <c r="D479" s="368"/>
      <c r="E479" s="369"/>
      <c r="F479" s="368" t="s">
        <v>422</v>
      </c>
      <c r="G479" s="367" t="s">
        <v>428</v>
      </c>
    </row>
    <row r="480" spans="1:7">
      <c r="A480" s="363"/>
      <c r="B480" s="364" t="s">
        <v>212</v>
      </c>
      <c r="C480" s="368" t="s">
        <v>426</v>
      </c>
      <c r="D480" s="368"/>
      <c r="E480" s="369"/>
      <c r="F480" s="368" t="s">
        <v>424</v>
      </c>
      <c r="G480" s="367" t="s">
        <v>429</v>
      </c>
    </row>
    <row r="481" spans="1:7">
      <c r="A481" s="363"/>
      <c r="B481" s="364" t="s">
        <v>212</v>
      </c>
      <c r="C481" s="368" t="s">
        <v>426</v>
      </c>
      <c r="D481" s="368"/>
      <c r="E481" s="369"/>
      <c r="F481" s="368" t="s">
        <v>424</v>
      </c>
      <c r="G481" s="367" t="s">
        <v>430</v>
      </c>
    </row>
    <row r="482" spans="1:7">
      <c r="A482" s="363"/>
      <c r="B482" s="364" t="s">
        <v>212</v>
      </c>
      <c r="C482" s="368" t="s">
        <v>426</v>
      </c>
      <c r="D482" s="368"/>
      <c r="E482" s="369"/>
      <c r="F482" s="368" t="s">
        <v>424</v>
      </c>
      <c r="G482" s="367" t="s">
        <v>431</v>
      </c>
    </row>
    <row r="483" spans="1:7">
      <c r="A483" s="363"/>
      <c r="B483" s="364" t="s">
        <v>212</v>
      </c>
      <c r="C483" s="370" t="s">
        <v>432</v>
      </c>
      <c r="D483" s="370"/>
      <c r="E483" s="371"/>
      <c r="F483" s="370" t="s">
        <v>424</v>
      </c>
      <c r="G483" s="367" t="s">
        <v>433</v>
      </c>
    </row>
    <row r="484" spans="1:7">
      <c r="A484" s="363">
        <v>25</v>
      </c>
      <c r="B484" s="364" t="s">
        <v>212</v>
      </c>
      <c r="C484" s="372" t="s">
        <v>417</v>
      </c>
      <c r="D484" s="392">
        <v>44</v>
      </c>
      <c r="E484" s="393" t="s">
        <v>354</v>
      </c>
      <c r="F484" s="372" t="s">
        <v>246</v>
      </c>
      <c r="G484" s="367" t="s">
        <v>417</v>
      </c>
    </row>
    <row r="485" spans="1:7">
      <c r="A485" s="363"/>
      <c r="B485" s="364" t="s">
        <v>212</v>
      </c>
      <c r="C485" s="365" t="s">
        <v>419</v>
      </c>
      <c r="D485" s="365"/>
      <c r="E485" s="366"/>
      <c r="F485" s="365" t="s">
        <v>420</v>
      </c>
      <c r="G485" s="367" t="s">
        <v>421</v>
      </c>
    </row>
    <row r="486" spans="1:7">
      <c r="A486" s="363"/>
      <c r="B486" s="364" t="s">
        <v>212</v>
      </c>
      <c r="C486" s="365" t="s">
        <v>419</v>
      </c>
      <c r="D486" s="365"/>
      <c r="E486" s="366"/>
      <c r="F486" s="365" t="s">
        <v>422</v>
      </c>
      <c r="G486" s="367" t="s">
        <v>423</v>
      </c>
    </row>
    <row r="487" spans="1:7">
      <c r="A487" s="363"/>
      <c r="B487" s="364" t="s">
        <v>212</v>
      </c>
      <c r="C487" s="365" t="s">
        <v>419</v>
      </c>
      <c r="D487" s="365"/>
      <c r="E487" s="366"/>
      <c r="F487" s="365" t="s">
        <v>424</v>
      </c>
      <c r="G487" s="367" t="s">
        <v>425</v>
      </c>
    </row>
    <row r="488" spans="1:7">
      <c r="A488" s="363"/>
      <c r="B488" s="364" t="s">
        <v>212</v>
      </c>
      <c r="C488" s="368" t="s">
        <v>426</v>
      </c>
      <c r="D488" s="368"/>
      <c r="E488" s="369"/>
      <c r="F488" s="368" t="s">
        <v>420</v>
      </c>
      <c r="G488" s="367" t="s">
        <v>427</v>
      </c>
    </row>
    <row r="489" spans="1:7">
      <c r="A489" s="363"/>
      <c r="B489" s="364" t="s">
        <v>212</v>
      </c>
      <c r="C489" s="368" t="s">
        <v>426</v>
      </c>
      <c r="D489" s="368"/>
      <c r="E489" s="369"/>
      <c r="F489" s="368" t="s">
        <v>422</v>
      </c>
      <c r="G489" s="367" t="s">
        <v>428</v>
      </c>
    </row>
    <row r="490" spans="1:7">
      <c r="A490" s="363"/>
      <c r="B490" s="364" t="s">
        <v>212</v>
      </c>
      <c r="C490" s="368" t="s">
        <v>426</v>
      </c>
      <c r="D490" s="368"/>
      <c r="E490" s="369"/>
      <c r="F490" s="368" t="s">
        <v>424</v>
      </c>
      <c r="G490" s="367" t="s">
        <v>429</v>
      </c>
    </row>
    <row r="491" spans="1:7">
      <c r="A491" s="363"/>
      <c r="B491" s="364" t="s">
        <v>212</v>
      </c>
      <c r="C491" s="368" t="s">
        <v>426</v>
      </c>
      <c r="D491" s="368"/>
      <c r="E491" s="369"/>
      <c r="F491" s="368" t="s">
        <v>424</v>
      </c>
      <c r="G491" s="367" t="s">
        <v>430</v>
      </c>
    </row>
    <row r="492" spans="1:7">
      <c r="A492" s="363"/>
      <c r="B492" s="364" t="s">
        <v>212</v>
      </c>
      <c r="C492" s="368" t="s">
        <v>426</v>
      </c>
      <c r="D492" s="368"/>
      <c r="E492" s="369"/>
      <c r="F492" s="368" t="s">
        <v>424</v>
      </c>
      <c r="G492" s="367" t="s">
        <v>431</v>
      </c>
    </row>
    <row r="493" spans="1:7">
      <c r="A493" s="363"/>
      <c r="B493" s="364" t="s">
        <v>212</v>
      </c>
      <c r="C493" s="370" t="s">
        <v>432</v>
      </c>
      <c r="D493" s="370"/>
      <c r="E493" s="371"/>
      <c r="F493" s="370" t="s">
        <v>424</v>
      </c>
      <c r="G493" s="367" t="s">
        <v>433</v>
      </c>
    </row>
    <row r="494" spans="1:7">
      <c r="A494" s="363">
        <v>25</v>
      </c>
      <c r="B494" s="364" t="s">
        <v>212</v>
      </c>
      <c r="C494" s="372" t="s">
        <v>417</v>
      </c>
      <c r="D494" s="392">
        <v>45</v>
      </c>
      <c r="E494" s="393" t="s">
        <v>557</v>
      </c>
      <c r="F494" s="372" t="s">
        <v>558</v>
      </c>
      <c r="G494" s="367" t="s">
        <v>417</v>
      </c>
    </row>
    <row r="495" spans="1:7">
      <c r="A495" s="363"/>
      <c r="B495" s="364" t="s">
        <v>212</v>
      </c>
      <c r="C495" s="365" t="s">
        <v>419</v>
      </c>
      <c r="D495" s="365"/>
      <c r="E495" s="366"/>
      <c r="F495" s="365" t="s">
        <v>420</v>
      </c>
      <c r="G495" s="367" t="s">
        <v>421</v>
      </c>
    </row>
    <row r="496" spans="1:7">
      <c r="A496" s="363"/>
      <c r="B496" s="364" t="s">
        <v>212</v>
      </c>
      <c r="C496" s="365" t="s">
        <v>419</v>
      </c>
      <c r="D496" s="365"/>
      <c r="E496" s="366"/>
      <c r="F496" s="365" t="s">
        <v>422</v>
      </c>
      <c r="G496" s="367" t="s">
        <v>423</v>
      </c>
    </row>
    <row r="497" spans="1:7">
      <c r="A497" s="363"/>
      <c r="B497" s="364" t="s">
        <v>212</v>
      </c>
      <c r="C497" s="365" t="s">
        <v>419</v>
      </c>
      <c r="D497" s="365"/>
      <c r="E497" s="366"/>
      <c r="F497" s="365" t="s">
        <v>424</v>
      </c>
      <c r="G497" s="367" t="s">
        <v>425</v>
      </c>
    </row>
    <row r="498" spans="1:7">
      <c r="A498" s="363"/>
      <c r="B498" s="364" t="s">
        <v>212</v>
      </c>
      <c r="C498" s="368" t="s">
        <v>426</v>
      </c>
      <c r="D498" s="368"/>
      <c r="E498" s="369"/>
      <c r="F498" s="368" t="s">
        <v>420</v>
      </c>
      <c r="G498" s="367" t="s">
        <v>427</v>
      </c>
    </row>
    <row r="499" spans="1:7">
      <c r="A499" s="363"/>
      <c r="B499" s="364" t="s">
        <v>212</v>
      </c>
      <c r="C499" s="368" t="s">
        <v>426</v>
      </c>
      <c r="D499" s="368"/>
      <c r="E499" s="369"/>
      <c r="F499" s="368" t="s">
        <v>422</v>
      </c>
      <c r="G499" s="367" t="s">
        <v>428</v>
      </c>
    </row>
    <row r="500" spans="1:7">
      <c r="A500" s="363"/>
      <c r="B500" s="364" t="s">
        <v>212</v>
      </c>
      <c r="C500" s="368" t="s">
        <v>426</v>
      </c>
      <c r="D500" s="368"/>
      <c r="E500" s="369"/>
      <c r="F500" s="368" t="s">
        <v>424</v>
      </c>
      <c r="G500" s="367" t="s">
        <v>429</v>
      </c>
    </row>
    <row r="501" spans="1:7">
      <c r="A501" s="363"/>
      <c r="B501" s="364" t="s">
        <v>212</v>
      </c>
      <c r="C501" s="368" t="s">
        <v>426</v>
      </c>
      <c r="D501" s="368"/>
      <c r="E501" s="369"/>
      <c r="F501" s="368" t="s">
        <v>424</v>
      </c>
      <c r="G501" s="367" t="s">
        <v>430</v>
      </c>
    </row>
    <row r="502" spans="1:7">
      <c r="A502" s="363"/>
      <c r="B502" s="364" t="s">
        <v>212</v>
      </c>
      <c r="C502" s="368" t="s">
        <v>426</v>
      </c>
      <c r="D502" s="368"/>
      <c r="E502" s="369"/>
      <c r="F502" s="368" t="s">
        <v>424</v>
      </c>
      <c r="G502" s="367" t="s">
        <v>431</v>
      </c>
    </row>
    <row r="503" spans="1:7">
      <c r="A503" s="363"/>
      <c r="B503" s="364" t="s">
        <v>212</v>
      </c>
      <c r="C503" s="370" t="s">
        <v>432</v>
      </c>
      <c r="D503" s="370"/>
      <c r="E503" s="371"/>
      <c r="F503" s="370" t="s">
        <v>424</v>
      </c>
      <c r="G503" s="367" t="s">
        <v>433</v>
      </c>
    </row>
    <row r="504" spans="1:7">
      <c r="A504" s="374">
        <v>25</v>
      </c>
      <c r="B504" s="375" t="s">
        <v>212</v>
      </c>
      <c r="C504" s="395" t="s">
        <v>444</v>
      </c>
      <c r="D504" s="395">
        <v>49</v>
      </c>
      <c r="E504" s="396"/>
      <c r="F504" s="395" t="s">
        <v>159</v>
      </c>
      <c r="G504" s="397"/>
    </row>
    <row r="505" spans="1:7">
      <c r="A505" s="363">
        <v>26</v>
      </c>
      <c r="B505" s="364" t="s">
        <v>559</v>
      </c>
      <c r="C505" s="372" t="s">
        <v>417</v>
      </c>
      <c r="D505" s="392">
        <v>46</v>
      </c>
      <c r="E505" s="393" t="s">
        <v>560</v>
      </c>
      <c r="F505" s="372" t="s">
        <v>561</v>
      </c>
      <c r="G505" s="367" t="s">
        <v>417</v>
      </c>
    </row>
    <row r="506" spans="1:7">
      <c r="A506" s="363"/>
      <c r="B506" s="364" t="s">
        <v>559</v>
      </c>
      <c r="C506" s="365" t="s">
        <v>419</v>
      </c>
      <c r="D506" s="365"/>
      <c r="E506" s="366"/>
      <c r="F506" s="365" t="s">
        <v>420</v>
      </c>
      <c r="G506" s="367" t="s">
        <v>421</v>
      </c>
    </row>
    <row r="507" spans="1:7">
      <c r="A507" s="363"/>
      <c r="B507" s="364" t="s">
        <v>559</v>
      </c>
      <c r="C507" s="365" t="s">
        <v>419</v>
      </c>
      <c r="D507" s="365"/>
      <c r="E507" s="366"/>
      <c r="F507" s="365" t="s">
        <v>422</v>
      </c>
      <c r="G507" s="367" t="s">
        <v>423</v>
      </c>
    </row>
    <row r="508" spans="1:7">
      <c r="A508" s="363"/>
      <c r="B508" s="364" t="s">
        <v>559</v>
      </c>
      <c r="C508" s="365" t="s">
        <v>419</v>
      </c>
      <c r="D508" s="365"/>
      <c r="E508" s="366"/>
      <c r="F508" s="365" t="s">
        <v>424</v>
      </c>
      <c r="G508" s="367" t="s">
        <v>425</v>
      </c>
    </row>
    <row r="509" spans="1:7">
      <c r="A509" s="363"/>
      <c r="B509" s="364" t="s">
        <v>559</v>
      </c>
      <c r="C509" s="365" t="s">
        <v>419</v>
      </c>
      <c r="D509" s="365"/>
      <c r="E509" s="366"/>
      <c r="F509" s="365" t="s">
        <v>424</v>
      </c>
      <c r="G509" s="367" t="s">
        <v>562</v>
      </c>
    </row>
    <row r="510" spans="1:7">
      <c r="A510" s="363"/>
      <c r="B510" s="364" t="s">
        <v>559</v>
      </c>
      <c r="C510" s="368" t="s">
        <v>426</v>
      </c>
      <c r="D510" s="368"/>
      <c r="E510" s="369"/>
      <c r="F510" s="368" t="s">
        <v>420</v>
      </c>
      <c r="G510" s="367" t="s">
        <v>427</v>
      </c>
    </row>
    <row r="511" spans="1:7">
      <c r="A511" s="363"/>
      <c r="B511" s="364" t="s">
        <v>559</v>
      </c>
      <c r="C511" s="368" t="s">
        <v>426</v>
      </c>
      <c r="D511" s="368"/>
      <c r="E511" s="369"/>
      <c r="F511" s="368" t="s">
        <v>422</v>
      </c>
      <c r="G511" s="367" t="s">
        <v>428</v>
      </c>
    </row>
    <row r="512" spans="1:7">
      <c r="A512" s="363"/>
      <c r="B512" s="364" t="s">
        <v>559</v>
      </c>
      <c r="C512" s="368" t="s">
        <v>426</v>
      </c>
      <c r="D512" s="368"/>
      <c r="E512" s="369"/>
      <c r="F512" s="368" t="s">
        <v>424</v>
      </c>
      <c r="G512" s="367" t="s">
        <v>429</v>
      </c>
    </row>
    <row r="513" spans="1:7">
      <c r="A513" s="363"/>
      <c r="B513" s="364" t="s">
        <v>559</v>
      </c>
      <c r="C513" s="368" t="s">
        <v>426</v>
      </c>
      <c r="D513" s="368"/>
      <c r="E513" s="369"/>
      <c r="F513" s="368" t="s">
        <v>424</v>
      </c>
      <c r="G513" s="367" t="s">
        <v>430</v>
      </c>
    </row>
    <row r="514" spans="1:7">
      <c r="A514" s="363"/>
      <c r="B514" s="364" t="s">
        <v>559</v>
      </c>
      <c r="C514" s="368" t="s">
        <v>426</v>
      </c>
      <c r="D514" s="368"/>
      <c r="E514" s="369"/>
      <c r="F514" s="368" t="s">
        <v>424</v>
      </c>
      <c r="G514" s="367" t="s">
        <v>431</v>
      </c>
    </row>
    <row r="515" spans="1:7">
      <c r="A515" s="363"/>
      <c r="B515" s="364" t="s">
        <v>559</v>
      </c>
      <c r="C515" s="370" t="s">
        <v>432</v>
      </c>
      <c r="D515" s="370"/>
      <c r="E515" s="371"/>
      <c r="F515" s="370" t="s">
        <v>424</v>
      </c>
      <c r="G515" s="367" t="s">
        <v>433</v>
      </c>
    </row>
    <row r="516" spans="1:7">
      <c r="A516" s="363">
        <v>27</v>
      </c>
      <c r="B516" s="364" t="s">
        <v>563</v>
      </c>
      <c r="C516" s="372" t="s">
        <v>417</v>
      </c>
      <c r="D516" s="392">
        <v>47</v>
      </c>
      <c r="E516" s="393" t="s">
        <v>564</v>
      </c>
      <c r="F516" s="392" t="s">
        <v>565</v>
      </c>
      <c r="G516" s="394" t="s">
        <v>417</v>
      </c>
    </row>
    <row r="517" spans="1:7">
      <c r="A517" s="363"/>
      <c r="B517" s="364" t="s">
        <v>563</v>
      </c>
      <c r="C517" s="365" t="s">
        <v>419</v>
      </c>
      <c r="D517" s="365"/>
      <c r="E517" s="366"/>
      <c r="F517" s="365" t="s">
        <v>420</v>
      </c>
      <c r="G517" s="367" t="s">
        <v>421</v>
      </c>
    </row>
    <row r="518" spans="1:7">
      <c r="A518" s="363"/>
      <c r="B518" s="364" t="s">
        <v>563</v>
      </c>
      <c r="C518" s="365" t="s">
        <v>419</v>
      </c>
      <c r="D518" s="365"/>
      <c r="E518" s="366"/>
      <c r="F518" s="365" t="s">
        <v>422</v>
      </c>
      <c r="G518" s="367" t="s">
        <v>423</v>
      </c>
    </row>
    <row r="519" spans="1:7">
      <c r="A519" s="363"/>
      <c r="B519" s="364" t="s">
        <v>563</v>
      </c>
      <c r="C519" s="365" t="s">
        <v>419</v>
      </c>
      <c r="D519" s="365"/>
      <c r="E519" s="366"/>
      <c r="F519" s="365" t="s">
        <v>424</v>
      </c>
      <c r="G519" s="367" t="s">
        <v>425</v>
      </c>
    </row>
    <row r="520" spans="1:7">
      <c r="A520" s="363"/>
      <c r="B520" s="364" t="s">
        <v>563</v>
      </c>
      <c r="C520" s="365" t="s">
        <v>419</v>
      </c>
      <c r="D520" s="365"/>
      <c r="E520" s="366"/>
      <c r="F520" s="365" t="s">
        <v>424</v>
      </c>
      <c r="G520" s="367" t="s">
        <v>566</v>
      </c>
    </row>
    <row r="521" spans="1:7">
      <c r="A521" s="363"/>
      <c r="B521" s="364" t="s">
        <v>563</v>
      </c>
      <c r="C521" s="368" t="s">
        <v>426</v>
      </c>
      <c r="D521" s="368"/>
      <c r="E521" s="369"/>
      <c r="F521" s="368" t="s">
        <v>420</v>
      </c>
      <c r="G521" s="367" t="s">
        <v>427</v>
      </c>
    </row>
    <row r="522" spans="1:7">
      <c r="A522" s="363"/>
      <c r="B522" s="364" t="s">
        <v>563</v>
      </c>
      <c r="C522" s="368" t="s">
        <v>426</v>
      </c>
      <c r="D522" s="368"/>
      <c r="E522" s="369"/>
      <c r="F522" s="368" t="s">
        <v>422</v>
      </c>
      <c r="G522" s="367" t="s">
        <v>428</v>
      </c>
    </row>
    <row r="523" spans="1:7">
      <c r="A523" s="363"/>
      <c r="B523" s="364" t="s">
        <v>563</v>
      </c>
      <c r="C523" s="368" t="s">
        <v>426</v>
      </c>
      <c r="D523" s="368"/>
      <c r="E523" s="369"/>
      <c r="F523" s="368" t="s">
        <v>424</v>
      </c>
      <c r="G523" s="367" t="s">
        <v>429</v>
      </c>
    </row>
    <row r="524" spans="1:7">
      <c r="A524" s="363"/>
      <c r="B524" s="364" t="s">
        <v>563</v>
      </c>
      <c r="C524" s="368" t="s">
        <v>426</v>
      </c>
      <c r="D524" s="368"/>
      <c r="E524" s="369"/>
      <c r="F524" s="368" t="s">
        <v>424</v>
      </c>
      <c r="G524" s="367" t="s">
        <v>430</v>
      </c>
    </row>
    <row r="525" spans="1:7">
      <c r="A525" s="363"/>
      <c r="B525" s="364" t="s">
        <v>563</v>
      </c>
      <c r="C525" s="368" t="s">
        <v>426</v>
      </c>
      <c r="D525" s="368"/>
      <c r="E525" s="369"/>
      <c r="F525" s="368" t="s">
        <v>424</v>
      </c>
      <c r="G525" s="367" t="s">
        <v>431</v>
      </c>
    </row>
    <row r="526" spans="1:7">
      <c r="A526" s="363"/>
      <c r="B526" s="364" t="s">
        <v>563</v>
      </c>
      <c r="C526" s="370" t="s">
        <v>432</v>
      </c>
      <c r="D526" s="370"/>
      <c r="E526" s="371"/>
      <c r="F526" s="370" t="s">
        <v>424</v>
      </c>
      <c r="G526" s="367" t="s">
        <v>433</v>
      </c>
    </row>
    <row r="527" spans="1:7">
      <c r="A527" s="363">
        <v>27</v>
      </c>
      <c r="B527" s="364" t="s">
        <v>563</v>
      </c>
      <c r="C527" s="372" t="s">
        <v>417</v>
      </c>
      <c r="D527" s="392">
        <v>48</v>
      </c>
      <c r="E527" s="393" t="s">
        <v>567</v>
      </c>
      <c r="F527" s="392" t="s">
        <v>568</v>
      </c>
      <c r="G527" s="394" t="s">
        <v>417</v>
      </c>
    </row>
    <row r="528" spans="1:7">
      <c r="A528" s="363"/>
      <c r="B528" s="364" t="s">
        <v>563</v>
      </c>
      <c r="C528" s="365" t="s">
        <v>419</v>
      </c>
      <c r="D528" s="365"/>
      <c r="E528" s="366"/>
      <c r="F528" s="365" t="s">
        <v>420</v>
      </c>
      <c r="G528" s="367" t="s">
        <v>421</v>
      </c>
    </row>
    <row r="529" spans="1:7">
      <c r="A529" s="363"/>
      <c r="B529" s="364" t="s">
        <v>563</v>
      </c>
      <c r="C529" s="365" t="s">
        <v>419</v>
      </c>
      <c r="D529" s="365"/>
      <c r="E529" s="366"/>
      <c r="F529" s="365" t="s">
        <v>422</v>
      </c>
      <c r="G529" s="367" t="s">
        <v>423</v>
      </c>
    </row>
    <row r="530" spans="1:7">
      <c r="A530" s="363"/>
      <c r="B530" s="364" t="s">
        <v>563</v>
      </c>
      <c r="C530" s="365" t="s">
        <v>419</v>
      </c>
      <c r="D530" s="365"/>
      <c r="E530" s="366"/>
      <c r="F530" s="365" t="s">
        <v>424</v>
      </c>
      <c r="G530" s="367" t="s">
        <v>425</v>
      </c>
    </row>
    <row r="531" spans="1:7">
      <c r="A531" s="363"/>
      <c r="B531" s="364" t="s">
        <v>563</v>
      </c>
      <c r="C531" s="368" t="s">
        <v>426</v>
      </c>
      <c r="D531" s="368"/>
      <c r="E531" s="369"/>
      <c r="F531" s="368" t="s">
        <v>420</v>
      </c>
      <c r="G531" s="367" t="s">
        <v>427</v>
      </c>
    </row>
    <row r="532" spans="1:7">
      <c r="A532" s="363"/>
      <c r="B532" s="364" t="s">
        <v>563</v>
      </c>
      <c r="C532" s="368" t="s">
        <v>426</v>
      </c>
      <c r="D532" s="368"/>
      <c r="E532" s="369"/>
      <c r="F532" s="368" t="s">
        <v>422</v>
      </c>
      <c r="G532" s="367" t="s">
        <v>428</v>
      </c>
    </row>
    <row r="533" spans="1:7">
      <c r="A533" s="363"/>
      <c r="B533" s="364" t="s">
        <v>563</v>
      </c>
      <c r="C533" s="368" t="s">
        <v>426</v>
      </c>
      <c r="D533" s="368"/>
      <c r="E533" s="369"/>
      <c r="F533" s="368" t="s">
        <v>424</v>
      </c>
      <c r="G533" s="367" t="s">
        <v>429</v>
      </c>
    </row>
    <row r="534" spans="1:7">
      <c r="A534" s="363"/>
      <c r="B534" s="364" t="s">
        <v>563</v>
      </c>
      <c r="C534" s="368" t="s">
        <v>426</v>
      </c>
      <c r="D534" s="368"/>
      <c r="E534" s="369"/>
      <c r="F534" s="368" t="s">
        <v>424</v>
      </c>
      <c r="G534" s="367" t="s">
        <v>430</v>
      </c>
    </row>
    <row r="535" spans="1:7">
      <c r="A535" s="363"/>
      <c r="B535" s="364" t="s">
        <v>563</v>
      </c>
      <c r="C535" s="368" t="s">
        <v>426</v>
      </c>
      <c r="D535" s="368"/>
      <c r="E535" s="369"/>
      <c r="F535" s="368" t="s">
        <v>424</v>
      </c>
      <c r="G535" s="367" t="s">
        <v>431</v>
      </c>
    </row>
    <row r="536" spans="1:7">
      <c r="A536" s="363"/>
      <c r="B536" s="364" t="s">
        <v>563</v>
      </c>
      <c r="C536" s="370" t="s">
        <v>432</v>
      </c>
      <c r="D536" s="370"/>
      <c r="E536" s="371"/>
      <c r="F536" s="370" t="s">
        <v>424</v>
      </c>
      <c r="G536" s="367" t="s">
        <v>433</v>
      </c>
    </row>
    <row r="537" spans="1:7">
      <c r="A537" s="363">
        <v>27</v>
      </c>
      <c r="B537" s="364" t="s">
        <v>563</v>
      </c>
      <c r="C537" s="372" t="s">
        <v>417</v>
      </c>
      <c r="D537" s="392">
        <v>49</v>
      </c>
      <c r="E537" s="393" t="s">
        <v>569</v>
      </c>
      <c r="F537" s="392" t="s">
        <v>570</v>
      </c>
      <c r="G537" s="394" t="s">
        <v>417</v>
      </c>
    </row>
    <row r="538" spans="1:7">
      <c r="A538" s="363"/>
      <c r="B538" s="364" t="s">
        <v>563</v>
      </c>
      <c r="C538" s="365" t="s">
        <v>419</v>
      </c>
      <c r="D538" s="365"/>
      <c r="E538" s="366"/>
      <c r="F538" s="365" t="s">
        <v>420</v>
      </c>
      <c r="G538" s="367" t="s">
        <v>421</v>
      </c>
    </row>
    <row r="539" spans="1:7">
      <c r="A539" s="363"/>
      <c r="B539" s="364" t="s">
        <v>563</v>
      </c>
      <c r="C539" s="365" t="s">
        <v>419</v>
      </c>
      <c r="D539" s="365"/>
      <c r="E539" s="366"/>
      <c r="F539" s="365" t="s">
        <v>422</v>
      </c>
      <c r="G539" s="367" t="s">
        <v>423</v>
      </c>
    </row>
    <row r="540" spans="1:7">
      <c r="A540" s="363"/>
      <c r="B540" s="364" t="s">
        <v>563</v>
      </c>
      <c r="C540" s="365" t="s">
        <v>419</v>
      </c>
      <c r="D540" s="365"/>
      <c r="E540" s="366"/>
      <c r="F540" s="365" t="s">
        <v>424</v>
      </c>
      <c r="G540" s="367" t="s">
        <v>425</v>
      </c>
    </row>
    <row r="541" spans="1:7">
      <c r="A541" s="363"/>
      <c r="B541" s="364" t="s">
        <v>563</v>
      </c>
      <c r="C541" s="368" t="s">
        <v>426</v>
      </c>
      <c r="D541" s="368"/>
      <c r="E541" s="369"/>
      <c r="F541" s="368" t="s">
        <v>420</v>
      </c>
      <c r="G541" s="367" t="s">
        <v>427</v>
      </c>
    </row>
    <row r="542" spans="1:7">
      <c r="A542" s="363"/>
      <c r="B542" s="364" t="s">
        <v>563</v>
      </c>
      <c r="C542" s="368" t="s">
        <v>426</v>
      </c>
      <c r="D542" s="368"/>
      <c r="E542" s="369"/>
      <c r="F542" s="368" t="s">
        <v>422</v>
      </c>
      <c r="G542" s="367" t="s">
        <v>428</v>
      </c>
    </row>
    <row r="543" spans="1:7">
      <c r="A543" s="363"/>
      <c r="B543" s="364" t="s">
        <v>563</v>
      </c>
      <c r="C543" s="368" t="s">
        <v>426</v>
      </c>
      <c r="D543" s="368"/>
      <c r="E543" s="369"/>
      <c r="F543" s="368" t="s">
        <v>424</v>
      </c>
      <c r="G543" s="367" t="s">
        <v>429</v>
      </c>
    </row>
    <row r="544" spans="1:7">
      <c r="A544" s="363"/>
      <c r="B544" s="364" t="s">
        <v>563</v>
      </c>
      <c r="C544" s="368" t="s">
        <v>426</v>
      </c>
      <c r="D544" s="368"/>
      <c r="E544" s="369"/>
      <c r="F544" s="368" t="s">
        <v>424</v>
      </c>
      <c r="G544" s="367" t="s">
        <v>430</v>
      </c>
    </row>
    <row r="545" spans="1:7">
      <c r="A545" s="363"/>
      <c r="B545" s="364" t="s">
        <v>563</v>
      </c>
      <c r="C545" s="368" t="s">
        <v>426</v>
      </c>
      <c r="D545" s="368"/>
      <c r="E545" s="369"/>
      <c r="F545" s="368" t="s">
        <v>424</v>
      </c>
      <c r="G545" s="367" t="s">
        <v>431</v>
      </c>
    </row>
    <row r="546" spans="1:7">
      <c r="A546" s="363"/>
      <c r="B546" s="364" t="s">
        <v>563</v>
      </c>
      <c r="C546" s="370" t="s">
        <v>432</v>
      </c>
      <c r="D546" s="370"/>
      <c r="E546" s="371"/>
      <c r="F546" s="370" t="s">
        <v>424</v>
      </c>
      <c r="G546" s="367" t="s">
        <v>433</v>
      </c>
    </row>
    <row r="547" spans="1:7">
      <c r="A547" s="363">
        <v>28</v>
      </c>
      <c r="B547" s="364" t="s">
        <v>571</v>
      </c>
      <c r="C547" s="372" t="s">
        <v>417</v>
      </c>
      <c r="D547" s="372">
        <v>50</v>
      </c>
      <c r="E547" s="373" t="s">
        <v>572</v>
      </c>
      <c r="F547" s="372" t="s">
        <v>573</v>
      </c>
      <c r="G547" s="367" t="s">
        <v>417</v>
      </c>
    </row>
    <row r="548" spans="1:7">
      <c r="A548" s="363"/>
      <c r="B548" s="364" t="s">
        <v>571</v>
      </c>
      <c r="C548" s="365" t="s">
        <v>419</v>
      </c>
      <c r="D548" s="365"/>
      <c r="E548" s="366"/>
      <c r="F548" s="365" t="s">
        <v>420</v>
      </c>
      <c r="G548" s="367" t="s">
        <v>421</v>
      </c>
    </row>
    <row r="549" spans="1:7">
      <c r="A549" s="363"/>
      <c r="B549" s="364" t="s">
        <v>571</v>
      </c>
      <c r="C549" s="365" t="s">
        <v>419</v>
      </c>
      <c r="D549" s="365"/>
      <c r="E549" s="366"/>
      <c r="F549" s="365" t="s">
        <v>422</v>
      </c>
      <c r="G549" s="367" t="s">
        <v>423</v>
      </c>
    </row>
    <row r="550" spans="1:7">
      <c r="A550" s="363"/>
      <c r="B550" s="364" t="s">
        <v>571</v>
      </c>
      <c r="C550" s="365" t="s">
        <v>419</v>
      </c>
      <c r="D550" s="365"/>
      <c r="E550" s="366"/>
      <c r="F550" s="365" t="s">
        <v>424</v>
      </c>
      <c r="G550" s="367" t="s">
        <v>425</v>
      </c>
    </row>
    <row r="551" spans="1:7">
      <c r="A551" s="363"/>
      <c r="B551" s="364" t="s">
        <v>571</v>
      </c>
      <c r="C551" s="365" t="s">
        <v>419</v>
      </c>
      <c r="D551" s="365"/>
      <c r="E551" s="366"/>
      <c r="F551" s="365" t="s">
        <v>424</v>
      </c>
      <c r="G551" s="367" t="s">
        <v>574</v>
      </c>
    </row>
    <row r="552" spans="1:7">
      <c r="A552" s="363"/>
      <c r="B552" s="364" t="s">
        <v>571</v>
      </c>
      <c r="C552" s="368" t="s">
        <v>426</v>
      </c>
      <c r="D552" s="368"/>
      <c r="E552" s="369"/>
      <c r="F552" s="368" t="s">
        <v>420</v>
      </c>
      <c r="G552" s="367" t="s">
        <v>427</v>
      </c>
    </row>
    <row r="553" spans="1:7">
      <c r="A553" s="363"/>
      <c r="B553" s="364" t="s">
        <v>571</v>
      </c>
      <c r="C553" s="368" t="s">
        <v>426</v>
      </c>
      <c r="D553" s="368"/>
      <c r="E553" s="369"/>
      <c r="F553" s="368" t="s">
        <v>422</v>
      </c>
      <c r="G553" s="367" t="s">
        <v>428</v>
      </c>
    </row>
    <row r="554" spans="1:7">
      <c r="A554" s="363"/>
      <c r="B554" s="364" t="s">
        <v>571</v>
      </c>
      <c r="C554" s="368" t="s">
        <v>426</v>
      </c>
      <c r="D554" s="368"/>
      <c r="E554" s="369"/>
      <c r="F554" s="368" t="s">
        <v>424</v>
      </c>
      <c r="G554" s="367" t="s">
        <v>429</v>
      </c>
    </row>
    <row r="555" spans="1:7">
      <c r="A555" s="363"/>
      <c r="B555" s="364" t="s">
        <v>571</v>
      </c>
      <c r="C555" s="368" t="s">
        <v>426</v>
      </c>
      <c r="D555" s="368"/>
      <c r="E555" s="369"/>
      <c r="F555" s="368" t="s">
        <v>424</v>
      </c>
      <c r="G555" s="367" t="s">
        <v>430</v>
      </c>
    </row>
    <row r="556" spans="1:7">
      <c r="A556" s="363"/>
      <c r="B556" s="364" t="s">
        <v>571</v>
      </c>
      <c r="C556" s="368" t="s">
        <v>426</v>
      </c>
      <c r="D556" s="368"/>
      <c r="E556" s="369"/>
      <c r="F556" s="368" t="s">
        <v>424</v>
      </c>
      <c r="G556" s="367" t="s">
        <v>431</v>
      </c>
    </row>
    <row r="557" spans="1:7">
      <c r="A557" s="363"/>
      <c r="B557" s="364" t="s">
        <v>571</v>
      </c>
      <c r="C557" s="370" t="s">
        <v>432</v>
      </c>
      <c r="D557" s="370"/>
      <c r="E557" s="371"/>
      <c r="F557" s="370" t="s">
        <v>424</v>
      </c>
      <c r="G557" s="367" t="s">
        <v>433</v>
      </c>
    </row>
    <row r="558" spans="1:7">
      <c r="A558" s="363">
        <v>28</v>
      </c>
      <c r="B558" s="364" t="s">
        <v>571</v>
      </c>
      <c r="C558" s="372" t="s">
        <v>417</v>
      </c>
      <c r="D558" s="372">
        <v>51</v>
      </c>
      <c r="E558" s="373" t="s">
        <v>575</v>
      </c>
      <c r="F558" s="372" t="s">
        <v>576</v>
      </c>
      <c r="G558" s="367" t="s">
        <v>417</v>
      </c>
    </row>
    <row r="559" spans="1:7">
      <c r="A559" s="363"/>
      <c r="B559" s="364" t="s">
        <v>571</v>
      </c>
      <c r="C559" s="365" t="s">
        <v>419</v>
      </c>
      <c r="D559" s="365"/>
      <c r="E559" s="366"/>
      <c r="F559" s="365" t="s">
        <v>420</v>
      </c>
      <c r="G559" s="367" t="s">
        <v>421</v>
      </c>
    </row>
    <row r="560" spans="1:7">
      <c r="A560" s="363"/>
      <c r="B560" s="364" t="s">
        <v>571</v>
      </c>
      <c r="C560" s="365" t="s">
        <v>419</v>
      </c>
      <c r="D560" s="365"/>
      <c r="E560" s="366"/>
      <c r="F560" s="365" t="s">
        <v>422</v>
      </c>
      <c r="G560" s="367" t="s">
        <v>423</v>
      </c>
    </row>
    <row r="561" spans="1:7">
      <c r="A561" s="363"/>
      <c r="B561" s="364" t="s">
        <v>571</v>
      </c>
      <c r="C561" s="365" t="s">
        <v>419</v>
      </c>
      <c r="D561" s="365"/>
      <c r="E561" s="366"/>
      <c r="F561" s="365" t="s">
        <v>424</v>
      </c>
      <c r="G561" s="367" t="s">
        <v>425</v>
      </c>
    </row>
    <row r="562" spans="1:7">
      <c r="A562" s="363"/>
      <c r="B562" s="364" t="s">
        <v>571</v>
      </c>
      <c r="C562" s="365" t="s">
        <v>419</v>
      </c>
      <c r="D562" s="365"/>
      <c r="E562" s="366"/>
      <c r="F562" s="365" t="s">
        <v>424</v>
      </c>
      <c r="G562" s="379" t="s">
        <v>577</v>
      </c>
    </row>
    <row r="563" spans="1:7">
      <c r="A563" s="363"/>
      <c r="B563" s="364" t="s">
        <v>571</v>
      </c>
      <c r="C563" s="368" t="s">
        <v>426</v>
      </c>
      <c r="D563" s="368"/>
      <c r="E563" s="369"/>
      <c r="F563" s="368" t="s">
        <v>420</v>
      </c>
      <c r="G563" s="367" t="s">
        <v>427</v>
      </c>
    </row>
    <row r="564" spans="1:7">
      <c r="A564" s="363"/>
      <c r="B564" s="364" t="s">
        <v>571</v>
      </c>
      <c r="C564" s="368" t="s">
        <v>426</v>
      </c>
      <c r="D564" s="368"/>
      <c r="E564" s="369"/>
      <c r="F564" s="368" t="s">
        <v>422</v>
      </c>
      <c r="G564" s="367" t="s">
        <v>428</v>
      </c>
    </row>
    <row r="565" spans="1:7">
      <c r="A565" s="363"/>
      <c r="B565" s="364" t="s">
        <v>571</v>
      </c>
      <c r="C565" s="368" t="s">
        <v>426</v>
      </c>
      <c r="D565" s="368"/>
      <c r="E565" s="369"/>
      <c r="F565" s="368" t="s">
        <v>424</v>
      </c>
      <c r="G565" s="367" t="s">
        <v>429</v>
      </c>
    </row>
    <row r="566" spans="1:7">
      <c r="A566" s="363"/>
      <c r="B566" s="364" t="s">
        <v>571</v>
      </c>
      <c r="C566" s="368" t="s">
        <v>426</v>
      </c>
      <c r="D566" s="368"/>
      <c r="E566" s="369"/>
      <c r="F566" s="368" t="s">
        <v>424</v>
      </c>
      <c r="G566" s="367" t="s">
        <v>430</v>
      </c>
    </row>
    <row r="567" spans="1:7">
      <c r="A567" s="363"/>
      <c r="B567" s="364" t="s">
        <v>571</v>
      </c>
      <c r="C567" s="368" t="s">
        <v>426</v>
      </c>
      <c r="D567" s="368"/>
      <c r="E567" s="369"/>
      <c r="F567" s="368" t="s">
        <v>424</v>
      </c>
      <c r="G567" s="367" t="s">
        <v>431</v>
      </c>
    </row>
    <row r="568" spans="1:7">
      <c r="A568" s="363"/>
      <c r="B568" s="364" t="s">
        <v>571</v>
      </c>
      <c r="C568" s="370" t="s">
        <v>432</v>
      </c>
      <c r="D568" s="370"/>
      <c r="E568" s="371"/>
      <c r="F568" s="370" t="s">
        <v>424</v>
      </c>
      <c r="G568" s="367" t="s">
        <v>433</v>
      </c>
    </row>
    <row r="569" spans="1:7">
      <c r="A569" s="363">
        <v>28</v>
      </c>
      <c r="B569" s="364" t="s">
        <v>571</v>
      </c>
      <c r="C569" s="372" t="s">
        <v>417</v>
      </c>
      <c r="D569" s="372">
        <v>52</v>
      </c>
      <c r="E569" s="373" t="s">
        <v>578</v>
      </c>
      <c r="F569" s="372" t="s">
        <v>579</v>
      </c>
      <c r="G569" s="367" t="s">
        <v>417</v>
      </c>
    </row>
    <row r="570" spans="1:7">
      <c r="A570" s="363"/>
      <c r="B570" s="364" t="s">
        <v>571</v>
      </c>
      <c r="C570" s="365" t="s">
        <v>419</v>
      </c>
      <c r="D570" s="365"/>
      <c r="E570" s="366"/>
      <c r="F570" s="365" t="s">
        <v>420</v>
      </c>
      <c r="G570" s="367" t="s">
        <v>421</v>
      </c>
    </row>
    <row r="571" spans="1:7">
      <c r="A571" s="363"/>
      <c r="B571" s="364" t="s">
        <v>571</v>
      </c>
      <c r="C571" s="365" t="s">
        <v>419</v>
      </c>
      <c r="D571" s="365"/>
      <c r="E571" s="366"/>
      <c r="F571" s="365" t="s">
        <v>422</v>
      </c>
      <c r="G571" s="367" t="s">
        <v>423</v>
      </c>
    </row>
    <row r="572" spans="1:7">
      <c r="A572" s="363"/>
      <c r="B572" s="364" t="s">
        <v>571</v>
      </c>
      <c r="C572" s="365" t="s">
        <v>419</v>
      </c>
      <c r="D572" s="365"/>
      <c r="E572" s="366"/>
      <c r="F572" s="365" t="s">
        <v>424</v>
      </c>
      <c r="G572" s="367" t="s">
        <v>425</v>
      </c>
    </row>
    <row r="573" spans="1:7">
      <c r="A573" s="363"/>
      <c r="B573" s="364" t="s">
        <v>571</v>
      </c>
      <c r="C573" s="365" t="s">
        <v>419</v>
      </c>
      <c r="D573" s="365"/>
      <c r="E573" s="366"/>
      <c r="F573" s="365" t="s">
        <v>424</v>
      </c>
      <c r="G573" s="367" t="s">
        <v>577</v>
      </c>
    </row>
    <row r="574" spans="1:7">
      <c r="A574" s="363"/>
      <c r="B574" s="364" t="s">
        <v>571</v>
      </c>
      <c r="C574" s="368" t="s">
        <v>426</v>
      </c>
      <c r="D574" s="368"/>
      <c r="E574" s="369"/>
      <c r="F574" s="368" t="s">
        <v>420</v>
      </c>
      <c r="G574" s="367" t="s">
        <v>427</v>
      </c>
    </row>
    <row r="575" spans="1:7">
      <c r="A575" s="363"/>
      <c r="B575" s="364" t="s">
        <v>571</v>
      </c>
      <c r="C575" s="368" t="s">
        <v>426</v>
      </c>
      <c r="D575" s="368"/>
      <c r="E575" s="369"/>
      <c r="F575" s="368" t="s">
        <v>422</v>
      </c>
      <c r="G575" s="367" t="s">
        <v>428</v>
      </c>
    </row>
    <row r="576" spans="1:7">
      <c r="A576" s="363"/>
      <c r="B576" s="364" t="s">
        <v>571</v>
      </c>
      <c r="C576" s="368" t="s">
        <v>426</v>
      </c>
      <c r="D576" s="368"/>
      <c r="E576" s="369"/>
      <c r="F576" s="368" t="s">
        <v>424</v>
      </c>
      <c r="G576" s="367" t="s">
        <v>429</v>
      </c>
    </row>
    <row r="577" spans="1:7">
      <c r="A577" s="363"/>
      <c r="B577" s="364" t="s">
        <v>571</v>
      </c>
      <c r="C577" s="368" t="s">
        <v>426</v>
      </c>
      <c r="D577" s="368"/>
      <c r="E577" s="369"/>
      <c r="F577" s="368" t="s">
        <v>424</v>
      </c>
      <c r="G577" s="367" t="s">
        <v>430</v>
      </c>
    </row>
    <row r="578" spans="1:7">
      <c r="A578" s="363"/>
      <c r="B578" s="364" t="s">
        <v>571</v>
      </c>
      <c r="C578" s="368" t="s">
        <v>426</v>
      </c>
      <c r="D578" s="368"/>
      <c r="E578" s="369"/>
      <c r="F578" s="368" t="s">
        <v>424</v>
      </c>
      <c r="G578" s="367" t="s">
        <v>431</v>
      </c>
    </row>
    <row r="579" spans="1:7">
      <c r="A579" s="363"/>
      <c r="B579" s="364" t="s">
        <v>571</v>
      </c>
      <c r="C579" s="370" t="s">
        <v>432</v>
      </c>
      <c r="D579" s="370"/>
      <c r="E579" s="371"/>
      <c r="F579" s="370" t="s">
        <v>424</v>
      </c>
      <c r="G579" s="367" t="s">
        <v>433</v>
      </c>
    </row>
    <row r="580" spans="1:7">
      <c r="A580" s="363">
        <v>28</v>
      </c>
      <c r="B580" s="364" t="s">
        <v>571</v>
      </c>
      <c r="C580" s="372" t="s">
        <v>417</v>
      </c>
      <c r="D580" s="372">
        <v>53</v>
      </c>
      <c r="E580" s="373" t="s">
        <v>580</v>
      </c>
      <c r="F580" s="372" t="s">
        <v>581</v>
      </c>
      <c r="G580" s="367" t="s">
        <v>417</v>
      </c>
    </row>
    <row r="581" spans="1:7">
      <c r="A581" s="363"/>
      <c r="B581" s="364" t="s">
        <v>571</v>
      </c>
      <c r="C581" s="365" t="s">
        <v>419</v>
      </c>
      <c r="D581" s="365"/>
      <c r="E581" s="366"/>
      <c r="F581" s="365" t="s">
        <v>420</v>
      </c>
      <c r="G581" s="367" t="s">
        <v>421</v>
      </c>
    </row>
    <row r="582" spans="1:7">
      <c r="A582" s="363"/>
      <c r="B582" s="364" t="s">
        <v>571</v>
      </c>
      <c r="C582" s="365" t="s">
        <v>419</v>
      </c>
      <c r="D582" s="365"/>
      <c r="E582" s="366"/>
      <c r="F582" s="365" t="s">
        <v>422</v>
      </c>
      <c r="G582" s="367" t="s">
        <v>423</v>
      </c>
    </row>
    <row r="583" spans="1:7">
      <c r="A583" s="363"/>
      <c r="B583" s="364" t="s">
        <v>571</v>
      </c>
      <c r="C583" s="365" t="s">
        <v>419</v>
      </c>
      <c r="D583" s="365"/>
      <c r="E583" s="366"/>
      <c r="F583" s="365" t="s">
        <v>424</v>
      </c>
      <c r="G583" s="367" t="s">
        <v>425</v>
      </c>
    </row>
    <row r="584" spans="1:7">
      <c r="A584" s="363"/>
      <c r="B584" s="364" t="s">
        <v>571</v>
      </c>
      <c r="C584" s="368" t="s">
        <v>426</v>
      </c>
      <c r="D584" s="368"/>
      <c r="E584" s="369"/>
      <c r="F584" s="368" t="s">
        <v>420</v>
      </c>
      <c r="G584" s="367" t="s">
        <v>427</v>
      </c>
    </row>
    <row r="585" spans="1:7">
      <c r="A585" s="363"/>
      <c r="B585" s="364" t="s">
        <v>571</v>
      </c>
      <c r="C585" s="368" t="s">
        <v>426</v>
      </c>
      <c r="D585" s="368"/>
      <c r="E585" s="369"/>
      <c r="F585" s="368" t="s">
        <v>422</v>
      </c>
      <c r="G585" s="367" t="s">
        <v>428</v>
      </c>
    </row>
    <row r="586" spans="1:7">
      <c r="A586" s="363"/>
      <c r="B586" s="364" t="s">
        <v>571</v>
      </c>
      <c r="C586" s="368" t="s">
        <v>426</v>
      </c>
      <c r="D586" s="368"/>
      <c r="E586" s="369"/>
      <c r="F586" s="368" t="s">
        <v>424</v>
      </c>
      <c r="G586" s="367" t="s">
        <v>429</v>
      </c>
    </row>
    <row r="587" spans="1:7">
      <c r="A587" s="363"/>
      <c r="B587" s="364" t="s">
        <v>571</v>
      </c>
      <c r="C587" s="368" t="s">
        <v>426</v>
      </c>
      <c r="D587" s="368"/>
      <c r="E587" s="369"/>
      <c r="F587" s="368" t="s">
        <v>424</v>
      </c>
      <c r="G587" s="367" t="s">
        <v>430</v>
      </c>
    </row>
    <row r="588" spans="1:7">
      <c r="A588" s="363"/>
      <c r="B588" s="364" t="s">
        <v>571</v>
      </c>
      <c r="C588" s="368" t="s">
        <v>426</v>
      </c>
      <c r="D588" s="368"/>
      <c r="E588" s="369"/>
      <c r="F588" s="368" t="s">
        <v>424</v>
      </c>
      <c r="G588" s="367" t="s">
        <v>431</v>
      </c>
    </row>
    <row r="589" spans="1:7">
      <c r="A589" s="363"/>
      <c r="B589" s="364" t="s">
        <v>571</v>
      </c>
      <c r="C589" s="370" t="s">
        <v>432</v>
      </c>
      <c r="D589" s="370"/>
      <c r="E589" s="371"/>
      <c r="F589" s="370" t="s">
        <v>424</v>
      </c>
      <c r="G589" s="367" t="s">
        <v>433</v>
      </c>
    </row>
    <row r="590" spans="1:7">
      <c r="A590" s="363">
        <v>29</v>
      </c>
      <c r="B590" s="364" t="s">
        <v>582</v>
      </c>
      <c r="C590" s="372" t="s">
        <v>417</v>
      </c>
      <c r="D590" s="372">
        <v>54</v>
      </c>
      <c r="E590" s="373" t="s">
        <v>355</v>
      </c>
      <c r="F590" s="372" t="s">
        <v>253</v>
      </c>
      <c r="G590" s="367" t="s">
        <v>417</v>
      </c>
    </row>
    <row r="591" spans="1:7">
      <c r="A591" s="363"/>
      <c r="B591" s="364" t="s">
        <v>582</v>
      </c>
      <c r="C591" s="365" t="s">
        <v>419</v>
      </c>
      <c r="D591" s="365"/>
      <c r="E591" s="366"/>
      <c r="F591" s="365" t="s">
        <v>420</v>
      </c>
      <c r="G591" s="367" t="s">
        <v>421</v>
      </c>
    </row>
    <row r="592" spans="1:7">
      <c r="A592" s="363"/>
      <c r="B592" s="364" t="s">
        <v>582</v>
      </c>
      <c r="C592" s="365" t="s">
        <v>419</v>
      </c>
      <c r="D592" s="365"/>
      <c r="E592" s="366"/>
      <c r="F592" s="365" t="s">
        <v>422</v>
      </c>
      <c r="G592" s="367" t="s">
        <v>423</v>
      </c>
    </row>
    <row r="593" spans="1:7">
      <c r="A593" s="363"/>
      <c r="B593" s="364" t="s">
        <v>582</v>
      </c>
      <c r="C593" s="365" t="s">
        <v>419</v>
      </c>
      <c r="D593" s="365"/>
      <c r="E593" s="366"/>
      <c r="F593" s="365" t="s">
        <v>424</v>
      </c>
      <c r="G593" s="367" t="s">
        <v>425</v>
      </c>
    </row>
    <row r="594" spans="1:7" ht="30">
      <c r="A594" s="363"/>
      <c r="B594" s="364" t="s">
        <v>582</v>
      </c>
      <c r="C594" s="365" t="s">
        <v>419</v>
      </c>
      <c r="D594" s="365"/>
      <c r="E594" s="366"/>
      <c r="F594" s="365" t="s">
        <v>424</v>
      </c>
      <c r="G594" s="367" t="s">
        <v>583</v>
      </c>
    </row>
    <row r="595" spans="1:7">
      <c r="A595" s="363"/>
      <c r="B595" s="364" t="s">
        <v>582</v>
      </c>
      <c r="C595" s="368" t="s">
        <v>426</v>
      </c>
      <c r="D595" s="368"/>
      <c r="E595" s="369"/>
      <c r="F595" s="368" t="s">
        <v>420</v>
      </c>
      <c r="G595" s="367" t="s">
        <v>427</v>
      </c>
    </row>
    <row r="596" spans="1:7">
      <c r="A596" s="363"/>
      <c r="B596" s="364" t="s">
        <v>582</v>
      </c>
      <c r="C596" s="368" t="s">
        <v>426</v>
      </c>
      <c r="D596" s="368"/>
      <c r="E596" s="369"/>
      <c r="F596" s="368" t="s">
        <v>422</v>
      </c>
      <c r="G596" s="367" t="s">
        <v>428</v>
      </c>
    </row>
    <row r="597" spans="1:7">
      <c r="A597" s="363"/>
      <c r="B597" s="364" t="s">
        <v>582</v>
      </c>
      <c r="C597" s="368" t="s">
        <v>426</v>
      </c>
      <c r="D597" s="368"/>
      <c r="E597" s="369"/>
      <c r="F597" s="368" t="s">
        <v>424</v>
      </c>
      <c r="G597" s="367" t="s">
        <v>429</v>
      </c>
    </row>
    <row r="598" spans="1:7">
      <c r="A598" s="363"/>
      <c r="B598" s="364" t="s">
        <v>582</v>
      </c>
      <c r="C598" s="368" t="s">
        <v>426</v>
      </c>
      <c r="D598" s="368"/>
      <c r="E598" s="369"/>
      <c r="F598" s="368" t="s">
        <v>424</v>
      </c>
      <c r="G598" s="367" t="s">
        <v>430</v>
      </c>
    </row>
    <row r="599" spans="1:7">
      <c r="A599" s="363"/>
      <c r="B599" s="364" t="s">
        <v>582</v>
      </c>
      <c r="C599" s="368" t="s">
        <v>426</v>
      </c>
      <c r="D599" s="368"/>
      <c r="E599" s="369"/>
      <c r="F599" s="368" t="s">
        <v>424</v>
      </c>
      <c r="G599" s="367" t="s">
        <v>431</v>
      </c>
    </row>
    <row r="600" spans="1:7">
      <c r="A600" s="363"/>
      <c r="B600" s="364" t="s">
        <v>582</v>
      </c>
      <c r="C600" s="370" t="s">
        <v>432</v>
      </c>
      <c r="D600" s="370"/>
      <c r="E600" s="371"/>
      <c r="F600" s="370" t="s">
        <v>424</v>
      </c>
      <c r="G600" s="367" t="s">
        <v>433</v>
      </c>
    </row>
    <row r="601" spans="1:7">
      <c r="A601" s="363">
        <v>29</v>
      </c>
      <c r="B601" s="364" t="s">
        <v>582</v>
      </c>
      <c r="C601" s="372" t="s">
        <v>417</v>
      </c>
      <c r="D601" s="372">
        <v>55</v>
      </c>
      <c r="E601" s="373" t="s">
        <v>356</v>
      </c>
      <c r="F601" s="372" t="s">
        <v>251</v>
      </c>
      <c r="G601" s="367" t="s">
        <v>417</v>
      </c>
    </row>
    <row r="602" spans="1:7">
      <c r="A602" s="363"/>
      <c r="B602" s="364" t="s">
        <v>582</v>
      </c>
      <c r="C602" s="365" t="s">
        <v>419</v>
      </c>
      <c r="D602" s="365"/>
      <c r="E602" s="366"/>
      <c r="F602" s="365" t="s">
        <v>420</v>
      </c>
      <c r="G602" s="367" t="s">
        <v>421</v>
      </c>
    </row>
    <row r="603" spans="1:7">
      <c r="A603" s="363"/>
      <c r="B603" s="364" t="s">
        <v>582</v>
      </c>
      <c r="C603" s="365" t="s">
        <v>419</v>
      </c>
      <c r="D603" s="365"/>
      <c r="E603" s="366"/>
      <c r="F603" s="365" t="s">
        <v>422</v>
      </c>
      <c r="G603" s="367" t="s">
        <v>423</v>
      </c>
    </row>
    <row r="604" spans="1:7">
      <c r="A604" s="363"/>
      <c r="B604" s="364" t="s">
        <v>582</v>
      </c>
      <c r="C604" s="365" t="s">
        <v>419</v>
      </c>
      <c r="D604" s="365"/>
      <c r="E604" s="366"/>
      <c r="F604" s="365" t="s">
        <v>424</v>
      </c>
      <c r="G604" s="367" t="s">
        <v>425</v>
      </c>
    </row>
    <row r="605" spans="1:7" ht="30">
      <c r="A605" s="363"/>
      <c r="B605" s="364" t="s">
        <v>582</v>
      </c>
      <c r="C605" s="365" t="s">
        <v>419</v>
      </c>
      <c r="D605" s="365"/>
      <c r="E605" s="366"/>
      <c r="F605" s="365" t="s">
        <v>424</v>
      </c>
      <c r="G605" s="367" t="s">
        <v>583</v>
      </c>
    </row>
    <row r="606" spans="1:7">
      <c r="A606" s="363"/>
      <c r="B606" s="364" t="s">
        <v>582</v>
      </c>
      <c r="C606" s="368" t="s">
        <v>426</v>
      </c>
      <c r="D606" s="368"/>
      <c r="E606" s="369"/>
      <c r="F606" s="368" t="s">
        <v>420</v>
      </c>
      <c r="G606" s="367" t="s">
        <v>427</v>
      </c>
    </row>
    <row r="607" spans="1:7">
      <c r="A607" s="363"/>
      <c r="B607" s="364" t="s">
        <v>582</v>
      </c>
      <c r="C607" s="368" t="s">
        <v>426</v>
      </c>
      <c r="D607" s="368"/>
      <c r="E607" s="369"/>
      <c r="F607" s="368" t="s">
        <v>422</v>
      </c>
      <c r="G607" s="367" t="s">
        <v>428</v>
      </c>
    </row>
    <row r="608" spans="1:7">
      <c r="A608" s="363"/>
      <c r="B608" s="364" t="s">
        <v>582</v>
      </c>
      <c r="C608" s="368" t="s">
        <v>426</v>
      </c>
      <c r="D608" s="368"/>
      <c r="E608" s="369"/>
      <c r="F608" s="368" t="s">
        <v>424</v>
      </c>
      <c r="G608" s="367" t="s">
        <v>429</v>
      </c>
    </row>
    <row r="609" spans="1:7">
      <c r="A609" s="363"/>
      <c r="B609" s="364" t="s">
        <v>582</v>
      </c>
      <c r="C609" s="368" t="s">
        <v>426</v>
      </c>
      <c r="D609" s="368"/>
      <c r="E609" s="369"/>
      <c r="F609" s="368" t="s">
        <v>424</v>
      </c>
      <c r="G609" s="367" t="s">
        <v>430</v>
      </c>
    </row>
    <row r="610" spans="1:7">
      <c r="A610" s="363"/>
      <c r="B610" s="364" t="s">
        <v>582</v>
      </c>
      <c r="C610" s="368" t="s">
        <v>426</v>
      </c>
      <c r="D610" s="368"/>
      <c r="E610" s="369"/>
      <c r="F610" s="368" t="s">
        <v>424</v>
      </c>
      <c r="G610" s="367" t="s">
        <v>431</v>
      </c>
    </row>
    <row r="611" spans="1:7">
      <c r="A611" s="363"/>
      <c r="B611" s="364" t="s">
        <v>582</v>
      </c>
      <c r="C611" s="370" t="s">
        <v>432</v>
      </c>
      <c r="D611" s="370"/>
      <c r="E611" s="371"/>
      <c r="F611" s="370" t="s">
        <v>424</v>
      </c>
      <c r="G611" s="367" t="s">
        <v>433</v>
      </c>
    </row>
    <row r="612" spans="1:7">
      <c r="A612" s="363">
        <v>29</v>
      </c>
      <c r="B612" s="364" t="s">
        <v>582</v>
      </c>
      <c r="C612" s="372" t="s">
        <v>417</v>
      </c>
      <c r="D612" s="372">
        <v>56</v>
      </c>
      <c r="E612" s="373" t="s">
        <v>584</v>
      </c>
      <c r="F612" s="372" t="s">
        <v>585</v>
      </c>
      <c r="G612" s="367" t="s">
        <v>417</v>
      </c>
    </row>
    <row r="613" spans="1:7">
      <c r="A613" s="363"/>
      <c r="B613" s="364" t="s">
        <v>582</v>
      </c>
      <c r="C613" s="365" t="s">
        <v>419</v>
      </c>
      <c r="D613" s="365"/>
      <c r="E613" s="366"/>
      <c r="F613" s="365" t="s">
        <v>420</v>
      </c>
      <c r="G613" s="367" t="s">
        <v>421</v>
      </c>
    </row>
    <row r="614" spans="1:7">
      <c r="A614" s="363"/>
      <c r="B614" s="364" t="s">
        <v>582</v>
      </c>
      <c r="C614" s="365" t="s">
        <v>419</v>
      </c>
      <c r="D614" s="365"/>
      <c r="E614" s="366"/>
      <c r="F614" s="365" t="s">
        <v>422</v>
      </c>
      <c r="G614" s="367" t="s">
        <v>423</v>
      </c>
    </row>
    <row r="615" spans="1:7">
      <c r="A615" s="363"/>
      <c r="B615" s="364" t="s">
        <v>582</v>
      </c>
      <c r="C615" s="365" t="s">
        <v>419</v>
      </c>
      <c r="D615" s="365"/>
      <c r="E615" s="366"/>
      <c r="F615" s="365" t="s">
        <v>424</v>
      </c>
      <c r="G615" s="367" t="s">
        <v>425</v>
      </c>
    </row>
    <row r="616" spans="1:7">
      <c r="A616" s="363"/>
      <c r="B616" s="364" t="s">
        <v>582</v>
      </c>
      <c r="C616" s="365" t="s">
        <v>419</v>
      </c>
      <c r="D616" s="365"/>
      <c r="E616" s="366"/>
      <c r="F616" s="365" t="s">
        <v>424</v>
      </c>
      <c r="G616" s="367" t="s">
        <v>586</v>
      </c>
    </row>
    <row r="617" spans="1:7">
      <c r="A617" s="363"/>
      <c r="B617" s="364" t="s">
        <v>582</v>
      </c>
      <c r="C617" s="368" t="s">
        <v>426</v>
      </c>
      <c r="D617" s="368"/>
      <c r="E617" s="369"/>
      <c r="F617" s="368" t="s">
        <v>420</v>
      </c>
      <c r="G617" s="367" t="s">
        <v>427</v>
      </c>
    </row>
    <row r="618" spans="1:7">
      <c r="A618" s="363"/>
      <c r="B618" s="364" t="s">
        <v>582</v>
      </c>
      <c r="C618" s="368" t="s">
        <v>426</v>
      </c>
      <c r="D618" s="368"/>
      <c r="E618" s="369"/>
      <c r="F618" s="368" t="s">
        <v>422</v>
      </c>
      <c r="G618" s="367" t="s">
        <v>428</v>
      </c>
    </row>
    <row r="619" spans="1:7">
      <c r="A619" s="363"/>
      <c r="B619" s="364" t="s">
        <v>582</v>
      </c>
      <c r="C619" s="368" t="s">
        <v>426</v>
      </c>
      <c r="D619" s="368"/>
      <c r="E619" s="369"/>
      <c r="F619" s="368" t="s">
        <v>424</v>
      </c>
      <c r="G619" s="367" t="s">
        <v>429</v>
      </c>
    </row>
    <row r="620" spans="1:7">
      <c r="A620" s="363"/>
      <c r="B620" s="364" t="s">
        <v>582</v>
      </c>
      <c r="C620" s="368" t="s">
        <v>426</v>
      </c>
      <c r="D620" s="368"/>
      <c r="E620" s="369"/>
      <c r="F620" s="368" t="s">
        <v>424</v>
      </c>
      <c r="G620" s="367" t="s">
        <v>430</v>
      </c>
    </row>
    <row r="621" spans="1:7">
      <c r="A621" s="363"/>
      <c r="B621" s="364" t="s">
        <v>582</v>
      </c>
      <c r="C621" s="368" t="s">
        <v>426</v>
      </c>
      <c r="D621" s="368"/>
      <c r="E621" s="369"/>
      <c r="F621" s="368" t="s">
        <v>424</v>
      </c>
      <c r="G621" s="367" t="s">
        <v>431</v>
      </c>
    </row>
    <row r="622" spans="1:7">
      <c r="A622" s="363"/>
      <c r="B622" s="364" t="s">
        <v>582</v>
      </c>
      <c r="C622" s="370" t="s">
        <v>432</v>
      </c>
      <c r="D622" s="370"/>
      <c r="E622" s="371"/>
      <c r="F622" s="370" t="s">
        <v>424</v>
      </c>
      <c r="G622" s="367" t="s">
        <v>433</v>
      </c>
    </row>
    <row r="623" spans="1:7" ht="30">
      <c r="A623" s="363">
        <v>30</v>
      </c>
      <c r="B623" s="364" t="s">
        <v>587</v>
      </c>
      <c r="C623" s="372" t="s">
        <v>417</v>
      </c>
      <c r="D623" s="372">
        <v>57</v>
      </c>
      <c r="E623" s="373" t="s">
        <v>113</v>
      </c>
      <c r="F623" s="372" t="s">
        <v>113</v>
      </c>
      <c r="G623" s="367" t="s">
        <v>417</v>
      </c>
    </row>
    <row r="624" spans="1:7">
      <c r="A624" s="363"/>
      <c r="B624" s="364" t="s">
        <v>587</v>
      </c>
      <c r="C624" s="365" t="s">
        <v>419</v>
      </c>
      <c r="D624" s="365"/>
      <c r="E624" s="366"/>
      <c r="F624" s="365" t="s">
        <v>420</v>
      </c>
      <c r="G624" s="367" t="s">
        <v>421</v>
      </c>
    </row>
    <row r="625" spans="1:7">
      <c r="A625" s="363"/>
      <c r="B625" s="364" t="s">
        <v>587</v>
      </c>
      <c r="C625" s="365" t="s">
        <v>419</v>
      </c>
      <c r="D625" s="365"/>
      <c r="E625" s="366"/>
      <c r="F625" s="365" t="s">
        <v>422</v>
      </c>
      <c r="G625" s="367" t="s">
        <v>423</v>
      </c>
    </row>
    <row r="626" spans="1:7">
      <c r="A626" s="363"/>
      <c r="B626" s="364" t="s">
        <v>587</v>
      </c>
      <c r="C626" s="365" t="s">
        <v>419</v>
      </c>
      <c r="D626" s="365"/>
      <c r="E626" s="366"/>
      <c r="F626" s="365" t="s">
        <v>424</v>
      </c>
      <c r="G626" s="367" t="s">
        <v>425</v>
      </c>
    </row>
    <row r="627" spans="1:7">
      <c r="A627" s="363"/>
      <c r="B627" s="364" t="s">
        <v>587</v>
      </c>
      <c r="C627" s="365" t="s">
        <v>419</v>
      </c>
      <c r="D627" s="365"/>
      <c r="E627" s="366"/>
      <c r="F627" s="365" t="s">
        <v>424</v>
      </c>
      <c r="G627" s="367" t="s">
        <v>588</v>
      </c>
    </row>
    <row r="628" spans="1:7">
      <c r="A628" s="363"/>
      <c r="B628" s="364" t="s">
        <v>587</v>
      </c>
      <c r="C628" s="368" t="s">
        <v>426</v>
      </c>
      <c r="D628" s="368"/>
      <c r="E628" s="369"/>
      <c r="F628" s="368" t="s">
        <v>420</v>
      </c>
      <c r="G628" s="367" t="s">
        <v>427</v>
      </c>
    </row>
    <row r="629" spans="1:7">
      <c r="A629" s="363"/>
      <c r="B629" s="364" t="s">
        <v>587</v>
      </c>
      <c r="C629" s="368" t="s">
        <v>426</v>
      </c>
      <c r="D629" s="368"/>
      <c r="E629" s="369"/>
      <c r="F629" s="368" t="s">
        <v>422</v>
      </c>
      <c r="G629" s="367" t="s">
        <v>428</v>
      </c>
    </row>
    <row r="630" spans="1:7">
      <c r="A630" s="363"/>
      <c r="B630" s="364" t="s">
        <v>587</v>
      </c>
      <c r="C630" s="368" t="s">
        <v>426</v>
      </c>
      <c r="D630" s="368"/>
      <c r="E630" s="369"/>
      <c r="F630" s="368" t="s">
        <v>424</v>
      </c>
      <c r="G630" s="367" t="s">
        <v>429</v>
      </c>
    </row>
    <row r="631" spans="1:7">
      <c r="A631" s="363"/>
      <c r="B631" s="364" t="s">
        <v>587</v>
      </c>
      <c r="C631" s="368" t="s">
        <v>426</v>
      </c>
      <c r="D631" s="368"/>
      <c r="E631" s="369"/>
      <c r="F631" s="368" t="s">
        <v>424</v>
      </c>
      <c r="G631" s="367" t="s">
        <v>430</v>
      </c>
    </row>
    <row r="632" spans="1:7">
      <c r="A632" s="363"/>
      <c r="B632" s="364" t="s">
        <v>587</v>
      </c>
      <c r="C632" s="368" t="s">
        <v>426</v>
      </c>
      <c r="D632" s="368"/>
      <c r="E632" s="369"/>
      <c r="F632" s="368" t="s">
        <v>424</v>
      </c>
      <c r="G632" s="367" t="s">
        <v>431</v>
      </c>
    </row>
    <row r="633" spans="1:7">
      <c r="A633" s="363"/>
      <c r="B633" s="364" t="s">
        <v>587</v>
      </c>
      <c r="C633" s="370" t="s">
        <v>432</v>
      </c>
      <c r="D633" s="370"/>
      <c r="E633" s="371"/>
      <c r="F633" s="370" t="s">
        <v>424</v>
      </c>
      <c r="G633" s="367" t="s">
        <v>433</v>
      </c>
    </row>
    <row r="634" spans="1:7">
      <c r="A634" s="363">
        <v>30</v>
      </c>
      <c r="B634" s="364" t="s">
        <v>587</v>
      </c>
      <c r="C634" s="372" t="s">
        <v>417</v>
      </c>
      <c r="D634" s="372">
        <v>58</v>
      </c>
      <c r="E634" s="373" t="s">
        <v>351</v>
      </c>
      <c r="F634" s="372" t="s">
        <v>121</v>
      </c>
      <c r="G634" s="367" t="s">
        <v>417</v>
      </c>
    </row>
    <row r="635" spans="1:7">
      <c r="A635" s="363"/>
      <c r="B635" s="364" t="s">
        <v>587</v>
      </c>
      <c r="C635" s="365" t="s">
        <v>419</v>
      </c>
      <c r="D635" s="365"/>
      <c r="E635" s="366"/>
      <c r="F635" s="365" t="s">
        <v>420</v>
      </c>
      <c r="G635" s="367" t="s">
        <v>421</v>
      </c>
    </row>
    <row r="636" spans="1:7">
      <c r="A636" s="363"/>
      <c r="B636" s="364" t="s">
        <v>587</v>
      </c>
      <c r="C636" s="365" t="s">
        <v>419</v>
      </c>
      <c r="D636" s="365"/>
      <c r="E636" s="366"/>
      <c r="F636" s="365" t="s">
        <v>422</v>
      </c>
      <c r="G636" s="367" t="s">
        <v>423</v>
      </c>
    </row>
    <row r="637" spans="1:7">
      <c r="A637" s="363"/>
      <c r="B637" s="364" t="s">
        <v>587</v>
      </c>
      <c r="C637" s="365" t="s">
        <v>419</v>
      </c>
      <c r="D637" s="365"/>
      <c r="E637" s="366"/>
      <c r="F637" s="365" t="s">
        <v>424</v>
      </c>
      <c r="G637" s="367" t="s">
        <v>425</v>
      </c>
    </row>
    <row r="638" spans="1:7">
      <c r="A638" s="363"/>
      <c r="B638" s="364" t="s">
        <v>587</v>
      </c>
      <c r="C638" s="365" t="s">
        <v>419</v>
      </c>
      <c r="D638" s="365"/>
      <c r="E638" s="366"/>
      <c r="F638" s="365" t="s">
        <v>424</v>
      </c>
      <c r="G638" s="367" t="s">
        <v>589</v>
      </c>
    </row>
    <row r="639" spans="1:7">
      <c r="A639" s="363"/>
      <c r="B639" s="364" t="s">
        <v>587</v>
      </c>
      <c r="C639" s="368" t="s">
        <v>426</v>
      </c>
      <c r="D639" s="368"/>
      <c r="E639" s="369"/>
      <c r="F639" s="368" t="s">
        <v>420</v>
      </c>
      <c r="G639" s="367" t="s">
        <v>427</v>
      </c>
    </row>
    <row r="640" spans="1:7">
      <c r="A640" s="363"/>
      <c r="B640" s="364" t="s">
        <v>587</v>
      </c>
      <c r="C640" s="368" t="s">
        <v>426</v>
      </c>
      <c r="D640" s="368"/>
      <c r="E640" s="369"/>
      <c r="F640" s="368" t="s">
        <v>422</v>
      </c>
      <c r="G640" s="367" t="s">
        <v>428</v>
      </c>
    </row>
    <row r="641" spans="1:7">
      <c r="A641" s="363"/>
      <c r="B641" s="364" t="s">
        <v>587</v>
      </c>
      <c r="C641" s="368" t="s">
        <v>426</v>
      </c>
      <c r="D641" s="368"/>
      <c r="E641" s="369"/>
      <c r="F641" s="368" t="s">
        <v>424</v>
      </c>
      <c r="G641" s="367" t="s">
        <v>429</v>
      </c>
    </row>
    <row r="642" spans="1:7">
      <c r="A642" s="363"/>
      <c r="B642" s="364" t="s">
        <v>587</v>
      </c>
      <c r="C642" s="368" t="s">
        <v>426</v>
      </c>
      <c r="D642" s="368"/>
      <c r="E642" s="369"/>
      <c r="F642" s="368" t="s">
        <v>424</v>
      </c>
      <c r="G642" s="367" t="s">
        <v>430</v>
      </c>
    </row>
    <row r="643" spans="1:7">
      <c r="A643" s="363"/>
      <c r="B643" s="364" t="s">
        <v>587</v>
      </c>
      <c r="C643" s="368" t="s">
        <v>426</v>
      </c>
      <c r="D643" s="368"/>
      <c r="E643" s="369"/>
      <c r="F643" s="368" t="s">
        <v>424</v>
      </c>
      <c r="G643" s="367" t="s">
        <v>431</v>
      </c>
    </row>
    <row r="644" spans="1:7">
      <c r="A644" s="363"/>
      <c r="B644" s="364" t="s">
        <v>587</v>
      </c>
      <c r="C644" s="370" t="s">
        <v>432</v>
      </c>
      <c r="D644" s="370"/>
      <c r="E644" s="371"/>
      <c r="F644" s="370" t="s">
        <v>424</v>
      </c>
      <c r="G644" s="367" t="s">
        <v>433</v>
      </c>
    </row>
    <row r="645" spans="1:7">
      <c r="A645" s="363">
        <v>30</v>
      </c>
      <c r="B645" s="364" t="s">
        <v>587</v>
      </c>
      <c r="C645" s="372" t="s">
        <v>417</v>
      </c>
      <c r="D645" s="372">
        <v>59</v>
      </c>
      <c r="E645" s="373" t="s">
        <v>353</v>
      </c>
      <c r="F645" s="372" t="s">
        <v>324</v>
      </c>
      <c r="G645" s="367" t="s">
        <v>417</v>
      </c>
    </row>
    <row r="646" spans="1:7">
      <c r="A646" s="363"/>
      <c r="B646" s="364" t="s">
        <v>587</v>
      </c>
      <c r="C646" s="365" t="s">
        <v>419</v>
      </c>
      <c r="D646" s="365"/>
      <c r="E646" s="366"/>
      <c r="F646" s="365" t="s">
        <v>420</v>
      </c>
      <c r="G646" s="367" t="s">
        <v>421</v>
      </c>
    </row>
    <row r="647" spans="1:7">
      <c r="A647" s="363"/>
      <c r="B647" s="364" t="s">
        <v>587</v>
      </c>
      <c r="C647" s="365" t="s">
        <v>419</v>
      </c>
      <c r="D647" s="365"/>
      <c r="E647" s="366"/>
      <c r="F647" s="365" t="s">
        <v>422</v>
      </c>
      <c r="G647" s="367" t="s">
        <v>423</v>
      </c>
    </row>
    <row r="648" spans="1:7">
      <c r="A648" s="363"/>
      <c r="B648" s="364" t="s">
        <v>587</v>
      </c>
      <c r="C648" s="365" t="s">
        <v>419</v>
      </c>
      <c r="D648" s="365"/>
      <c r="E648" s="366"/>
      <c r="F648" s="365" t="s">
        <v>424</v>
      </c>
      <c r="G648" s="367" t="s">
        <v>425</v>
      </c>
    </row>
    <row r="649" spans="1:7">
      <c r="A649" s="363"/>
      <c r="B649" s="364" t="s">
        <v>587</v>
      </c>
      <c r="C649" s="365" t="s">
        <v>419</v>
      </c>
      <c r="D649" s="365"/>
      <c r="E649" s="366"/>
      <c r="F649" s="365" t="s">
        <v>424</v>
      </c>
      <c r="G649" s="367" t="s">
        <v>589</v>
      </c>
    </row>
    <row r="650" spans="1:7">
      <c r="A650" s="363"/>
      <c r="B650" s="364" t="s">
        <v>587</v>
      </c>
      <c r="C650" s="368" t="s">
        <v>426</v>
      </c>
      <c r="D650" s="368"/>
      <c r="E650" s="369"/>
      <c r="F650" s="368" t="s">
        <v>420</v>
      </c>
      <c r="G650" s="367" t="s">
        <v>427</v>
      </c>
    </row>
    <row r="651" spans="1:7">
      <c r="A651" s="363"/>
      <c r="B651" s="364" t="s">
        <v>587</v>
      </c>
      <c r="C651" s="368" t="s">
        <v>426</v>
      </c>
      <c r="D651" s="368"/>
      <c r="E651" s="369"/>
      <c r="F651" s="368" t="s">
        <v>422</v>
      </c>
      <c r="G651" s="367" t="s">
        <v>428</v>
      </c>
    </row>
    <row r="652" spans="1:7">
      <c r="A652" s="363"/>
      <c r="B652" s="364" t="s">
        <v>587</v>
      </c>
      <c r="C652" s="368" t="s">
        <v>426</v>
      </c>
      <c r="D652" s="368"/>
      <c r="E652" s="369"/>
      <c r="F652" s="368" t="s">
        <v>424</v>
      </c>
      <c r="G652" s="367" t="s">
        <v>429</v>
      </c>
    </row>
    <row r="653" spans="1:7">
      <c r="A653" s="363"/>
      <c r="B653" s="364" t="s">
        <v>587</v>
      </c>
      <c r="C653" s="368" t="s">
        <v>426</v>
      </c>
      <c r="D653" s="368"/>
      <c r="E653" s="369"/>
      <c r="F653" s="368" t="s">
        <v>424</v>
      </c>
      <c r="G653" s="367" t="s">
        <v>430</v>
      </c>
    </row>
    <row r="654" spans="1:7">
      <c r="A654" s="363"/>
      <c r="B654" s="364" t="s">
        <v>587</v>
      </c>
      <c r="C654" s="368" t="s">
        <v>426</v>
      </c>
      <c r="D654" s="368"/>
      <c r="E654" s="369"/>
      <c r="F654" s="368" t="s">
        <v>424</v>
      </c>
      <c r="G654" s="367" t="s">
        <v>431</v>
      </c>
    </row>
    <row r="655" spans="1:7">
      <c r="A655" s="363"/>
      <c r="B655" s="364" t="s">
        <v>587</v>
      </c>
      <c r="C655" s="370" t="s">
        <v>432</v>
      </c>
      <c r="D655" s="370"/>
      <c r="E655" s="371"/>
      <c r="F655" s="370" t="s">
        <v>424</v>
      </c>
      <c r="G655" s="367" t="s">
        <v>433</v>
      </c>
    </row>
    <row r="656" spans="1:7">
      <c r="A656" s="363">
        <v>31</v>
      </c>
      <c r="B656" s="364" t="s">
        <v>590</v>
      </c>
      <c r="C656" s="372" t="s">
        <v>417</v>
      </c>
      <c r="D656" s="372">
        <v>60</v>
      </c>
      <c r="E656" s="373" t="s">
        <v>591</v>
      </c>
      <c r="F656" s="372" t="s">
        <v>592</v>
      </c>
      <c r="G656" s="367" t="s">
        <v>417</v>
      </c>
    </row>
    <row r="657" spans="1:7">
      <c r="A657" s="363"/>
      <c r="B657" s="364" t="s">
        <v>590</v>
      </c>
      <c r="C657" s="365" t="s">
        <v>419</v>
      </c>
      <c r="D657" s="365"/>
      <c r="E657" s="366"/>
      <c r="F657" s="365" t="s">
        <v>420</v>
      </c>
      <c r="G657" s="367" t="s">
        <v>421</v>
      </c>
    </row>
    <row r="658" spans="1:7">
      <c r="A658" s="363"/>
      <c r="B658" s="364" t="s">
        <v>590</v>
      </c>
      <c r="C658" s="365" t="s">
        <v>419</v>
      </c>
      <c r="D658" s="365"/>
      <c r="E658" s="366"/>
      <c r="F658" s="365" t="s">
        <v>422</v>
      </c>
      <c r="G658" s="367" t="s">
        <v>423</v>
      </c>
    </row>
    <row r="659" spans="1:7">
      <c r="A659" s="363"/>
      <c r="B659" s="364" t="s">
        <v>590</v>
      </c>
      <c r="C659" s="365" t="s">
        <v>419</v>
      </c>
      <c r="D659" s="365"/>
      <c r="E659" s="366"/>
      <c r="F659" s="365" t="s">
        <v>424</v>
      </c>
      <c r="G659" s="367" t="s">
        <v>425</v>
      </c>
    </row>
    <row r="660" spans="1:7">
      <c r="A660" s="363"/>
      <c r="B660" s="364" t="s">
        <v>590</v>
      </c>
      <c r="C660" s="368" t="s">
        <v>426</v>
      </c>
      <c r="D660" s="368"/>
      <c r="E660" s="369"/>
      <c r="F660" s="368" t="s">
        <v>420</v>
      </c>
      <c r="G660" s="367" t="s">
        <v>427</v>
      </c>
    </row>
    <row r="661" spans="1:7">
      <c r="A661" s="363"/>
      <c r="B661" s="364" t="s">
        <v>590</v>
      </c>
      <c r="C661" s="368" t="s">
        <v>426</v>
      </c>
      <c r="D661" s="368"/>
      <c r="E661" s="369"/>
      <c r="F661" s="368" t="s">
        <v>422</v>
      </c>
      <c r="G661" s="367" t="s">
        <v>428</v>
      </c>
    </row>
    <row r="662" spans="1:7">
      <c r="A662" s="363"/>
      <c r="B662" s="364" t="s">
        <v>590</v>
      </c>
      <c r="C662" s="368" t="s">
        <v>426</v>
      </c>
      <c r="D662" s="368"/>
      <c r="E662" s="369"/>
      <c r="F662" s="368" t="s">
        <v>424</v>
      </c>
      <c r="G662" s="367" t="s">
        <v>429</v>
      </c>
    </row>
    <row r="663" spans="1:7">
      <c r="A663" s="363"/>
      <c r="B663" s="364" t="s">
        <v>590</v>
      </c>
      <c r="C663" s="368" t="s">
        <v>426</v>
      </c>
      <c r="D663" s="368"/>
      <c r="E663" s="369"/>
      <c r="F663" s="368" t="s">
        <v>424</v>
      </c>
      <c r="G663" s="367" t="s">
        <v>430</v>
      </c>
    </row>
    <row r="664" spans="1:7">
      <c r="A664" s="363"/>
      <c r="B664" s="364" t="s">
        <v>590</v>
      </c>
      <c r="C664" s="368" t="s">
        <v>426</v>
      </c>
      <c r="D664" s="368"/>
      <c r="E664" s="369"/>
      <c r="F664" s="368" t="s">
        <v>424</v>
      </c>
      <c r="G664" s="367" t="s">
        <v>431</v>
      </c>
    </row>
    <row r="665" spans="1:7">
      <c r="A665" s="363"/>
      <c r="B665" s="364" t="s">
        <v>590</v>
      </c>
      <c r="C665" s="370" t="s">
        <v>432</v>
      </c>
      <c r="D665" s="370"/>
      <c r="E665" s="371"/>
      <c r="F665" s="370" t="s">
        <v>424</v>
      </c>
      <c r="G665" s="367" t="s">
        <v>433</v>
      </c>
    </row>
    <row r="666" spans="1:7">
      <c r="A666" s="363">
        <v>31</v>
      </c>
      <c r="B666" s="364" t="s">
        <v>590</v>
      </c>
      <c r="C666" s="372" t="s">
        <v>417</v>
      </c>
      <c r="D666" s="372">
        <v>61</v>
      </c>
      <c r="E666" s="373" t="s">
        <v>593</v>
      </c>
      <c r="F666" s="372" t="s">
        <v>594</v>
      </c>
      <c r="G666" s="367" t="s">
        <v>417</v>
      </c>
    </row>
    <row r="667" spans="1:7">
      <c r="A667" s="363"/>
      <c r="B667" s="364" t="s">
        <v>590</v>
      </c>
      <c r="C667" s="365" t="s">
        <v>419</v>
      </c>
      <c r="D667" s="365"/>
      <c r="E667" s="366"/>
      <c r="F667" s="365" t="s">
        <v>420</v>
      </c>
      <c r="G667" s="367" t="s">
        <v>421</v>
      </c>
    </row>
    <row r="668" spans="1:7">
      <c r="A668" s="363"/>
      <c r="B668" s="364" t="s">
        <v>590</v>
      </c>
      <c r="C668" s="365" t="s">
        <v>419</v>
      </c>
      <c r="D668" s="365"/>
      <c r="E668" s="366"/>
      <c r="F668" s="365" t="s">
        <v>422</v>
      </c>
      <c r="G668" s="367" t="s">
        <v>423</v>
      </c>
    </row>
    <row r="669" spans="1:7">
      <c r="A669" s="363"/>
      <c r="B669" s="364" t="s">
        <v>590</v>
      </c>
      <c r="C669" s="365" t="s">
        <v>419</v>
      </c>
      <c r="D669" s="365"/>
      <c r="E669" s="366"/>
      <c r="F669" s="365" t="s">
        <v>424</v>
      </c>
      <c r="G669" s="367" t="s">
        <v>425</v>
      </c>
    </row>
    <row r="670" spans="1:7">
      <c r="A670" s="363"/>
      <c r="B670" s="364" t="s">
        <v>590</v>
      </c>
      <c r="C670" s="368" t="s">
        <v>426</v>
      </c>
      <c r="D670" s="368"/>
      <c r="E670" s="369"/>
      <c r="F670" s="368" t="s">
        <v>420</v>
      </c>
      <c r="G670" s="367" t="s">
        <v>427</v>
      </c>
    </row>
    <row r="671" spans="1:7">
      <c r="A671" s="363"/>
      <c r="B671" s="364" t="s">
        <v>590</v>
      </c>
      <c r="C671" s="368" t="s">
        <v>426</v>
      </c>
      <c r="D671" s="368"/>
      <c r="E671" s="369"/>
      <c r="F671" s="368" t="s">
        <v>422</v>
      </c>
      <c r="G671" s="367" t="s">
        <v>428</v>
      </c>
    </row>
    <row r="672" spans="1:7">
      <c r="A672" s="363"/>
      <c r="B672" s="364" t="s">
        <v>590</v>
      </c>
      <c r="C672" s="368" t="s">
        <v>426</v>
      </c>
      <c r="D672" s="368"/>
      <c r="E672" s="369"/>
      <c r="F672" s="368" t="s">
        <v>424</v>
      </c>
      <c r="G672" s="367" t="s">
        <v>429</v>
      </c>
    </row>
    <row r="673" spans="1:7">
      <c r="A673" s="363"/>
      <c r="B673" s="364" t="s">
        <v>590</v>
      </c>
      <c r="C673" s="368" t="s">
        <v>426</v>
      </c>
      <c r="D673" s="368"/>
      <c r="E673" s="369"/>
      <c r="F673" s="368" t="s">
        <v>424</v>
      </c>
      <c r="G673" s="367" t="s">
        <v>430</v>
      </c>
    </row>
    <row r="674" spans="1:7">
      <c r="A674" s="363"/>
      <c r="B674" s="364" t="s">
        <v>590</v>
      </c>
      <c r="C674" s="368" t="s">
        <v>426</v>
      </c>
      <c r="D674" s="368"/>
      <c r="E674" s="369"/>
      <c r="F674" s="368" t="s">
        <v>424</v>
      </c>
      <c r="G674" s="367" t="s">
        <v>431</v>
      </c>
    </row>
    <row r="675" spans="1:7">
      <c r="A675" s="363"/>
      <c r="B675" s="364" t="s">
        <v>590</v>
      </c>
      <c r="C675" s="370" t="s">
        <v>432</v>
      </c>
      <c r="D675" s="370"/>
      <c r="E675" s="371"/>
      <c r="F675" s="370" t="s">
        <v>424</v>
      </c>
      <c r="G675" s="367" t="s">
        <v>433</v>
      </c>
    </row>
    <row r="676" spans="1:7">
      <c r="A676" s="363">
        <v>31</v>
      </c>
      <c r="B676" s="389" t="s">
        <v>590</v>
      </c>
      <c r="C676" s="390" t="s">
        <v>417</v>
      </c>
      <c r="D676" s="390">
        <v>62</v>
      </c>
      <c r="E676" s="391" t="s">
        <v>595</v>
      </c>
      <c r="F676" s="390" t="s">
        <v>596</v>
      </c>
      <c r="G676" s="379" t="s">
        <v>417</v>
      </c>
    </row>
    <row r="677" spans="1:7">
      <c r="A677" s="363"/>
      <c r="B677" s="364" t="s">
        <v>590</v>
      </c>
      <c r="C677" s="365" t="s">
        <v>419</v>
      </c>
      <c r="D677" s="365"/>
      <c r="E677" s="366"/>
      <c r="F677" s="365" t="s">
        <v>420</v>
      </c>
      <c r="G677" s="367" t="s">
        <v>421</v>
      </c>
    </row>
    <row r="678" spans="1:7">
      <c r="A678" s="363"/>
      <c r="B678" s="364" t="s">
        <v>590</v>
      </c>
      <c r="C678" s="365" t="s">
        <v>419</v>
      </c>
      <c r="D678" s="365"/>
      <c r="E678" s="366"/>
      <c r="F678" s="365" t="s">
        <v>422</v>
      </c>
      <c r="G678" s="367" t="s">
        <v>423</v>
      </c>
    </row>
    <row r="679" spans="1:7">
      <c r="A679" s="363"/>
      <c r="B679" s="364" t="s">
        <v>590</v>
      </c>
      <c r="C679" s="365" t="s">
        <v>419</v>
      </c>
      <c r="D679" s="365"/>
      <c r="E679" s="366"/>
      <c r="F679" s="365" t="s">
        <v>424</v>
      </c>
      <c r="G679" s="367" t="s">
        <v>425</v>
      </c>
    </row>
    <row r="680" spans="1:7">
      <c r="A680" s="363"/>
      <c r="B680" s="364" t="s">
        <v>590</v>
      </c>
      <c r="C680" s="368" t="s">
        <v>426</v>
      </c>
      <c r="D680" s="368"/>
      <c r="E680" s="369"/>
      <c r="F680" s="368" t="s">
        <v>420</v>
      </c>
      <c r="G680" s="367" t="s">
        <v>427</v>
      </c>
    </row>
    <row r="681" spans="1:7">
      <c r="A681" s="363"/>
      <c r="B681" s="364" t="s">
        <v>590</v>
      </c>
      <c r="C681" s="368" t="s">
        <v>426</v>
      </c>
      <c r="D681" s="368"/>
      <c r="E681" s="369"/>
      <c r="F681" s="368" t="s">
        <v>422</v>
      </c>
      <c r="G681" s="367" t="s">
        <v>428</v>
      </c>
    </row>
    <row r="682" spans="1:7">
      <c r="A682" s="363"/>
      <c r="B682" s="364" t="s">
        <v>590</v>
      </c>
      <c r="C682" s="368" t="s">
        <v>426</v>
      </c>
      <c r="D682" s="368"/>
      <c r="E682" s="369"/>
      <c r="F682" s="368" t="s">
        <v>424</v>
      </c>
      <c r="G682" s="367" t="s">
        <v>429</v>
      </c>
    </row>
    <row r="683" spans="1:7">
      <c r="A683" s="363"/>
      <c r="B683" s="364" t="s">
        <v>590</v>
      </c>
      <c r="C683" s="368" t="s">
        <v>426</v>
      </c>
      <c r="D683" s="368"/>
      <c r="E683" s="369"/>
      <c r="F683" s="368" t="s">
        <v>424</v>
      </c>
      <c r="G683" s="367" t="s">
        <v>430</v>
      </c>
    </row>
    <row r="684" spans="1:7">
      <c r="A684" s="363"/>
      <c r="B684" s="364" t="s">
        <v>590</v>
      </c>
      <c r="C684" s="368" t="s">
        <v>426</v>
      </c>
      <c r="D684" s="368"/>
      <c r="E684" s="369"/>
      <c r="F684" s="368" t="s">
        <v>424</v>
      </c>
      <c r="G684" s="367" t="s">
        <v>431</v>
      </c>
    </row>
    <row r="685" spans="1:7">
      <c r="A685" s="363"/>
      <c r="B685" s="364" t="s">
        <v>590</v>
      </c>
      <c r="C685" s="370" t="s">
        <v>432</v>
      </c>
      <c r="D685" s="370"/>
      <c r="E685" s="371"/>
      <c r="F685" s="370" t="s">
        <v>424</v>
      </c>
      <c r="G685" s="367" t="s">
        <v>433</v>
      </c>
    </row>
    <row r="686" spans="1:7" ht="15" customHeight="1">
      <c r="A686" s="470"/>
      <c r="B686" s="404" t="s">
        <v>597</v>
      </c>
      <c r="C686" s="404"/>
      <c r="D686" s="404"/>
      <c r="E686" s="405"/>
      <c r="F686" s="406" t="s">
        <v>598</v>
      </c>
      <c r="G686" s="407"/>
    </row>
    <row r="687" spans="1:7" ht="15" customHeight="1" thickBot="1">
      <c r="A687" s="471"/>
      <c r="B687" s="408"/>
      <c r="C687" s="408"/>
      <c r="D687" s="408"/>
      <c r="E687" s="409"/>
      <c r="F687" s="410" t="s">
        <v>599</v>
      </c>
      <c r="G687" s="411"/>
    </row>
    <row r="688" spans="1:7" ht="15" customHeight="1">
      <c r="A688"/>
      <c r="B688"/>
      <c r="C688"/>
      <c r="D688"/>
      <c r="E688" s="412"/>
      <c r="F688" s="413" t="s">
        <v>600</v>
      </c>
    </row>
    <row r="689" spans="1:7" ht="15" customHeight="1">
      <c r="A689"/>
      <c r="B689" s="415"/>
      <c r="C689" s="415"/>
      <c r="D689" s="415"/>
      <c r="E689" s="416"/>
      <c r="F689" s="413">
        <f>COUNTA(F9,F19,F30,F41,F53,F63,F74,F85,F96,F107,F118,F128,F138,F149,F159,F170,F181,F192,F202,F213,F225,F241,F252,F263,F274,F285,F298,F309,F320,F331,F342,F353,F363,F374,F385,F401,F411,F422,F432,F443,F454,F464,F474,F484,F494,F505,F516,F527,F537,F547,F558,F569,F580,F590,F601,F612,F623,F634,F645,F656,F666,F676)</f>
        <v>62</v>
      </c>
      <c r="G689" s="417"/>
    </row>
    <row r="690" spans="1:7" ht="15" customHeight="1">
      <c r="A690"/>
      <c r="B690" s="415"/>
      <c r="C690" s="415"/>
      <c r="D690" s="415"/>
      <c r="E690" s="416"/>
      <c r="F690" s="418" t="s">
        <v>601</v>
      </c>
      <c r="G690" s="417"/>
    </row>
    <row r="691" spans="1:7">
      <c r="A691"/>
      <c r="B691"/>
      <c r="C691"/>
      <c r="D691"/>
      <c r="E691" s="412"/>
      <c r="F691" s="419">
        <f>COUNTA(F52,F235,F236,F237,F238,F239,F240,F296,F297,F330,F396,F397,F398,F399,F400,)</f>
        <v>16</v>
      </c>
      <c r="G691"/>
    </row>
    <row r="692" spans="1:7">
      <c r="A692"/>
      <c r="B692"/>
      <c r="C692"/>
      <c r="D692"/>
      <c r="E692" s="412"/>
      <c r="F692"/>
      <c r="G692"/>
    </row>
    <row r="693" spans="1:7">
      <c r="A693"/>
      <c r="B693"/>
      <c r="C693"/>
      <c r="D693" t="s">
        <v>602</v>
      </c>
      <c r="E693" s="412"/>
      <c r="F693"/>
      <c r="G693"/>
    </row>
    <row r="694" spans="1:7">
      <c r="A694"/>
      <c r="B694"/>
      <c r="C694"/>
      <c r="D694" t="s">
        <v>603</v>
      </c>
      <c r="E694" s="412"/>
      <c r="F694"/>
      <c r="G694"/>
    </row>
    <row r="695" spans="1:7">
      <c r="A695"/>
      <c r="B695"/>
      <c r="C695"/>
      <c r="D695" t="s">
        <v>604</v>
      </c>
      <c r="E695" s="412"/>
      <c r="F695"/>
      <c r="G695"/>
    </row>
    <row r="696" spans="1:7">
      <c r="A696"/>
      <c r="B696"/>
      <c r="C696"/>
      <c r="D696" t="s">
        <v>605</v>
      </c>
      <c r="E696" s="412"/>
      <c r="F696"/>
      <c r="G696"/>
    </row>
    <row r="697" spans="1:7">
      <c r="A697"/>
      <c r="B697"/>
      <c r="C697"/>
      <c r="D697" t="s">
        <v>606</v>
      </c>
      <c r="E697" s="412"/>
      <c r="F697"/>
      <c r="G697"/>
    </row>
    <row r="698" spans="1:7">
      <c r="A698"/>
      <c r="B698"/>
      <c r="C698"/>
      <c r="D698" t="s">
        <v>607</v>
      </c>
      <c r="E698" s="412"/>
      <c r="F698"/>
      <c r="G698"/>
    </row>
  </sheetData>
  <sheetProtection algorithmName="SHA-512" hashValue="uCk9k434KcbceQbcnGuxpa55qQB+au3JreyuBtjhPln0HASzJZxDO83FqJVO1pMuQ4VjwnmQYaglvC/hxIw7yg==" saltValue="frKYjlBqPNEDCYGfkxn8xQ==" spinCount="100000" sheet="1" objects="1" scenarios="1"/>
  <mergeCells count="8">
    <mergeCell ref="A7:G7"/>
    <mergeCell ref="A686:A687"/>
    <mergeCell ref="A1:G1"/>
    <mergeCell ref="A2:G2"/>
    <mergeCell ref="A3:G3"/>
    <mergeCell ref="A4:G4"/>
    <mergeCell ref="A5:G5"/>
    <mergeCell ref="A6:G6"/>
  </mergeCells>
  <printOptions horizontalCentered="1" verticalCentered="1"/>
  <pageMargins left="0" right="0" top="0.19685039370078741" bottom="0.19685039370078741" header="0.31496062992125984" footer="0.31496062992125984"/>
  <pageSetup scale="36" orientation="portrait" r:id="rId1"/>
  <headerFooter>
    <oddHeader>&amp;L&amp;G&amp;R&amp;G</oddHeader>
    <oddFooter>&amp;R&amp;G</oddFooter>
  </headerFooter>
  <rowBreaks count="1" manualBreakCount="1">
    <brk id="557" max="6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3" tint="0.59999389629810485"/>
  </sheetPr>
  <dimension ref="A2:AC56"/>
  <sheetViews>
    <sheetView view="pageBreakPreview" zoomScale="85" zoomScaleNormal="55" zoomScaleSheetLayoutView="85" zoomScalePageLayoutView="55" workbookViewId="0">
      <selection activeCell="G23" sqref="G23"/>
    </sheetView>
  </sheetViews>
  <sheetFormatPr baseColWidth="10" defaultColWidth="10.85546875" defaultRowHeight="15"/>
  <cols>
    <col min="1" max="1" width="4" style="149" bestFit="1" customWidth="1"/>
    <col min="2" max="2" width="38.42578125" style="149" bestFit="1" customWidth="1"/>
    <col min="3" max="4" width="7.42578125" style="149" customWidth="1"/>
    <col min="5" max="5" width="38.28515625" style="149" bestFit="1" customWidth="1"/>
    <col min="6" max="13" width="15.7109375" style="149" customWidth="1"/>
    <col min="14" max="14" width="22" style="149" customWidth="1"/>
    <col min="15" max="29" width="15.7109375" style="149" customWidth="1"/>
    <col min="30" max="16384" width="10.85546875" style="149"/>
  </cols>
  <sheetData>
    <row r="2" spans="1:29" ht="15.75" thickBot="1"/>
    <row r="3" spans="1:29" ht="17.25" customHeight="1" thickTop="1">
      <c r="A3" s="497" t="s">
        <v>82</v>
      </c>
      <c r="B3" s="72" t="s">
        <v>188</v>
      </c>
      <c r="C3" s="499" t="str">
        <f>Encabezados!A6</f>
        <v>MATRÍCULA 2024 2° Trimestre (Abril, Mayo y Junio)</v>
      </c>
      <c r="D3" s="500"/>
      <c r="E3" s="505" t="s">
        <v>185</v>
      </c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507"/>
      <c r="Z3" s="507"/>
      <c r="AA3" s="507"/>
      <c r="AB3" s="507"/>
      <c r="AC3" s="508"/>
    </row>
    <row r="4" spans="1:29" ht="15.75" thickBot="1">
      <c r="A4" s="498"/>
      <c r="B4" s="511"/>
      <c r="C4" s="501"/>
      <c r="D4" s="502"/>
      <c r="E4" s="509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495"/>
      <c r="Z4" s="495"/>
      <c r="AA4" s="495"/>
      <c r="AB4" s="495"/>
      <c r="AC4" s="496"/>
    </row>
    <row r="5" spans="1:29" ht="16.5" thickTop="1" thickBot="1">
      <c r="A5" s="498"/>
      <c r="B5" s="511"/>
      <c r="C5" s="501"/>
      <c r="D5" s="502"/>
      <c r="E5" s="512" t="s">
        <v>197</v>
      </c>
      <c r="F5" s="513"/>
      <c r="G5" s="513"/>
      <c r="H5" s="513"/>
      <c r="I5" s="513"/>
      <c r="J5" s="513"/>
      <c r="K5" s="513"/>
      <c r="L5" s="513"/>
      <c r="M5" s="514"/>
      <c r="N5" s="515" t="s">
        <v>198</v>
      </c>
      <c r="O5" s="516"/>
      <c r="P5" s="516"/>
      <c r="Q5" s="516"/>
      <c r="R5" s="516"/>
      <c r="S5" s="516"/>
      <c r="T5" s="516"/>
      <c r="U5" s="516"/>
      <c r="V5" s="517"/>
      <c r="W5" s="518" t="s">
        <v>13</v>
      </c>
      <c r="X5" s="519"/>
      <c r="Y5" s="519"/>
      <c r="Z5" s="519"/>
      <c r="AA5" s="519"/>
      <c r="AB5" s="519"/>
      <c r="AC5" s="520"/>
    </row>
    <row r="6" spans="1:29" ht="59.25" customHeight="1" thickTop="1" thickBot="1">
      <c r="A6" s="498"/>
      <c r="B6" s="511"/>
      <c r="C6" s="503"/>
      <c r="D6" s="504"/>
      <c r="E6" s="521" t="s">
        <v>199</v>
      </c>
      <c r="F6" s="521" t="s">
        <v>200</v>
      </c>
      <c r="G6" s="521" t="s">
        <v>201</v>
      </c>
      <c r="H6" s="523" t="s">
        <v>202</v>
      </c>
      <c r="I6" s="513"/>
      <c r="J6" s="513"/>
      <c r="K6" s="513"/>
      <c r="L6" s="513"/>
      <c r="M6" s="514"/>
      <c r="N6" s="524" t="s">
        <v>199</v>
      </c>
      <c r="O6" s="524" t="s">
        <v>200</v>
      </c>
      <c r="P6" s="524" t="s">
        <v>201</v>
      </c>
      <c r="Q6" s="525" t="s">
        <v>202</v>
      </c>
      <c r="R6" s="526"/>
      <c r="S6" s="526"/>
      <c r="T6" s="526"/>
      <c r="U6" s="526"/>
      <c r="V6" s="514"/>
      <c r="W6" s="494" t="s">
        <v>203</v>
      </c>
      <c r="X6" s="495"/>
      <c r="Y6" s="495"/>
      <c r="Z6" s="495"/>
      <c r="AA6" s="495"/>
      <c r="AB6" s="495"/>
      <c r="AC6" s="496"/>
    </row>
    <row r="7" spans="1:29" ht="59.25" customHeight="1" thickTop="1" thickBot="1">
      <c r="A7" s="498"/>
      <c r="B7" s="511"/>
      <c r="C7" s="104" t="s">
        <v>26</v>
      </c>
      <c r="D7" s="104" t="s">
        <v>27</v>
      </c>
      <c r="E7" s="522"/>
      <c r="F7" s="522"/>
      <c r="G7" s="522"/>
      <c r="H7" s="181" t="s">
        <v>92</v>
      </c>
      <c r="I7" s="181" t="s">
        <v>72</v>
      </c>
      <c r="J7" s="181" t="s">
        <v>93</v>
      </c>
      <c r="K7" s="150" t="s">
        <v>204</v>
      </c>
      <c r="L7" s="150" t="s">
        <v>71</v>
      </c>
      <c r="M7" s="150" t="s">
        <v>205</v>
      </c>
      <c r="N7" s="524"/>
      <c r="O7" s="524"/>
      <c r="P7" s="524"/>
      <c r="Q7" s="182" t="s">
        <v>92</v>
      </c>
      <c r="R7" s="182" t="s">
        <v>72</v>
      </c>
      <c r="S7" s="182" t="s">
        <v>93</v>
      </c>
      <c r="T7" s="151" t="s">
        <v>204</v>
      </c>
      <c r="U7" s="151" t="s">
        <v>71</v>
      </c>
      <c r="V7" s="151" t="s">
        <v>205</v>
      </c>
      <c r="W7" s="152" t="s">
        <v>206</v>
      </c>
      <c r="X7" s="153" t="s">
        <v>92</v>
      </c>
      <c r="Y7" s="153" t="s">
        <v>72</v>
      </c>
      <c r="Z7" s="153" t="s">
        <v>93</v>
      </c>
      <c r="AA7" s="152" t="s">
        <v>204</v>
      </c>
      <c r="AB7" s="152" t="s">
        <v>71</v>
      </c>
      <c r="AC7" s="152" t="s">
        <v>205</v>
      </c>
    </row>
    <row r="8" spans="1:29" ht="16.5" thickTop="1" thickBot="1">
      <c r="A8" s="13"/>
      <c r="B8" s="58"/>
      <c r="C8" s="58"/>
      <c r="D8" s="58"/>
    </row>
    <row r="9" spans="1:29" ht="16.5" thickTop="1" thickBot="1">
      <c r="A9" s="478"/>
      <c r="B9" s="482" t="s">
        <v>99</v>
      </c>
      <c r="C9" s="486"/>
      <c r="D9" s="487"/>
      <c r="E9" s="229"/>
      <c r="F9" s="206"/>
      <c r="G9" s="230"/>
      <c r="H9" s="206"/>
      <c r="I9" s="206"/>
      <c r="J9" s="206"/>
      <c r="K9" s="206"/>
      <c r="L9" s="206"/>
      <c r="M9" s="474">
        <f>SUM(I9:I31)</f>
        <v>0</v>
      </c>
      <c r="N9" s="224"/>
      <c r="O9" s="194"/>
      <c r="P9" s="194"/>
      <c r="Q9" s="194"/>
      <c r="R9" s="194"/>
      <c r="S9" s="194"/>
      <c r="T9" s="194"/>
      <c r="U9" s="194"/>
      <c r="V9" s="474">
        <f>SUM(R9:R31)</f>
        <v>0</v>
      </c>
      <c r="W9" s="221">
        <f>SUM(O9+F9)</f>
        <v>0</v>
      </c>
      <c r="X9" s="187">
        <f>SUM(H9:H9,Q9:Q9)</f>
        <v>0</v>
      </c>
      <c r="Y9" s="187">
        <f>SUM(I9:I9,R9:R9)</f>
        <v>0</v>
      </c>
      <c r="Z9" s="187">
        <f>SUM(J9:J9,S9:S9)</f>
        <v>0</v>
      </c>
      <c r="AA9" s="187">
        <f>SUM(K9:K9,T9:T9)</f>
        <v>0</v>
      </c>
      <c r="AB9" s="187">
        <f>SUM(L9:L9,U9:U9)</f>
        <v>0</v>
      </c>
      <c r="AC9" s="474">
        <f>SUM(M9,V9)</f>
        <v>0</v>
      </c>
    </row>
    <row r="10" spans="1:29" ht="15.75" thickBot="1">
      <c r="A10" s="479"/>
      <c r="B10" s="483"/>
      <c r="C10" s="488"/>
      <c r="D10" s="489"/>
      <c r="E10" s="278"/>
      <c r="F10" s="279"/>
      <c r="G10" s="280"/>
      <c r="H10" s="279"/>
      <c r="I10" s="279"/>
      <c r="J10" s="279"/>
      <c r="K10" s="279"/>
      <c r="L10" s="279"/>
      <c r="M10" s="475"/>
      <c r="N10" s="281"/>
      <c r="O10" s="282"/>
      <c r="P10" s="282"/>
      <c r="Q10" s="282"/>
      <c r="R10" s="282"/>
      <c r="S10" s="282"/>
      <c r="T10" s="282"/>
      <c r="U10" s="282"/>
      <c r="V10" s="475"/>
      <c r="W10" s="283"/>
      <c r="X10" s="284"/>
      <c r="Y10" s="284"/>
      <c r="Z10" s="284"/>
      <c r="AA10" s="284"/>
      <c r="AB10" s="284"/>
      <c r="AC10" s="475"/>
    </row>
    <row r="11" spans="1:29" ht="15.75" thickBot="1">
      <c r="A11" s="479"/>
      <c r="B11" s="483"/>
      <c r="C11" s="488"/>
      <c r="D11" s="489"/>
      <c r="E11" s="278"/>
      <c r="F11" s="279"/>
      <c r="G11" s="280"/>
      <c r="H11" s="279"/>
      <c r="I11" s="279"/>
      <c r="J11" s="279"/>
      <c r="K11" s="279"/>
      <c r="L11" s="279"/>
      <c r="M11" s="475"/>
      <c r="N11" s="281"/>
      <c r="O11" s="282"/>
      <c r="P11" s="282"/>
      <c r="Q11" s="282"/>
      <c r="R11" s="282"/>
      <c r="S11" s="282"/>
      <c r="T11" s="282"/>
      <c r="U11" s="282"/>
      <c r="V11" s="475"/>
      <c r="W11" s="283"/>
      <c r="X11" s="284"/>
      <c r="Y11" s="284"/>
      <c r="Z11" s="284"/>
      <c r="AA11" s="284"/>
      <c r="AB11" s="284"/>
      <c r="AC11" s="475"/>
    </row>
    <row r="12" spans="1:29" ht="15.75" thickBot="1">
      <c r="A12" s="479"/>
      <c r="B12" s="483"/>
      <c r="C12" s="488"/>
      <c r="D12" s="489"/>
      <c r="E12" s="278"/>
      <c r="F12" s="279"/>
      <c r="G12" s="280"/>
      <c r="H12" s="279"/>
      <c r="I12" s="279"/>
      <c r="J12" s="279"/>
      <c r="K12" s="279"/>
      <c r="L12" s="279"/>
      <c r="M12" s="475"/>
      <c r="N12" s="281"/>
      <c r="O12" s="282"/>
      <c r="P12" s="282"/>
      <c r="Q12" s="282"/>
      <c r="R12" s="282"/>
      <c r="S12" s="282"/>
      <c r="T12" s="282"/>
      <c r="U12" s="282"/>
      <c r="V12" s="475"/>
      <c r="W12" s="283"/>
      <c r="X12" s="284"/>
      <c r="Y12" s="284"/>
      <c r="Z12" s="284"/>
      <c r="AA12" s="284"/>
      <c r="AB12" s="284"/>
      <c r="AC12" s="475"/>
    </row>
    <row r="13" spans="1:29" ht="15.75" thickBot="1">
      <c r="A13" s="479"/>
      <c r="B13" s="483"/>
      <c r="C13" s="488"/>
      <c r="D13" s="489"/>
      <c r="E13" s="278"/>
      <c r="F13" s="279"/>
      <c r="G13" s="280"/>
      <c r="H13" s="279"/>
      <c r="I13" s="279"/>
      <c r="J13" s="279"/>
      <c r="K13" s="279"/>
      <c r="L13" s="279"/>
      <c r="M13" s="475"/>
      <c r="N13" s="281"/>
      <c r="O13" s="282"/>
      <c r="P13" s="282"/>
      <c r="Q13" s="282"/>
      <c r="R13" s="282"/>
      <c r="S13" s="282"/>
      <c r="T13" s="282"/>
      <c r="U13" s="282"/>
      <c r="V13" s="475"/>
      <c r="W13" s="283"/>
      <c r="X13" s="284"/>
      <c r="Y13" s="284"/>
      <c r="Z13" s="284"/>
      <c r="AA13" s="284"/>
      <c r="AB13" s="284"/>
      <c r="AC13" s="475"/>
    </row>
    <row r="14" spans="1:29" ht="15.75" thickBot="1">
      <c r="A14" s="479"/>
      <c r="B14" s="483"/>
      <c r="C14" s="488"/>
      <c r="D14" s="489"/>
      <c r="E14" s="278"/>
      <c r="F14" s="279"/>
      <c r="G14" s="280"/>
      <c r="H14" s="279"/>
      <c r="I14" s="279"/>
      <c r="J14" s="279"/>
      <c r="K14" s="279"/>
      <c r="L14" s="279"/>
      <c r="M14" s="475"/>
      <c r="N14" s="281"/>
      <c r="O14" s="282"/>
      <c r="P14" s="282"/>
      <c r="Q14" s="282"/>
      <c r="R14" s="282"/>
      <c r="S14" s="282"/>
      <c r="T14" s="282"/>
      <c r="U14" s="282"/>
      <c r="V14" s="475"/>
      <c r="W14" s="283"/>
      <c r="X14" s="284"/>
      <c r="Y14" s="284"/>
      <c r="Z14" s="284"/>
      <c r="AA14" s="284"/>
      <c r="AB14" s="284"/>
      <c r="AC14" s="475"/>
    </row>
    <row r="15" spans="1:29" ht="15.75" thickBot="1">
      <c r="A15" s="479"/>
      <c r="B15" s="483"/>
      <c r="C15" s="488"/>
      <c r="D15" s="489"/>
      <c r="E15" s="278"/>
      <c r="F15" s="279"/>
      <c r="G15" s="280"/>
      <c r="H15" s="279"/>
      <c r="I15" s="279"/>
      <c r="J15" s="279"/>
      <c r="K15" s="279"/>
      <c r="L15" s="279"/>
      <c r="M15" s="475"/>
      <c r="N15" s="281"/>
      <c r="O15" s="282"/>
      <c r="P15" s="282"/>
      <c r="Q15" s="282"/>
      <c r="R15" s="282"/>
      <c r="S15" s="282"/>
      <c r="T15" s="282"/>
      <c r="U15" s="282"/>
      <c r="V15" s="475"/>
      <c r="W15" s="283"/>
      <c r="X15" s="284"/>
      <c r="Y15" s="284"/>
      <c r="Z15" s="284"/>
      <c r="AA15" s="284"/>
      <c r="AB15" s="284"/>
      <c r="AC15" s="475"/>
    </row>
    <row r="16" spans="1:29" ht="15.75" thickBot="1">
      <c r="A16" s="479"/>
      <c r="B16" s="483"/>
      <c r="C16" s="488"/>
      <c r="D16" s="489"/>
      <c r="E16" s="278"/>
      <c r="F16" s="279"/>
      <c r="G16" s="280"/>
      <c r="H16" s="279"/>
      <c r="I16" s="279"/>
      <c r="J16" s="279"/>
      <c r="K16" s="279"/>
      <c r="L16" s="279"/>
      <c r="M16" s="475"/>
      <c r="N16" s="281"/>
      <c r="O16" s="282"/>
      <c r="P16" s="282"/>
      <c r="Q16" s="282"/>
      <c r="R16" s="282"/>
      <c r="S16" s="282"/>
      <c r="T16" s="282"/>
      <c r="U16" s="282"/>
      <c r="V16" s="475"/>
      <c r="W16" s="283"/>
      <c r="X16" s="284"/>
      <c r="Y16" s="284"/>
      <c r="Z16" s="284"/>
      <c r="AA16" s="284"/>
      <c r="AB16" s="284"/>
      <c r="AC16" s="475"/>
    </row>
    <row r="17" spans="1:29" ht="15.75" thickBot="1">
      <c r="A17" s="479"/>
      <c r="B17" s="483"/>
      <c r="C17" s="488"/>
      <c r="D17" s="489"/>
      <c r="E17" s="278"/>
      <c r="F17" s="279"/>
      <c r="G17" s="280"/>
      <c r="H17" s="279"/>
      <c r="I17" s="279"/>
      <c r="J17" s="279"/>
      <c r="K17" s="279"/>
      <c r="L17" s="279"/>
      <c r="M17" s="475"/>
      <c r="N17" s="281"/>
      <c r="O17" s="282"/>
      <c r="P17" s="282"/>
      <c r="Q17" s="282"/>
      <c r="R17" s="282"/>
      <c r="S17" s="282"/>
      <c r="T17" s="282"/>
      <c r="U17" s="282"/>
      <c r="V17" s="475"/>
      <c r="W17" s="283"/>
      <c r="X17" s="284"/>
      <c r="Y17" s="284"/>
      <c r="Z17" s="284"/>
      <c r="AA17" s="284"/>
      <c r="AB17" s="284"/>
      <c r="AC17" s="475"/>
    </row>
    <row r="18" spans="1:29" ht="15.75" thickBot="1">
      <c r="A18" s="479"/>
      <c r="B18" s="483"/>
      <c r="C18" s="488"/>
      <c r="D18" s="489"/>
      <c r="E18" s="278"/>
      <c r="F18" s="279"/>
      <c r="G18" s="280"/>
      <c r="H18" s="279"/>
      <c r="I18" s="279"/>
      <c r="J18" s="279"/>
      <c r="K18" s="279"/>
      <c r="L18" s="279"/>
      <c r="M18" s="475"/>
      <c r="N18" s="281"/>
      <c r="O18" s="282"/>
      <c r="P18" s="282"/>
      <c r="Q18" s="282"/>
      <c r="R18" s="282"/>
      <c r="S18" s="282"/>
      <c r="T18" s="282"/>
      <c r="U18" s="282"/>
      <c r="V18" s="475"/>
      <c r="W18" s="283"/>
      <c r="X18" s="284"/>
      <c r="Y18" s="284"/>
      <c r="Z18" s="284"/>
      <c r="AA18" s="284"/>
      <c r="AB18" s="284"/>
      <c r="AC18" s="475"/>
    </row>
    <row r="19" spans="1:29" ht="15.75" thickBot="1">
      <c r="A19" s="479"/>
      <c r="B19" s="483"/>
      <c r="C19" s="488"/>
      <c r="D19" s="489"/>
      <c r="E19" s="278"/>
      <c r="F19" s="279"/>
      <c r="G19" s="280"/>
      <c r="H19" s="279"/>
      <c r="I19" s="279"/>
      <c r="J19" s="279"/>
      <c r="K19" s="279"/>
      <c r="L19" s="279"/>
      <c r="M19" s="475"/>
      <c r="N19" s="281"/>
      <c r="O19" s="282"/>
      <c r="P19" s="282"/>
      <c r="Q19" s="282"/>
      <c r="R19" s="282"/>
      <c r="S19" s="282"/>
      <c r="T19" s="282"/>
      <c r="U19" s="282"/>
      <c r="V19" s="475"/>
      <c r="W19" s="283"/>
      <c r="X19" s="284"/>
      <c r="Y19" s="284"/>
      <c r="Z19" s="284"/>
      <c r="AA19" s="284"/>
      <c r="AB19" s="284"/>
      <c r="AC19" s="475"/>
    </row>
    <row r="20" spans="1:29" ht="15.75" thickBot="1">
      <c r="A20" s="479"/>
      <c r="B20" s="483"/>
      <c r="C20" s="488"/>
      <c r="D20" s="489"/>
      <c r="E20" s="278"/>
      <c r="F20" s="279"/>
      <c r="G20" s="280"/>
      <c r="H20" s="279"/>
      <c r="I20" s="279"/>
      <c r="J20" s="279"/>
      <c r="K20" s="279"/>
      <c r="L20" s="279"/>
      <c r="M20" s="475"/>
      <c r="N20" s="281"/>
      <c r="O20" s="282"/>
      <c r="P20" s="282"/>
      <c r="Q20" s="282"/>
      <c r="R20" s="282"/>
      <c r="S20" s="282"/>
      <c r="T20" s="282"/>
      <c r="U20" s="282"/>
      <c r="V20" s="475"/>
      <c r="W20" s="283"/>
      <c r="X20" s="284"/>
      <c r="Y20" s="284"/>
      <c r="Z20" s="284"/>
      <c r="AA20" s="284"/>
      <c r="AB20" s="284"/>
      <c r="AC20" s="475"/>
    </row>
    <row r="21" spans="1:29" ht="15.75" thickBot="1">
      <c r="A21" s="479"/>
      <c r="B21" s="483"/>
      <c r="C21" s="488"/>
      <c r="D21" s="489"/>
      <c r="E21" s="278"/>
      <c r="F21" s="279"/>
      <c r="G21" s="280"/>
      <c r="H21" s="279"/>
      <c r="I21" s="279"/>
      <c r="J21" s="279"/>
      <c r="K21" s="279"/>
      <c r="L21" s="279"/>
      <c r="M21" s="475"/>
      <c r="N21" s="281"/>
      <c r="O21" s="282"/>
      <c r="P21" s="282"/>
      <c r="Q21" s="282"/>
      <c r="R21" s="282"/>
      <c r="S21" s="282"/>
      <c r="T21" s="282"/>
      <c r="U21" s="282"/>
      <c r="V21" s="475"/>
      <c r="W21" s="283"/>
      <c r="X21" s="284"/>
      <c r="Y21" s="284"/>
      <c r="Z21" s="284"/>
      <c r="AA21" s="284"/>
      <c r="AB21" s="284"/>
      <c r="AC21" s="475"/>
    </row>
    <row r="22" spans="1:29" ht="15.75" thickBot="1">
      <c r="A22" s="479"/>
      <c r="B22" s="483"/>
      <c r="C22" s="488"/>
      <c r="D22" s="489"/>
      <c r="E22" s="278"/>
      <c r="F22" s="279"/>
      <c r="G22" s="280"/>
      <c r="H22" s="279"/>
      <c r="I22" s="279"/>
      <c r="J22" s="279"/>
      <c r="K22" s="279"/>
      <c r="L22" s="279"/>
      <c r="M22" s="475"/>
      <c r="N22" s="281"/>
      <c r="O22" s="282"/>
      <c r="P22" s="282"/>
      <c r="Q22" s="282"/>
      <c r="R22" s="282"/>
      <c r="S22" s="282"/>
      <c r="T22" s="282"/>
      <c r="U22" s="282"/>
      <c r="V22" s="475"/>
      <c r="W22" s="283"/>
      <c r="X22" s="284"/>
      <c r="Y22" s="284"/>
      <c r="Z22" s="284"/>
      <c r="AA22" s="284"/>
      <c r="AB22" s="284"/>
      <c r="AC22" s="475"/>
    </row>
    <row r="23" spans="1:29" ht="15.75" thickBot="1">
      <c r="A23" s="479"/>
      <c r="B23" s="483"/>
      <c r="C23" s="488"/>
      <c r="D23" s="489"/>
      <c r="E23" s="278"/>
      <c r="F23" s="279"/>
      <c r="G23" s="280"/>
      <c r="H23" s="279"/>
      <c r="I23" s="279"/>
      <c r="J23" s="279"/>
      <c r="K23" s="279"/>
      <c r="L23" s="279"/>
      <c r="M23" s="475"/>
      <c r="N23" s="281"/>
      <c r="O23" s="282"/>
      <c r="P23" s="282"/>
      <c r="Q23" s="282"/>
      <c r="R23" s="282"/>
      <c r="S23" s="282"/>
      <c r="T23" s="282"/>
      <c r="U23" s="282"/>
      <c r="V23" s="475"/>
      <c r="W23" s="283"/>
      <c r="X23" s="284"/>
      <c r="Y23" s="284"/>
      <c r="Z23" s="284"/>
      <c r="AA23" s="284"/>
      <c r="AB23" s="284"/>
      <c r="AC23" s="475"/>
    </row>
    <row r="24" spans="1:29" ht="15.75" thickBot="1">
      <c r="A24" s="479"/>
      <c r="B24" s="483"/>
      <c r="C24" s="488"/>
      <c r="D24" s="489"/>
      <c r="E24" s="278"/>
      <c r="F24" s="279"/>
      <c r="G24" s="280"/>
      <c r="H24" s="279"/>
      <c r="I24" s="279"/>
      <c r="J24" s="279"/>
      <c r="K24" s="279"/>
      <c r="L24" s="279"/>
      <c r="M24" s="475"/>
      <c r="N24" s="281"/>
      <c r="O24" s="282"/>
      <c r="P24" s="282"/>
      <c r="Q24" s="282"/>
      <c r="R24" s="282"/>
      <c r="S24" s="282"/>
      <c r="T24" s="282"/>
      <c r="U24" s="282"/>
      <c r="V24" s="475"/>
      <c r="W24" s="283"/>
      <c r="X24" s="284"/>
      <c r="Y24" s="284"/>
      <c r="Z24" s="284"/>
      <c r="AA24" s="284"/>
      <c r="AB24" s="284"/>
      <c r="AC24" s="475"/>
    </row>
    <row r="25" spans="1:29" ht="15.75" thickBot="1">
      <c r="A25" s="480"/>
      <c r="B25" s="484"/>
      <c r="C25" s="490"/>
      <c r="D25" s="491"/>
      <c r="E25" s="227"/>
      <c r="F25" s="213"/>
      <c r="G25" s="214"/>
      <c r="H25" s="213"/>
      <c r="I25" s="213"/>
      <c r="J25" s="213"/>
      <c r="K25" s="213"/>
      <c r="L25" s="213"/>
      <c r="M25" s="476"/>
      <c r="N25" s="225"/>
      <c r="O25" s="215"/>
      <c r="P25" s="215"/>
      <c r="Q25" s="215"/>
      <c r="R25" s="215"/>
      <c r="S25" s="215"/>
      <c r="T25" s="215"/>
      <c r="U25" s="215"/>
      <c r="V25" s="476"/>
      <c r="W25" s="222">
        <f t="shared" ref="W25:W30" si="0">SUM(O25+F25)</f>
        <v>0</v>
      </c>
      <c r="X25" s="216">
        <f t="shared" ref="X25:X30" si="1">SUM(H25:H25,Q25:Q25)</f>
        <v>0</v>
      </c>
      <c r="Y25" s="216">
        <f t="shared" ref="Y25:Y30" si="2">SUM(I25:I25,R25:R25)</f>
        <v>0</v>
      </c>
      <c r="Z25" s="216">
        <f t="shared" ref="Z25:Z30" si="3">SUM(J25:J25,S25:S25)</f>
        <v>0</v>
      </c>
      <c r="AA25" s="216">
        <f t="shared" ref="AA25:AA30" si="4">SUM(K25:K25,T25:T25)</f>
        <v>0</v>
      </c>
      <c r="AB25" s="216">
        <f t="shared" ref="AB25:AB30" si="5">SUM(L25:L25,U25:U25)</f>
        <v>0</v>
      </c>
      <c r="AC25" s="476"/>
    </row>
    <row r="26" spans="1:29" ht="15.75" thickBot="1">
      <c r="A26" s="480"/>
      <c r="B26" s="484"/>
      <c r="C26" s="490"/>
      <c r="D26" s="491"/>
      <c r="E26" s="227"/>
      <c r="F26" s="213"/>
      <c r="G26" s="214"/>
      <c r="H26" s="213"/>
      <c r="I26" s="213"/>
      <c r="J26" s="213"/>
      <c r="K26" s="213"/>
      <c r="L26" s="213"/>
      <c r="M26" s="476"/>
      <c r="N26" s="225"/>
      <c r="O26" s="215"/>
      <c r="P26" s="215"/>
      <c r="Q26" s="215"/>
      <c r="R26" s="215"/>
      <c r="S26" s="215"/>
      <c r="T26" s="215"/>
      <c r="U26" s="215"/>
      <c r="V26" s="476"/>
      <c r="W26" s="222">
        <f t="shared" si="0"/>
        <v>0</v>
      </c>
      <c r="X26" s="216">
        <f t="shared" si="1"/>
        <v>0</v>
      </c>
      <c r="Y26" s="216">
        <f t="shared" si="2"/>
        <v>0</v>
      </c>
      <c r="Z26" s="216">
        <f t="shared" si="3"/>
        <v>0</v>
      </c>
      <c r="AA26" s="216">
        <f t="shared" si="4"/>
        <v>0</v>
      </c>
      <c r="AB26" s="216">
        <f t="shared" si="5"/>
        <v>0</v>
      </c>
      <c r="AC26" s="476"/>
    </row>
    <row r="27" spans="1:29" ht="15.75" thickBot="1">
      <c r="A27" s="480"/>
      <c r="B27" s="484"/>
      <c r="C27" s="490"/>
      <c r="D27" s="491"/>
      <c r="E27" s="227"/>
      <c r="F27" s="213"/>
      <c r="G27" s="214"/>
      <c r="H27" s="213"/>
      <c r="I27" s="213"/>
      <c r="J27" s="213"/>
      <c r="K27" s="213"/>
      <c r="L27" s="213"/>
      <c r="M27" s="476"/>
      <c r="N27" s="225"/>
      <c r="O27" s="215"/>
      <c r="P27" s="215"/>
      <c r="Q27" s="215"/>
      <c r="R27" s="215"/>
      <c r="S27" s="215"/>
      <c r="T27" s="215"/>
      <c r="U27" s="215"/>
      <c r="V27" s="476"/>
      <c r="W27" s="222">
        <f t="shared" si="0"/>
        <v>0</v>
      </c>
      <c r="X27" s="216">
        <f t="shared" si="1"/>
        <v>0</v>
      </c>
      <c r="Y27" s="216">
        <f t="shared" si="2"/>
        <v>0</v>
      </c>
      <c r="Z27" s="216">
        <f t="shared" si="3"/>
        <v>0</v>
      </c>
      <c r="AA27" s="216">
        <f t="shared" si="4"/>
        <v>0</v>
      </c>
      <c r="AB27" s="216">
        <f t="shared" si="5"/>
        <v>0</v>
      </c>
      <c r="AC27" s="476"/>
    </row>
    <row r="28" spans="1:29" ht="15.75" thickBot="1">
      <c r="A28" s="480"/>
      <c r="B28" s="484"/>
      <c r="C28" s="490"/>
      <c r="D28" s="491"/>
      <c r="E28" s="227"/>
      <c r="F28" s="213"/>
      <c r="G28" s="217"/>
      <c r="H28" s="213"/>
      <c r="I28" s="213"/>
      <c r="J28" s="213"/>
      <c r="K28" s="213"/>
      <c r="L28" s="213"/>
      <c r="M28" s="476"/>
      <c r="N28" s="225"/>
      <c r="O28" s="215"/>
      <c r="P28" s="215"/>
      <c r="Q28" s="215"/>
      <c r="R28" s="215"/>
      <c r="S28" s="215"/>
      <c r="T28" s="215"/>
      <c r="U28" s="215"/>
      <c r="V28" s="476"/>
      <c r="W28" s="222">
        <f t="shared" si="0"/>
        <v>0</v>
      </c>
      <c r="X28" s="216">
        <f t="shared" si="1"/>
        <v>0</v>
      </c>
      <c r="Y28" s="216">
        <f t="shared" si="2"/>
        <v>0</v>
      </c>
      <c r="Z28" s="216">
        <f t="shared" si="3"/>
        <v>0</v>
      </c>
      <c r="AA28" s="216">
        <f t="shared" si="4"/>
        <v>0</v>
      </c>
      <c r="AB28" s="216">
        <f t="shared" si="5"/>
        <v>0</v>
      </c>
      <c r="AC28" s="476"/>
    </row>
    <row r="29" spans="1:29" ht="15.75" thickBot="1">
      <c r="A29" s="480"/>
      <c r="B29" s="484"/>
      <c r="C29" s="490"/>
      <c r="D29" s="491"/>
      <c r="E29" s="227"/>
      <c r="F29" s="213"/>
      <c r="G29" s="213"/>
      <c r="H29" s="213"/>
      <c r="I29" s="213"/>
      <c r="J29" s="213"/>
      <c r="K29" s="213"/>
      <c r="L29" s="213"/>
      <c r="M29" s="476"/>
      <c r="N29" s="225"/>
      <c r="O29" s="215"/>
      <c r="P29" s="215"/>
      <c r="Q29" s="215"/>
      <c r="R29" s="215"/>
      <c r="S29" s="215"/>
      <c r="T29" s="215"/>
      <c r="U29" s="215"/>
      <c r="V29" s="476"/>
      <c r="W29" s="222">
        <f t="shared" si="0"/>
        <v>0</v>
      </c>
      <c r="X29" s="216">
        <f t="shared" si="1"/>
        <v>0</v>
      </c>
      <c r="Y29" s="216">
        <f t="shared" si="2"/>
        <v>0</v>
      </c>
      <c r="Z29" s="216">
        <f t="shared" si="3"/>
        <v>0</v>
      </c>
      <c r="AA29" s="216">
        <f t="shared" si="4"/>
        <v>0</v>
      </c>
      <c r="AB29" s="216">
        <f t="shared" si="5"/>
        <v>0</v>
      </c>
      <c r="AC29" s="476"/>
    </row>
    <row r="30" spans="1:29" ht="15.75" thickBot="1">
      <c r="A30" s="480"/>
      <c r="B30" s="484"/>
      <c r="C30" s="490"/>
      <c r="D30" s="491"/>
      <c r="E30" s="227"/>
      <c r="F30" s="213"/>
      <c r="G30" s="213"/>
      <c r="H30" s="213"/>
      <c r="I30" s="213"/>
      <c r="J30" s="213"/>
      <c r="K30" s="213"/>
      <c r="L30" s="213"/>
      <c r="M30" s="476"/>
      <c r="N30" s="225"/>
      <c r="O30" s="215"/>
      <c r="P30" s="215"/>
      <c r="Q30" s="215"/>
      <c r="R30" s="215"/>
      <c r="S30" s="215"/>
      <c r="T30" s="215"/>
      <c r="U30" s="215"/>
      <c r="V30" s="476"/>
      <c r="W30" s="222">
        <f t="shared" si="0"/>
        <v>0</v>
      </c>
      <c r="X30" s="216">
        <f t="shared" si="1"/>
        <v>0</v>
      </c>
      <c r="Y30" s="216">
        <f t="shared" si="2"/>
        <v>0</v>
      </c>
      <c r="Z30" s="216">
        <f t="shared" si="3"/>
        <v>0</v>
      </c>
      <c r="AA30" s="216">
        <f t="shared" si="4"/>
        <v>0</v>
      </c>
      <c r="AB30" s="216">
        <f t="shared" si="5"/>
        <v>0</v>
      </c>
      <c r="AC30" s="476"/>
    </row>
    <row r="31" spans="1:29" ht="15.75" thickBot="1">
      <c r="A31" s="481"/>
      <c r="B31" s="485"/>
      <c r="C31" s="492"/>
      <c r="D31" s="493"/>
      <c r="E31" s="228"/>
      <c r="F31" s="218"/>
      <c r="G31" s="218"/>
      <c r="H31" s="218"/>
      <c r="I31" s="218"/>
      <c r="J31" s="218"/>
      <c r="K31" s="218"/>
      <c r="L31" s="218"/>
      <c r="M31" s="477"/>
      <c r="N31" s="226"/>
      <c r="O31" s="219"/>
      <c r="P31" s="219"/>
      <c r="Q31" s="219"/>
      <c r="R31" s="219"/>
      <c r="S31" s="219"/>
      <c r="T31" s="219"/>
      <c r="U31" s="219"/>
      <c r="V31" s="477"/>
      <c r="W31" s="223">
        <f t="shared" ref="W31:W37" si="6">SUM(O31+F31)</f>
        <v>0</v>
      </c>
      <c r="X31" s="220">
        <f>SUM(H31:H31,Q31:Q31)</f>
        <v>0</v>
      </c>
      <c r="Y31" s="220">
        <f>SUM(I31:I31,R31:R31)</f>
        <v>0</v>
      </c>
      <c r="Z31" s="220">
        <f>SUM(J31:J31,S31:S31)</f>
        <v>0</v>
      </c>
      <c r="AA31" s="220">
        <f>SUM(K31:K31,T31:T31)</f>
        <v>0</v>
      </c>
      <c r="AB31" s="220">
        <f>SUM(L31:L31,U31:U31)</f>
        <v>0</v>
      </c>
      <c r="AC31" s="477"/>
    </row>
    <row r="32" spans="1:29" ht="16.5" thickTop="1" thickBot="1">
      <c r="A32" s="527">
        <v>1</v>
      </c>
      <c r="B32" s="529" t="s">
        <v>37</v>
      </c>
      <c r="C32" s="531">
        <v>1</v>
      </c>
      <c r="D32" s="532"/>
      <c r="E32" s="208"/>
      <c r="F32" s="184"/>
      <c r="G32" s="185"/>
      <c r="H32" s="183"/>
      <c r="I32" s="183"/>
      <c r="J32" s="183"/>
      <c r="K32" s="183"/>
      <c r="L32" s="183"/>
      <c r="M32" s="545">
        <f>SUM(I32:I33)</f>
        <v>0</v>
      </c>
      <c r="N32" s="208"/>
      <c r="O32" s="184"/>
      <c r="P32" s="185"/>
      <c r="Q32" s="183"/>
      <c r="R32" s="183"/>
      <c r="S32" s="183"/>
      <c r="T32" s="183"/>
      <c r="U32" s="183"/>
      <c r="V32" s="545">
        <f>SUM(R32:R33)</f>
        <v>0</v>
      </c>
      <c r="W32" s="209">
        <f t="shared" si="6"/>
        <v>0</v>
      </c>
      <c r="X32" s="162">
        <f t="shared" ref="X32:AB36" si="7">SUM(H32:H32,Q32:Q32)</f>
        <v>0</v>
      </c>
      <c r="Y32" s="162">
        <f t="shared" si="7"/>
        <v>0</v>
      </c>
      <c r="Z32" s="162">
        <f t="shared" si="7"/>
        <v>0</v>
      </c>
      <c r="AA32" s="162">
        <f t="shared" si="7"/>
        <v>0</v>
      </c>
      <c r="AB32" s="162">
        <f t="shared" si="7"/>
        <v>0</v>
      </c>
      <c r="AC32" s="550">
        <f>SUM(V32+M32)</f>
        <v>0</v>
      </c>
    </row>
    <row r="33" spans="1:29" ht="15.75" thickBot="1">
      <c r="A33" s="528"/>
      <c r="B33" s="530"/>
      <c r="C33" s="530"/>
      <c r="D33" s="533"/>
      <c r="E33" s="195"/>
      <c r="F33" s="196"/>
      <c r="G33" s="185"/>
      <c r="H33" s="198"/>
      <c r="I33" s="198"/>
      <c r="J33" s="198"/>
      <c r="K33" s="198"/>
      <c r="L33" s="198"/>
      <c r="M33" s="546"/>
      <c r="N33" s="195"/>
      <c r="O33" s="196"/>
      <c r="P33" s="197"/>
      <c r="Q33" s="198"/>
      <c r="R33" s="198"/>
      <c r="S33" s="198"/>
      <c r="T33" s="198"/>
      <c r="U33" s="198"/>
      <c r="V33" s="546"/>
      <c r="W33" s="190">
        <f t="shared" si="6"/>
        <v>0</v>
      </c>
      <c r="X33" s="191">
        <f>SUM(H33:H33,Q33:Q33)</f>
        <v>0</v>
      </c>
      <c r="Y33" s="191">
        <f>SUM(I33:I33,R33:R33)</f>
        <v>0</v>
      </c>
      <c r="Z33" s="191">
        <f>SUM(J33:J33,S33:S33)</f>
        <v>0</v>
      </c>
      <c r="AA33" s="191">
        <f>SUM(K33:K33,T33:T33)</f>
        <v>0</v>
      </c>
      <c r="AB33" s="191">
        <f>SUM(L33:L33,U33:U33)</f>
        <v>0</v>
      </c>
      <c r="AC33" s="551"/>
    </row>
    <row r="34" spans="1:29" ht="15.75" thickBot="1">
      <c r="A34" s="534">
        <v>2</v>
      </c>
      <c r="B34" s="535" t="s">
        <v>69</v>
      </c>
      <c r="C34" s="536">
        <v>1</v>
      </c>
      <c r="D34" s="537"/>
      <c r="E34" s="199"/>
      <c r="F34" s="200"/>
      <c r="G34" s="201"/>
      <c r="H34" s="201"/>
      <c r="I34" s="201"/>
      <c r="J34" s="201"/>
      <c r="K34" s="201"/>
      <c r="L34" s="201"/>
      <c r="M34" s="547">
        <f>SUM(I34:I35)</f>
        <v>0</v>
      </c>
      <c r="N34" s="199"/>
      <c r="O34" s="200"/>
      <c r="P34" s="201"/>
      <c r="Q34" s="201"/>
      <c r="R34" s="201"/>
      <c r="S34" s="201"/>
      <c r="T34" s="201"/>
      <c r="U34" s="201"/>
      <c r="V34" s="547">
        <f>SUM(R34:R35)</f>
        <v>0</v>
      </c>
      <c r="W34" s="188">
        <f t="shared" si="6"/>
        <v>0</v>
      </c>
      <c r="X34" s="189">
        <f t="shared" si="7"/>
        <v>0</v>
      </c>
      <c r="Y34" s="189">
        <f t="shared" si="7"/>
        <v>0</v>
      </c>
      <c r="Z34" s="189">
        <f t="shared" si="7"/>
        <v>0</v>
      </c>
      <c r="AA34" s="189">
        <f t="shared" si="7"/>
        <v>0</v>
      </c>
      <c r="AB34" s="189">
        <f t="shared" si="7"/>
        <v>0</v>
      </c>
      <c r="AC34" s="552">
        <f t="shared" ref="AC34:AC52" si="8">SUM(V34+M34)</f>
        <v>0</v>
      </c>
    </row>
    <row r="35" spans="1:29" ht="15.75" thickBot="1">
      <c r="A35" s="528"/>
      <c r="B35" s="530"/>
      <c r="C35" s="530"/>
      <c r="D35" s="533"/>
      <c r="E35" s="199"/>
      <c r="F35" s="200"/>
      <c r="G35" s="201"/>
      <c r="H35" s="201"/>
      <c r="I35" s="201"/>
      <c r="J35" s="201"/>
      <c r="K35" s="201"/>
      <c r="L35" s="201"/>
      <c r="M35" s="546"/>
      <c r="N35" s="199"/>
      <c r="O35" s="200"/>
      <c r="P35" s="201"/>
      <c r="Q35" s="201"/>
      <c r="R35" s="201"/>
      <c r="S35" s="201"/>
      <c r="T35" s="201"/>
      <c r="U35" s="201"/>
      <c r="V35" s="546"/>
      <c r="W35" s="188">
        <f t="shared" si="6"/>
        <v>0</v>
      </c>
      <c r="X35" s="189">
        <f>SUM(H35:H35,Q35:Q35)</f>
        <v>0</v>
      </c>
      <c r="Y35" s="189">
        <f>SUM(I35:I35,R35:R35)</f>
        <v>0</v>
      </c>
      <c r="Z35" s="189">
        <f>SUM(J35:J35,S35:S35)</f>
        <v>0</v>
      </c>
      <c r="AA35" s="189">
        <f>SUM(K35:K35,T35:T35)</f>
        <v>0</v>
      </c>
      <c r="AB35" s="189">
        <f>SUM(L35:L35,U35:U35)</f>
        <v>0</v>
      </c>
      <c r="AC35" s="551"/>
    </row>
    <row r="36" spans="1:29" ht="15.75" thickBot="1">
      <c r="A36" s="538">
        <v>3</v>
      </c>
      <c r="B36" s="539" t="s">
        <v>38</v>
      </c>
      <c r="C36" s="540">
        <v>1</v>
      </c>
      <c r="D36" s="541"/>
      <c r="E36" s="195"/>
      <c r="F36" s="196"/>
      <c r="G36" s="202"/>
      <c r="H36" s="198"/>
      <c r="I36" s="198"/>
      <c r="J36" s="198"/>
      <c r="K36" s="198"/>
      <c r="L36" s="198"/>
      <c r="M36" s="548">
        <f>SUM(I36:I37)</f>
        <v>0</v>
      </c>
      <c r="N36" s="195"/>
      <c r="O36" s="196"/>
      <c r="P36" s="202"/>
      <c r="Q36" s="198"/>
      <c r="R36" s="198"/>
      <c r="S36" s="198"/>
      <c r="T36" s="198"/>
      <c r="U36" s="198"/>
      <c r="V36" s="548">
        <f>SUM(R36:R37)</f>
        <v>0</v>
      </c>
      <c r="W36" s="190">
        <f t="shared" si="6"/>
        <v>0</v>
      </c>
      <c r="X36" s="191">
        <f t="shared" si="7"/>
        <v>0</v>
      </c>
      <c r="Y36" s="191">
        <f t="shared" si="7"/>
        <v>0</v>
      </c>
      <c r="Z36" s="191">
        <f t="shared" si="7"/>
        <v>0</v>
      </c>
      <c r="AA36" s="191">
        <f t="shared" si="7"/>
        <v>0</v>
      </c>
      <c r="AB36" s="191">
        <f t="shared" si="7"/>
        <v>0</v>
      </c>
      <c r="AC36" s="553">
        <f t="shared" si="8"/>
        <v>0</v>
      </c>
    </row>
    <row r="37" spans="1:29" ht="15.75" thickBot="1">
      <c r="A37" s="528"/>
      <c r="B37" s="530"/>
      <c r="C37" s="530"/>
      <c r="D37" s="533"/>
      <c r="E37" s="195"/>
      <c r="F37" s="196"/>
      <c r="G37" s="202"/>
      <c r="H37" s="198"/>
      <c r="I37" s="198"/>
      <c r="J37" s="198"/>
      <c r="K37" s="198"/>
      <c r="L37" s="198"/>
      <c r="M37" s="546"/>
      <c r="N37" s="195"/>
      <c r="O37" s="196"/>
      <c r="P37" s="202"/>
      <c r="Q37" s="198"/>
      <c r="R37" s="198"/>
      <c r="S37" s="198"/>
      <c r="T37" s="198"/>
      <c r="U37" s="198"/>
      <c r="V37" s="546"/>
      <c r="W37" s="190">
        <f t="shared" si="6"/>
        <v>0</v>
      </c>
      <c r="X37" s="191">
        <f>SUM(H37:H37,Q37:Q37)</f>
        <v>0</v>
      </c>
      <c r="Y37" s="191">
        <f>SUM(I37:I37,R37:R37)</f>
        <v>0</v>
      </c>
      <c r="Z37" s="191">
        <f>SUM(J37:J37,S37:S37)</f>
        <v>0</v>
      </c>
      <c r="AA37" s="191">
        <f>SUM(K37:K37,T37:T37)</f>
        <v>0</v>
      </c>
      <c r="AB37" s="191">
        <f>SUM(L37:L37,U37:U37)</f>
        <v>0</v>
      </c>
      <c r="AC37" s="551"/>
    </row>
    <row r="38" spans="1:29" ht="15.75" thickBot="1">
      <c r="A38" s="534">
        <v>4</v>
      </c>
      <c r="B38" s="535" t="s">
        <v>39</v>
      </c>
      <c r="C38" s="536">
        <v>1</v>
      </c>
      <c r="D38" s="537"/>
      <c r="E38" s="199"/>
      <c r="F38" s="200"/>
      <c r="G38" s="201"/>
      <c r="H38" s="201"/>
      <c r="I38" s="201"/>
      <c r="J38" s="201"/>
      <c r="K38" s="201"/>
      <c r="L38" s="201"/>
      <c r="M38" s="547">
        <f>SUM(I38:I39)</f>
        <v>0</v>
      </c>
      <c r="N38" s="199"/>
      <c r="O38" s="200"/>
      <c r="P38" s="201"/>
      <c r="Q38" s="201"/>
      <c r="R38" s="201"/>
      <c r="S38" s="201"/>
      <c r="T38" s="201"/>
      <c r="U38" s="201"/>
      <c r="V38" s="547">
        <f>SUM(R38:R39)</f>
        <v>0</v>
      </c>
      <c r="W38" s="188">
        <f t="shared" ref="W38:W53" si="9">SUM(O38+F38)</f>
        <v>0</v>
      </c>
      <c r="X38" s="189">
        <f t="shared" ref="X38:X53" si="10">SUM(H38:H38,Q38:Q38)</f>
        <v>0</v>
      </c>
      <c r="Y38" s="189">
        <f t="shared" ref="Y38:Y53" si="11">SUM(I38:I38,R38:R38)</f>
        <v>0</v>
      </c>
      <c r="Z38" s="189">
        <f t="shared" ref="Z38:Z53" si="12">SUM(J38:J38,S38:S38)</f>
        <v>0</v>
      </c>
      <c r="AA38" s="189">
        <f t="shared" ref="AA38:AA53" si="13">SUM(K38:K38,T38:T38)</f>
        <v>0</v>
      </c>
      <c r="AB38" s="189">
        <f t="shared" ref="AB38:AB53" si="14">SUM(L38:L38,U38:U38)</f>
        <v>0</v>
      </c>
      <c r="AC38" s="552">
        <f t="shared" si="8"/>
        <v>0</v>
      </c>
    </row>
    <row r="39" spans="1:29" ht="15.75" thickBot="1">
      <c r="A39" s="528"/>
      <c r="B39" s="530"/>
      <c r="C39" s="530"/>
      <c r="D39" s="533"/>
      <c r="E39" s="199"/>
      <c r="F39" s="200"/>
      <c r="G39" s="207"/>
      <c r="H39" s="201"/>
      <c r="I39" s="201"/>
      <c r="J39" s="201"/>
      <c r="K39" s="201"/>
      <c r="L39" s="201"/>
      <c r="M39" s="546"/>
      <c r="N39" s="199"/>
      <c r="O39" s="200"/>
      <c r="P39" s="201"/>
      <c r="Q39" s="201"/>
      <c r="R39" s="201"/>
      <c r="S39" s="201"/>
      <c r="T39" s="201"/>
      <c r="U39" s="201"/>
      <c r="V39" s="546"/>
      <c r="W39" s="188">
        <f t="shared" si="9"/>
        <v>0</v>
      </c>
      <c r="X39" s="189">
        <f t="shared" si="10"/>
        <v>0</v>
      </c>
      <c r="Y39" s="189">
        <f t="shared" si="11"/>
        <v>0</v>
      </c>
      <c r="Z39" s="189">
        <f t="shared" si="12"/>
        <v>0</v>
      </c>
      <c r="AA39" s="189">
        <f t="shared" si="13"/>
        <v>0</v>
      </c>
      <c r="AB39" s="189">
        <f t="shared" si="14"/>
        <v>0</v>
      </c>
      <c r="AC39" s="551"/>
    </row>
    <row r="40" spans="1:29" ht="15.75" thickBot="1">
      <c r="A40" s="538">
        <v>5</v>
      </c>
      <c r="B40" s="539" t="s">
        <v>68</v>
      </c>
      <c r="C40" s="540">
        <v>1</v>
      </c>
      <c r="D40" s="541"/>
      <c r="E40" s="195"/>
      <c r="F40" s="196"/>
      <c r="G40" s="198"/>
      <c r="H40" s="198"/>
      <c r="I40" s="198"/>
      <c r="J40" s="198"/>
      <c r="K40" s="198"/>
      <c r="L40" s="198"/>
      <c r="M40" s="548">
        <f>SUM(I40:I41)</f>
        <v>0</v>
      </c>
      <c r="N40" s="195"/>
      <c r="O40" s="196"/>
      <c r="P40" s="198"/>
      <c r="Q40" s="198"/>
      <c r="R40" s="198"/>
      <c r="S40" s="198"/>
      <c r="T40" s="198"/>
      <c r="U40" s="198"/>
      <c r="V40" s="548">
        <f>SUM(R40:R41)</f>
        <v>0</v>
      </c>
      <c r="W40" s="190">
        <f t="shared" si="9"/>
        <v>0</v>
      </c>
      <c r="X40" s="191">
        <f t="shared" si="10"/>
        <v>0</v>
      </c>
      <c r="Y40" s="191">
        <f t="shared" si="11"/>
        <v>0</v>
      </c>
      <c r="Z40" s="191">
        <f t="shared" si="12"/>
        <v>0</v>
      </c>
      <c r="AA40" s="191">
        <f t="shared" si="13"/>
        <v>0</v>
      </c>
      <c r="AB40" s="191">
        <f t="shared" si="14"/>
        <v>0</v>
      </c>
      <c r="AC40" s="553">
        <f t="shared" si="8"/>
        <v>0</v>
      </c>
    </row>
    <row r="41" spans="1:29" ht="15.75" thickBot="1">
      <c r="A41" s="528"/>
      <c r="B41" s="530"/>
      <c r="C41" s="530"/>
      <c r="D41" s="533"/>
      <c r="E41" s="195"/>
      <c r="F41" s="196"/>
      <c r="G41" s="198"/>
      <c r="H41" s="198"/>
      <c r="I41" s="198"/>
      <c r="J41" s="198"/>
      <c r="K41" s="198"/>
      <c r="L41" s="198"/>
      <c r="M41" s="546"/>
      <c r="N41" s="195"/>
      <c r="O41" s="196"/>
      <c r="P41" s="198"/>
      <c r="Q41" s="198"/>
      <c r="R41" s="198"/>
      <c r="S41" s="198"/>
      <c r="T41" s="198"/>
      <c r="U41" s="198"/>
      <c r="V41" s="546"/>
      <c r="W41" s="190">
        <f t="shared" si="9"/>
        <v>0</v>
      </c>
      <c r="X41" s="191">
        <f t="shared" si="10"/>
        <v>0</v>
      </c>
      <c r="Y41" s="191">
        <f t="shared" si="11"/>
        <v>0</v>
      </c>
      <c r="Z41" s="191">
        <f t="shared" si="12"/>
        <v>0</v>
      </c>
      <c r="AA41" s="191">
        <f t="shared" si="13"/>
        <v>0</v>
      </c>
      <c r="AB41" s="191">
        <f t="shared" si="14"/>
        <v>0</v>
      </c>
      <c r="AC41" s="551"/>
    </row>
    <row r="42" spans="1:29" ht="15.75" thickBot="1">
      <c r="A42" s="534">
        <v>6</v>
      </c>
      <c r="B42" s="535" t="s">
        <v>40</v>
      </c>
      <c r="C42" s="536">
        <v>1</v>
      </c>
      <c r="D42" s="537"/>
      <c r="E42" s="199"/>
      <c r="F42" s="200"/>
      <c r="G42" s="201"/>
      <c r="H42" s="201"/>
      <c r="I42" s="201"/>
      <c r="J42" s="201"/>
      <c r="K42" s="201"/>
      <c r="L42" s="201"/>
      <c r="M42" s="547">
        <f>SUM(I42:I43)</f>
        <v>0</v>
      </c>
      <c r="N42" s="199"/>
      <c r="O42" s="200"/>
      <c r="P42" s="201"/>
      <c r="Q42" s="201"/>
      <c r="R42" s="201"/>
      <c r="S42" s="201"/>
      <c r="T42" s="201"/>
      <c r="U42" s="201"/>
      <c r="V42" s="547">
        <f>SUM(R42:R43)</f>
        <v>0</v>
      </c>
      <c r="W42" s="188">
        <f t="shared" si="9"/>
        <v>0</v>
      </c>
      <c r="X42" s="189">
        <f t="shared" si="10"/>
        <v>0</v>
      </c>
      <c r="Y42" s="189">
        <f t="shared" si="11"/>
        <v>0</v>
      </c>
      <c r="Z42" s="189">
        <f t="shared" si="12"/>
        <v>0</v>
      </c>
      <c r="AA42" s="189">
        <f t="shared" si="13"/>
        <v>0</v>
      </c>
      <c r="AB42" s="189">
        <f t="shared" si="14"/>
        <v>0</v>
      </c>
      <c r="AC42" s="552">
        <f t="shared" si="8"/>
        <v>0</v>
      </c>
    </row>
    <row r="43" spans="1:29" ht="15.75" thickBot="1">
      <c r="A43" s="528"/>
      <c r="B43" s="530"/>
      <c r="C43" s="530"/>
      <c r="D43" s="533"/>
      <c r="E43" s="199"/>
      <c r="F43" s="200"/>
      <c r="G43" s="207"/>
      <c r="H43" s="201"/>
      <c r="I43" s="201"/>
      <c r="J43" s="201"/>
      <c r="K43" s="201"/>
      <c r="L43" s="201"/>
      <c r="M43" s="546"/>
      <c r="N43" s="199"/>
      <c r="O43" s="200"/>
      <c r="P43" s="201"/>
      <c r="Q43" s="201"/>
      <c r="R43" s="201"/>
      <c r="S43" s="201"/>
      <c r="T43" s="201"/>
      <c r="U43" s="201"/>
      <c r="V43" s="546"/>
      <c r="W43" s="188">
        <f t="shared" si="9"/>
        <v>0</v>
      </c>
      <c r="X43" s="189">
        <f t="shared" si="10"/>
        <v>0</v>
      </c>
      <c r="Y43" s="189">
        <f t="shared" si="11"/>
        <v>0</v>
      </c>
      <c r="Z43" s="189">
        <f t="shared" si="12"/>
        <v>0</v>
      </c>
      <c r="AA43" s="189">
        <f t="shared" si="13"/>
        <v>0</v>
      </c>
      <c r="AB43" s="189">
        <f t="shared" si="14"/>
        <v>0</v>
      </c>
      <c r="AC43" s="551"/>
    </row>
    <row r="44" spans="1:29" ht="15.75" thickBot="1">
      <c r="A44" s="538">
        <v>7</v>
      </c>
      <c r="B44" s="539" t="s">
        <v>181</v>
      </c>
      <c r="C44" s="540"/>
      <c r="D44" s="541">
        <v>1</v>
      </c>
      <c r="E44" s="195"/>
      <c r="F44" s="196"/>
      <c r="G44" s="202"/>
      <c r="H44" s="198"/>
      <c r="I44" s="198"/>
      <c r="J44" s="198"/>
      <c r="K44" s="198"/>
      <c r="L44" s="198"/>
      <c r="M44" s="548">
        <f>SUM(I44:I45)</f>
        <v>0</v>
      </c>
      <c r="N44" s="195"/>
      <c r="O44" s="196"/>
      <c r="P44" s="202"/>
      <c r="Q44" s="198"/>
      <c r="R44" s="198"/>
      <c r="S44" s="198"/>
      <c r="T44" s="198"/>
      <c r="U44" s="198"/>
      <c r="V44" s="548">
        <f>SUM(R44:R45)</f>
        <v>0</v>
      </c>
      <c r="W44" s="190">
        <f t="shared" si="9"/>
        <v>0</v>
      </c>
      <c r="X44" s="191">
        <f t="shared" si="10"/>
        <v>0</v>
      </c>
      <c r="Y44" s="191">
        <f t="shared" si="11"/>
        <v>0</v>
      </c>
      <c r="Z44" s="191">
        <f t="shared" si="12"/>
        <v>0</v>
      </c>
      <c r="AA44" s="191">
        <f t="shared" si="13"/>
        <v>0</v>
      </c>
      <c r="AB44" s="191">
        <f t="shared" si="14"/>
        <v>0</v>
      </c>
      <c r="AC44" s="553">
        <f t="shared" si="8"/>
        <v>0</v>
      </c>
    </row>
    <row r="45" spans="1:29" ht="15.75" thickBot="1">
      <c r="A45" s="528"/>
      <c r="B45" s="530"/>
      <c r="C45" s="530"/>
      <c r="D45" s="533"/>
      <c r="E45" s="195"/>
      <c r="F45" s="196"/>
      <c r="G45" s="202"/>
      <c r="H45" s="198"/>
      <c r="I45" s="198"/>
      <c r="J45" s="198"/>
      <c r="K45" s="198"/>
      <c r="L45" s="198"/>
      <c r="M45" s="546"/>
      <c r="N45" s="195"/>
      <c r="O45" s="196"/>
      <c r="P45" s="202"/>
      <c r="Q45" s="198"/>
      <c r="R45" s="198"/>
      <c r="S45" s="198"/>
      <c r="T45" s="198"/>
      <c r="U45" s="198"/>
      <c r="V45" s="546"/>
      <c r="W45" s="190">
        <f t="shared" si="9"/>
        <v>0</v>
      </c>
      <c r="X45" s="191">
        <f t="shared" si="10"/>
        <v>0</v>
      </c>
      <c r="Y45" s="191">
        <f t="shared" si="11"/>
        <v>0</v>
      </c>
      <c r="Z45" s="191">
        <f t="shared" si="12"/>
        <v>0</v>
      </c>
      <c r="AA45" s="191">
        <f t="shared" si="13"/>
        <v>0</v>
      </c>
      <c r="AB45" s="191">
        <f t="shared" si="14"/>
        <v>0</v>
      </c>
      <c r="AC45" s="551"/>
    </row>
    <row r="46" spans="1:29" ht="15.75" thickBot="1">
      <c r="A46" s="534">
        <v>8</v>
      </c>
      <c r="B46" s="535" t="s">
        <v>163</v>
      </c>
      <c r="C46" s="536"/>
      <c r="D46" s="537">
        <v>1</v>
      </c>
      <c r="E46" s="199"/>
      <c r="F46" s="200"/>
      <c r="G46" s="201"/>
      <c r="H46" s="201"/>
      <c r="I46" s="201"/>
      <c r="J46" s="201"/>
      <c r="K46" s="201"/>
      <c r="L46" s="201"/>
      <c r="M46" s="547">
        <f>SUM(I46:I47)</f>
        <v>0</v>
      </c>
      <c r="N46" s="199"/>
      <c r="O46" s="200"/>
      <c r="P46" s="201"/>
      <c r="Q46" s="201"/>
      <c r="R46" s="201"/>
      <c r="S46" s="201"/>
      <c r="T46" s="201"/>
      <c r="U46" s="201"/>
      <c r="V46" s="547">
        <f>SUM(R46:R47)</f>
        <v>0</v>
      </c>
      <c r="W46" s="188">
        <f t="shared" si="9"/>
        <v>0</v>
      </c>
      <c r="X46" s="189">
        <f t="shared" si="10"/>
        <v>0</v>
      </c>
      <c r="Y46" s="189">
        <f t="shared" si="11"/>
        <v>0</v>
      </c>
      <c r="Z46" s="189">
        <f t="shared" si="12"/>
        <v>0</v>
      </c>
      <c r="AA46" s="189">
        <f t="shared" si="13"/>
        <v>0</v>
      </c>
      <c r="AB46" s="189">
        <f t="shared" si="14"/>
        <v>0</v>
      </c>
      <c r="AC46" s="552">
        <f t="shared" si="8"/>
        <v>0</v>
      </c>
    </row>
    <row r="47" spans="1:29" ht="15.75" thickBot="1">
      <c r="A47" s="528"/>
      <c r="B47" s="530"/>
      <c r="C47" s="530"/>
      <c r="D47" s="533"/>
      <c r="E47" s="199"/>
      <c r="F47" s="200"/>
      <c r="G47" s="201"/>
      <c r="H47" s="201"/>
      <c r="I47" s="201"/>
      <c r="J47" s="201"/>
      <c r="K47" s="201"/>
      <c r="L47" s="201"/>
      <c r="M47" s="546"/>
      <c r="N47" s="199"/>
      <c r="O47" s="200"/>
      <c r="P47" s="201"/>
      <c r="Q47" s="201"/>
      <c r="R47" s="201"/>
      <c r="S47" s="201"/>
      <c r="T47" s="201"/>
      <c r="U47" s="201"/>
      <c r="V47" s="546"/>
      <c r="W47" s="188">
        <f t="shared" si="9"/>
        <v>0</v>
      </c>
      <c r="X47" s="189">
        <f t="shared" si="10"/>
        <v>0</v>
      </c>
      <c r="Y47" s="189">
        <f t="shared" si="11"/>
        <v>0</v>
      </c>
      <c r="Z47" s="189">
        <f t="shared" si="12"/>
        <v>0</v>
      </c>
      <c r="AA47" s="189">
        <f t="shared" si="13"/>
        <v>0</v>
      </c>
      <c r="AB47" s="189">
        <f t="shared" si="14"/>
        <v>0</v>
      </c>
      <c r="AC47" s="551"/>
    </row>
    <row r="48" spans="1:29" ht="15.75" thickBot="1">
      <c r="A48" s="538">
        <v>9</v>
      </c>
      <c r="B48" s="539" t="s">
        <v>164</v>
      </c>
      <c r="C48" s="540"/>
      <c r="D48" s="541">
        <v>1</v>
      </c>
      <c r="E48" s="195"/>
      <c r="F48" s="196"/>
      <c r="G48" s="202"/>
      <c r="H48" s="198"/>
      <c r="I48" s="198"/>
      <c r="J48" s="198"/>
      <c r="K48" s="198"/>
      <c r="L48" s="198"/>
      <c r="M48" s="548">
        <f>SUM(I48:I49)</f>
        <v>0</v>
      </c>
      <c r="N48" s="195"/>
      <c r="O48" s="196"/>
      <c r="P48" s="202"/>
      <c r="Q48" s="198"/>
      <c r="R48" s="198"/>
      <c r="S48" s="198"/>
      <c r="T48" s="198"/>
      <c r="U48" s="198"/>
      <c r="V48" s="548">
        <f>SUM(R48:R49)</f>
        <v>0</v>
      </c>
      <c r="W48" s="190">
        <f t="shared" si="9"/>
        <v>0</v>
      </c>
      <c r="X48" s="191">
        <f t="shared" si="10"/>
        <v>0</v>
      </c>
      <c r="Y48" s="191">
        <f t="shared" si="11"/>
        <v>0</v>
      </c>
      <c r="Z48" s="191">
        <f t="shared" si="12"/>
        <v>0</v>
      </c>
      <c r="AA48" s="191">
        <f t="shared" si="13"/>
        <v>0</v>
      </c>
      <c r="AB48" s="191">
        <f t="shared" si="14"/>
        <v>0</v>
      </c>
      <c r="AC48" s="553">
        <f t="shared" si="8"/>
        <v>0</v>
      </c>
    </row>
    <row r="49" spans="1:29" ht="15.75" thickBot="1">
      <c r="A49" s="528"/>
      <c r="B49" s="530"/>
      <c r="C49" s="530"/>
      <c r="D49" s="533"/>
      <c r="E49" s="195"/>
      <c r="F49" s="196"/>
      <c r="G49" s="202"/>
      <c r="H49" s="198"/>
      <c r="I49" s="198"/>
      <c r="J49" s="198"/>
      <c r="K49" s="198"/>
      <c r="L49" s="198"/>
      <c r="M49" s="546"/>
      <c r="N49" s="195"/>
      <c r="O49" s="196"/>
      <c r="P49" s="202"/>
      <c r="Q49" s="198"/>
      <c r="R49" s="198"/>
      <c r="S49" s="198"/>
      <c r="T49" s="198"/>
      <c r="U49" s="198"/>
      <c r="V49" s="546"/>
      <c r="W49" s="190">
        <f t="shared" si="9"/>
        <v>0</v>
      </c>
      <c r="X49" s="191">
        <f t="shared" si="10"/>
        <v>0</v>
      </c>
      <c r="Y49" s="191">
        <f t="shared" si="11"/>
        <v>0</v>
      </c>
      <c r="Z49" s="191">
        <f t="shared" si="12"/>
        <v>0</v>
      </c>
      <c r="AA49" s="191">
        <f t="shared" si="13"/>
        <v>0</v>
      </c>
      <c r="AB49" s="191">
        <f t="shared" si="14"/>
        <v>0</v>
      </c>
      <c r="AC49" s="551"/>
    </row>
    <row r="50" spans="1:29" ht="15.75" thickBot="1">
      <c r="A50" s="534">
        <v>10</v>
      </c>
      <c r="B50" s="535" t="s">
        <v>182</v>
      </c>
      <c r="C50" s="536"/>
      <c r="D50" s="537">
        <v>1</v>
      </c>
      <c r="E50" s="199"/>
      <c r="F50" s="200"/>
      <c r="G50" s="201"/>
      <c r="H50" s="201"/>
      <c r="I50" s="201"/>
      <c r="J50" s="201"/>
      <c r="K50" s="201"/>
      <c r="L50" s="201"/>
      <c r="M50" s="547">
        <f>SUM(I50:I51)</f>
        <v>0</v>
      </c>
      <c r="N50" s="199"/>
      <c r="O50" s="200"/>
      <c r="P50" s="201"/>
      <c r="Q50" s="201"/>
      <c r="R50" s="201"/>
      <c r="S50" s="201"/>
      <c r="T50" s="201"/>
      <c r="U50" s="201"/>
      <c r="V50" s="547">
        <f>SUM(R50:R51)</f>
        <v>0</v>
      </c>
      <c r="W50" s="188">
        <f t="shared" si="9"/>
        <v>0</v>
      </c>
      <c r="X50" s="189">
        <f t="shared" si="10"/>
        <v>0</v>
      </c>
      <c r="Y50" s="189">
        <f t="shared" si="11"/>
        <v>0</v>
      </c>
      <c r="Z50" s="189">
        <f t="shared" si="12"/>
        <v>0</v>
      </c>
      <c r="AA50" s="189">
        <f t="shared" si="13"/>
        <v>0</v>
      </c>
      <c r="AB50" s="189">
        <f t="shared" si="14"/>
        <v>0</v>
      </c>
      <c r="AC50" s="552">
        <f t="shared" si="8"/>
        <v>0</v>
      </c>
    </row>
    <row r="51" spans="1:29" ht="15.75" thickBot="1">
      <c r="A51" s="528"/>
      <c r="B51" s="530"/>
      <c r="C51" s="530"/>
      <c r="D51" s="533"/>
      <c r="E51" s="199"/>
      <c r="F51" s="200"/>
      <c r="G51" s="201"/>
      <c r="H51" s="201"/>
      <c r="I51" s="201"/>
      <c r="J51" s="201"/>
      <c r="K51" s="201"/>
      <c r="L51" s="201"/>
      <c r="M51" s="546"/>
      <c r="N51" s="199"/>
      <c r="O51" s="200"/>
      <c r="P51" s="201"/>
      <c r="Q51" s="201"/>
      <c r="R51" s="201"/>
      <c r="S51" s="201"/>
      <c r="T51" s="201"/>
      <c r="U51" s="201"/>
      <c r="V51" s="546"/>
      <c r="W51" s="188">
        <f t="shared" si="9"/>
        <v>0</v>
      </c>
      <c r="X51" s="189">
        <f t="shared" si="10"/>
        <v>0</v>
      </c>
      <c r="Y51" s="189">
        <f t="shared" si="11"/>
        <v>0</v>
      </c>
      <c r="Z51" s="189">
        <f t="shared" si="12"/>
        <v>0</v>
      </c>
      <c r="AA51" s="189">
        <f t="shared" si="13"/>
        <v>0</v>
      </c>
      <c r="AB51" s="189">
        <f t="shared" si="14"/>
        <v>0</v>
      </c>
      <c r="AC51" s="551"/>
    </row>
    <row r="52" spans="1:29" ht="15.75" thickBot="1">
      <c r="A52" s="538">
        <v>11</v>
      </c>
      <c r="B52" s="539" t="s">
        <v>143</v>
      </c>
      <c r="C52" s="540"/>
      <c r="D52" s="541">
        <v>1</v>
      </c>
      <c r="E52" s="195"/>
      <c r="F52" s="196"/>
      <c r="G52" s="198"/>
      <c r="H52" s="198"/>
      <c r="I52" s="198"/>
      <c r="J52" s="198"/>
      <c r="K52" s="198"/>
      <c r="L52" s="198"/>
      <c r="M52" s="548">
        <f>SUM(I52:I53)</f>
        <v>0</v>
      </c>
      <c r="N52" s="195"/>
      <c r="O52" s="196"/>
      <c r="P52" s="198"/>
      <c r="Q52" s="198"/>
      <c r="R52" s="198"/>
      <c r="S52" s="198"/>
      <c r="T52" s="198"/>
      <c r="U52" s="198"/>
      <c r="V52" s="548">
        <f>SUM(R52:R53)</f>
        <v>0</v>
      </c>
      <c r="W52" s="190">
        <f t="shared" si="9"/>
        <v>0</v>
      </c>
      <c r="X52" s="191">
        <f t="shared" si="10"/>
        <v>0</v>
      </c>
      <c r="Y52" s="191">
        <f t="shared" si="11"/>
        <v>0</v>
      </c>
      <c r="Z52" s="191">
        <f t="shared" si="12"/>
        <v>0</v>
      </c>
      <c r="AA52" s="191">
        <f t="shared" si="13"/>
        <v>0</v>
      </c>
      <c r="AB52" s="191">
        <f t="shared" si="14"/>
        <v>0</v>
      </c>
      <c r="AC52" s="553">
        <f t="shared" si="8"/>
        <v>0</v>
      </c>
    </row>
    <row r="53" spans="1:29" ht="15.75" thickBot="1">
      <c r="A53" s="542"/>
      <c r="B53" s="543"/>
      <c r="C53" s="543"/>
      <c r="D53" s="544"/>
      <c r="E53" s="203"/>
      <c r="F53" s="204"/>
      <c r="G53" s="205"/>
      <c r="H53" s="205"/>
      <c r="I53" s="205"/>
      <c r="J53" s="205"/>
      <c r="K53" s="205"/>
      <c r="L53" s="205"/>
      <c r="M53" s="549"/>
      <c r="N53" s="203"/>
      <c r="O53" s="204"/>
      <c r="P53" s="205"/>
      <c r="Q53" s="205"/>
      <c r="R53" s="205"/>
      <c r="S53" s="205"/>
      <c r="T53" s="205"/>
      <c r="U53" s="205"/>
      <c r="V53" s="549"/>
      <c r="W53" s="192">
        <f t="shared" si="9"/>
        <v>0</v>
      </c>
      <c r="X53" s="193">
        <f t="shared" si="10"/>
        <v>0</v>
      </c>
      <c r="Y53" s="193">
        <f t="shared" si="11"/>
        <v>0</v>
      </c>
      <c r="Z53" s="193">
        <f t="shared" si="12"/>
        <v>0</v>
      </c>
      <c r="AA53" s="193">
        <f t="shared" si="13"/>
        <v>0</v>
      </c>
      <c r="AB53" s="193">
        <f t="shared" si="14"/>
        <v>0</v>
      </c>
      <c r="AC53" s="554"/>
    </row>
    <row r="54" spans="1:29" ht="16.5" thickTop="1" thickBot="1">
      <c r="A54" s="154"/>
      <c r="B54" s="154"/>
      <c r="C54" s="154"/>
      <c r="D54" s="154"/>
    </row>
    <row r="55" spans="1:29" ht="16.5" thickTop="1" thickBot="1">
      <c r="A55" s="155"/>
      <c r="B55" s="156" t="s">
        <v>13</v>
      </c>
      <c r="C55" s="157">
        <f>SUM(C32:C53)</f>
        <v>6</v>
      </c>
      <c r="D55" s="158">
        <f>SUM(D32:D53)</f>
        <v>5</v>
      </c>
      <c r="E55" s="159"/>
      <c r="F55" s="160">
        <f>SUM(F9:F53)</f>
        <v>0</v>
      </c>
      <c r="G55" s="161"/>
      <c r="H55" s="160">
        <f t="shared" ref="H55:M55" si="15">SUM(H9:H53)</f>
        <v>0</v>
      </c>
      <c r="I55" s="160">
        <f t="shared" si="15"/>
        <v>0</v>
      </c>
      <c r="J55" s="160">
        <f t="shared" si="15"/>
        <v>0</v>
      </c>
      <c r="K55" s="160">
        <f t="shared" si="15"/>
        <v>0</v>
      </c>
      <c r="L55" s="160">
        <f t="shared" si="15"/>
        <v>0</v>
      </c>
      <c r="M55" s="160">
        <f t="shared" si="15"/>
        <v>0</v>
      </c>
      <c r="N55" s="161"/>
      <c r="O55" s="160">
        <f>SUM(O9:O53)</f>
        <v>0</v>
      </c>
      <c r="P55" s="161"/>
      <c r="Q55" s="160">
        <f t="shared" ref="Q55:AC55" si="16">SUM(Q9:Q53)</f>
        <v>0</v>
      </c>
      <c r="R55" s="160">
        <f t="shared" si="16"/>
        <v>0</v>
      </c>
      <c r="S55" s="160">
        <f t="shared" si="16"/>
        <v>0</v>
      </c>
      <c r="T55" s="160">
        <f t="shared" si="16"/>
        <v>0</v>
      </c>
      <c r="U55" s="160">
        <f t="shared" si="16"/>
        <v>0</v>
      </c>
      <c r="V55" s="160">
        <f t="shared" si="16"/>
        <v>0</v>
      </c>
      <c r="W55" s="160">
        <f t="shared" si="16"/>
        <v>0</v>
      </c>
      <c r="X55" s="160">
        <f t="shared" si="16"/>
        <v>0</v>
      </c>
      <c r="Y55" s="160">
        <f t="shared" si="16"/>
        <v>0</v>
      </c>
      <c r="Z55" s="160">
        <f t="shared" si="16"/>
        <v>0</v>
      </c>
      <c r="AA55" s="160">
        <f t="shared" si="16"/>
        <v>0</v>
      </c>
      <c r="AB55" s="160">
        <f t="shared" si="16"/>
        <v>0</v>
      </c>
      <c r="AC55" s="160">
        <f t="shared" si="16"/>
        <v>0</v>
      </c>
    </row>
    <row r="56" spans="1:29" ht="15.75" thickTop="1"/>
  </sheetData>
  <sheetProtection algorithmName="SHA-512" hashValue="wKTXz2Q73K3TnuaH9Q/iCY0z/3jgL024swDX/dtcRJz+DeLzHP5cR0hgPGZB4HE+vaM8KnUORtLC3KOo8wdn/A==" saltValue="Osguj5TUEDL38Ad/VyLl5A==" spinCount="100000" sheet="1" objects="1" scenarios="1" insertRows="0"/>
  <mergeCells count="99">
    <mergeCell ref="AC52:AC53"/>
    <mergeCell ref="AC42:AC43"/>
    <mergeCell ref="AC44:AC45"/>
    <mergeCell ref="AC46:AC47"/>
    <mergeCell ref="AC48:AC49"/>
    <mergeCell ref="AC50:AC51"/>
    <mergeCell ref="AC32:AC33"/>
    <mergeCell ref="AC34:AC35"/>
    <mergeCell ref="AC36:AC37"/>
    <mergeCell ref="AC38:AC39"/>
    <mergeCell ref="AC40:AC41"/>
    <mergeCell ref="V52:V53"/>
    <mergeCell ref="V42:V43"/>
    <mergeCell ref="V44:V45"/>
    <mergeCell ref="V46:V47"/>
    <mergeCell ref="V48:V49"/>
    <mergeCell ref="V50:V51"/>
    <mergeCell ref="V32:V33"/>
    <mergeCell ref="V34:V35"/>
    <mergeCell ref="V36:V37"/>
    <mergeCell ref="V38:V39"/>
    <mergeCell ref="V40:V41"/>
    <mergeCell ref="A52:A53"/>
    <mergeCell ref="B52:B53"/>
    <mergeCell ref="C52:C53"/>
    <mergeCell ref="D52:D53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A48:A49"/>
    <mergeCell ref="A50:A51"/>
    <mergeCell ref="A44:A45"/>
    <mergeCell ref="B44:B45"/>
    <mergeCell ref="C44:C45"/>
    <mergeCell ref="D44:D45"/>
    <mergeCell ref="A46:A47"/>
    <mergeCell ref="B46:B47"/>
    <mergeCell ref="C46:C47"/>
    <mergeCell ref="D46:D47"/>
    <mergeCell ref="B48:B49"/>
    <mergeCell ref="C48:C49"/>
    <mergeCell ref="D48:D49"/>
    <mergeCell ref="D50:D51"/>
    <mergeCell ref="C50:C51"/>
    <mergeCell ref="B50:B51"/>
    <mergeCell ref="A40:A41"/>
    <mergeCell ref="B40:B41"/>
    <mergeCell ref="C40:C41"/>
    <mergeCell ref="D40:D41"/>
    <mergeCell ref="A42:A43"/>
    <mergeCell ref="B42:B43"/>
    <mergeCell ref="C42:C43"/>
    <mergeCell ref="D42:D43"/>
    <mergeCell ref="A36:A37"/>
    <mergeCell ref="B36:B37"/>
    <mergeCell ref="C36:C37"/>
    <mergeCell ref="D36:D37"/>
    <mergeCell ref="A38:A39"/>
    <mergeCell ref="B38:B39"/>
    <mergeCell ref="C38:C39"/>
    <mergeCell ref="D38:D39"/>
    <mergeCell ref="A32:A33"/>
    <mergeCell ref="B32:B33"/>
    <mergeCell ref="C32:C33"/>
    <mergeCell ref="D32:D33"/>
    <mergeCell ref="A34:A35"/>
    <mergeCell ref="B34:B35"/>
    <mergeCell ref="C34:C35"/>
    <mergeCell ref="D34:D35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C9:AC31"/>
    <mergeCell ref="A9:A31"/>
    <mergeCell ref="B9:B31"/>
    <mergeCell ref="C9:D31"/>
    <mergeCell ref="M9:M31"/>
    <mergeCell ref="V9:V31"/>
  </mergeCells>
  <pageMargins left="0.7" right="0.7" top="0.75" bottom="0.75" header="0.3" footer="0.3"/>
  <pageSetup paperSize="9" scale="1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theme="3" tint="0.59999389629810485"/>
  </sheetPr>
  <dimension ref="A1:ED70"/>
  <sheetViews>
    <sheetView showGridLines="0" tabSelected="1" zoomScale="70" zoomScaleNormal="70" zoomScaleSheetLayoutView="20" workbookViewId="0">
      <pane xSplit="5" ySplit="11" topLeftCell="DI12" activePane="bottomRight" state="frozen"/>
      <selection activeCell="G23" sqref="G23"/>
      <selection pane="topRight" activeCell="G23" sqref="G23"/>
      <selection pane="bottomLeft" activeCell="G23" sqref="G23"/>
      <selection pane="bottomRight" activeCell="DX18" sqref="DX18"/>
    </sheetView>
  </sheetViews>
  <sheetFormatPr baseColWidth="10" defaultColWidth="11.42578125" defaultRowHeight="12.75"/>
  <cols>
    <col min="1" max="1" width="10.5703125" style="6" customWidth="1"/>
    <col min="2" max="2" width="32" style="8" bestFit="1" customWidth="1"/>
    <col min="3" max="3" width="15.7109375" style="335" bestFit="1" customWidth="1"/>
    <col min="4" max="4" width="5.85546875" style="7" bestFit="1" customWidth="1"/>
    <col min="5" max="5" width="6.42578125" style="7" customWidth="1"/>
    <col min="6" max="6" width="8.5703125" style="7" bestFit="1" customWidth="1"/>
    <col min="7" max="7" width="12.28515625" style="7" bestFit="1" customWidth="1"/>
    <col min="8" max="8" width="13" style="7" customWidth="1"/>
    <col min="9" max="9" width="13" style="7" bestFit="1" customWidth="1"/>
    <col min="10" max="10" width="12.42578125" style="7" bestFit="1" customWidth="1"/>
    <col min="11" max="11" width="8.5703125" style="9" bestFit="1" customWidth="1"/>
    <col min="12" max="12" width="9.7109375" style="9" bestFit="1" customWidth="1"/>
    <col min="13" max="14" width="13" style="9" bestFit="1" customWidth="1"/>
    <col min="15" max="15" width="12.42578125" style="9" bestFit="1" customWidth="1"/>
    <col min="16" max="16" width="9.7109375" style="9" bestFit="1" customWidth="1"/>
    <col min="17" max="17" width="13" style="9" bestFit="1" customWidth="1"/>
    <col min="18" max="18" width="13" style="7" bestFit="1" customWidth="1"/>
    <col min="19" max="19" width="12.42578125" style="7" bestFit="1" customWidth="1"/>
    <col min="20" max="20" width="9.7109375" style="7" bestFit="1" customWidth="1"/>
    <col min="21" max="22" width="13" style="7" bestFit="1" customWidth="1"/>
    <col min="23" max="23" width="13" style="7" customWidth="1"/>
    <col min="24" max="32" width="10.140625" style="7" customWidth="1"/>
    <col min="33" max="33" width="1.140625" style="7" customWidth="1"/>
    <col min="34" max="34" width="8.5703125" style="7" bestFit="1" customWidth="1"/>
    <col min="35" max="35" width="9.7109375" style="7" bestFit="1" customWidth="1"/>
    <col min="36" max="37" width="13" style="7" bestFit="1" customWidth="1"/>
    <col min="38" max="38" width="12.42578125" style="7" bestFit="1" customWidth="1"/>
    <col min="39" max="39" width="10.7109375" style="7" bestFit="1" customWidth="1"/>
    <col min="40" max="40" width="9.7109375" style="7" bestFit="1" customWidth="1"/>
    <col min="41" max="42" width="13" style="7" bestFit="1" customWidth="1"/>
    <col min="43" max="43" width="12.42578125" style="7" bestFit="1" customWidth="1"/>
    <col min="44" max="44" width="10.7109375" style="7" bestFit="1" customWidth="1"/>
    <col min="45" max="45" width="9.28515625" style="7" bestFit="1" customWidth="1"/>
    <col min="46" max="47" width="9.28515625" style="7" customWidth="1"/>
    <col min="48" max="48" width="10.5703125" style="7" customWidth="1"/>
    <col min="49" max="52" width="9.28515625" style="7" customWidth="1"/>
    <col min="53" max="53" width="1.140625" style="12" customWidth="1"/>
    <col min="54" max="54" width="10.7109375" style="12" customWidth="1"/>
    <col min="55" max="55" width="13" style="12" customWidth="1"/>
    <col min="56" max="56" width="14.42578125" style="12" customWidth="1"/>
    <col min="57" max="57" width="12.28515625" style="12" customWidth="1"/>
    <col min="58" max="58" width="12.7109375" style="12" customWidth="1"/>
    <col min="59" max="66" width="9.28515625" style="12" customWidth="1"/>
    <col min="67" max="67" width="1.140625" style="12" customWidth="1"/>
    <col min="68" max="71" width="12.42578125" style="7" customWidth="1"/>
    <col min="72" max="72" width="13" style="7" bestFit="1" customWidth="1"/>
    <col min="73" max="73" width="13" style="7" customWidth="1"/>
    <col min="74" max="83" width="12.42578125" style="7" customWidth="1"/>
    <col min="84" max="84" width="1.140625" style="12" customWidth="1"/>
    <col min="85" max="85" width="7.85546875" style="7" bestFit="1" customWidth="1"/>
    <col min="86" max="86" width="9.140625" style="7" customWidth="1"/>
    <col min="87" max="87" width="8.28515625" style="7" bestFit="1" customWidth="1"/>
    <col min="88" max="90" width="6.42578125" style="7" customWidth="1"/>
    <col min="91" max="91" width="9" style="7" customWidth="1"/>
    <col min="92" max="93" width="10" style="7" customWidth="1"/>
    <col min="94" max="94" width="6.42578125" style="7" customWidth="1"/>
    <col min="95" max="103" width="9.5703125" style="7" customWidth="1"/>
    <col min="104" max="104" width="6.5703125" style="7" customWidth="1"/>
    <col min="105" max="105" width="9" style="7" bestFit="1" customWidth="1"/>
    <col min="106" max="106" width="12.85546875" style="7" bestFit="1" customWidth="1"/>
    <col min="107" max="107" width="11.85546875" style="7" customWidth="1"/>
    <col min="108" max="109" width="10" style="7" customWidth="1"/>
    <col min="110" max="110" width="11.28515625" style="7" customWidth="1"/>
    <col min="111" max="111" width="8" style="7" customWidth="1"/>
    <col min="112" max="112" width="14.140625" style="7" customWidth="1"/>
    <col min="113" max="113" width="9.140625" style="7" customWidth="1"/>
    <col min="114" max="114" width="10.85546875" style="7" bestFit="1" customWidth="1"/>
    <col min="115" max="115" width="9" style="7" bestFit="1" customWidth="1"/>
    <col min="116" max="116" width="11.140625" style="7" bestFit="1" customWidth="1"/>
    <col min="117" max="118" width="9.5703125" style="7" bestFit="1" customWidth="1"/>
    <col min="119" max="119" width="9" style="7" customWidth="1"/>
    <col min="120" max="120" width="7.5703125" style="7" bestFit="1" customWidth="1"/>
    <col min="121" max="121" width="9.85546875" style="7" bestFit="1" customWidth="1"/>
    <col min="122" max="122" width="10.28515625" style="7" bestFit="1" customWidth="1"/>
    <col min="123" max="131" width="6.85546875" style="7" customWidth="1"/>
    <col min="132" max="132" width="65.7109375" style="7" customWidth="1"/>
    <col min="133" max="134" width="21.7109375" style="7" customWidth="1"/>
    <col min="135" max="16384" width="11.42578125" style="7"/>
  </cols>
  <sheetData>
    <row r="1" spans="1:134" s="12" customFormat="1" ht="20.25">
      <c r="A1" s="674"/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  <c r="X1" s="674"/>
      <c r="Y1" s="674"/>
      <c r="Z1" s="674"/>
      <c r="AA1" s="674"/>
      <c r="AB1" s="674"/>
      <c r="AC1" s="674"/>
      <c r="AD1" s="674"/>
      <c r="AE1" s="674"/>
      <c r="AF1" s="674"/>
      <c r="AG1" s="674"/>
      <c r="AH1" s="674"/>
      <c r="AI1" s="674"/>
      <c r="AJ1" s="674"/>
      <c r="AK1" s="674"/>
    </row>
    <row r="2" spans="1:134" s="12" customFormat="1" ht="20.25" customHeight="1">
      <c r="A2" s="674" t="str">
        <f>Encabezados!A8</f>
        <v>INSTITUTO DE CAPACITACIÓN PARA EL TRABAJO DEL ESTADO DE CAMPECHE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4"/>
      <c r="AB2" s="674"/>
      <c r="AC2" s="674"/>
      <c r="AD2" s="674"/>
      <c r="AE2" s="674"/>
      <c r="AF2" s="674"/>
      <c r="AG2" s="674"/>
      <c r="AH2" s="674"/>
      <c r="AI2" s="674"/>
      <c r="AJ2" s="674"/>
      <c r="AK2" s="674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</row>
    <row r="3" spans="1:134" s="12" customFormat="1" ht="15" customHeight="1">
      <c r="A3" s="675"/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  <c r="V3" s="675"/>
      <c r="W3" s="675"/>
      <c r="X3" s="675"/>
      <c r="Y3" s="675"/>
      <c r="Z3" s="125"/>
      <c r="AA3" s="125"/>
      <c r="AB3" s="125"/>
      <c r="AC3" s="125"/>
      <c r="AD3" s="125"/>
      <c r="AE3" s="125"/>
      <c r="AF3" s="125"/>
      <c r="AG3" s="66"/>
      <c r="AH3" s="66"/>
      <c r="AI3" s="66"/>
      <c r="AJ3" s="66"/>
      <c r="AK3" s="66"/>
    </row>
    <row r="4" spans="1:134" s="12" customFormat="1" ht="20.25" customHeight="1">
      <c r="A4" s="674" t="str">
        <f>Encabezados!A2</f>
        <v>INFORMACIÓN ESTADÍSTICA DE ICAT 2024</v>
      </c>
      <c r="B4" s="674"/>
      <c r="C4" s="674"/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674"/>
      <c r="O4" s="674"/>
      <c r="P4" s="674"/>
      <c r="Q4" s="674"/>
      <c r="R4" s="674"/>
      <c r="S4" s="674"/>
      <c r="T4" s="674"/>
      <c r="U4" s="674"/>
      <c r="V4" s="674"/>
      <c r="W4" s="674"/>
      <c r="X4" s="674"/>
      <c r="Y4" s="674"/>
      <c r="Z4" s="674"/>
      <c r="AA4" s="674"/>
      <c r="AB4" s="674"/>
      <c r="AC4" s="674"/>
      <c r="AD4" s="674"/>
      <c r="AE4" s="674"/>
      <c r="AF4" s="674"/>
      <c r="AG4" s="674"/>
      <c r="AH4" s="674"/>
      <c r="AI4" s="674"/>
      <c r="AJ4" s="674"/>
      <c r="AK4" s="674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</row>
    <row r="5" spans="1:134" s="12" customFormat="1" ht="15" customHeight="1" thickBot="1">
      <c r="A5" s="50"/>
      <c r="B5" s="50"/>
      <c r="C5" s="328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</row>
    <row r="6" spans="1:134" s="12" customFormat="1" ht="24" customHeight="1" thickTop="1" thickBot="1">
      <c r="A6" s="497" t="s">
        <v>82</v>
      </c>
      <c r="B6" s="72" t="s">
        <v>188</v>
      </c>
      <c r="C6" s="589" t="str">
        <f>Encabezados!A4</f>
        <v>Servicios de capacitación (Actualizada al 2023-2024)</v>
      </c>
      <c r="D6" s="568"/>
      <c r="E6" s="568"/>
      <c r="F6" s="576" t="str">
        <f>Encabezados!A6</f>
        <v>MATRÍCULA 2024 2° Trimestre (Abril, Mayo y Junio)</v>
      </c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577"/>
      <c r="U6" s="577"/>
      <c r="V6" s="577"/>
      <c r="W6" s="577"/>
      <c r="X6" s="577"/>
      <c r="Y6" s="577"/>
      <c r="Z6" s="141"/>
      <c r="AA6" s="141"/>
      <c r="AB6" s="141"/>
      <c r="AC6" s="141"/>
      <c r="AD6" s="141"/>
      <c r="AE6" s="141"/>
      <c r="AF6" s="14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4"/>
      <c r="CF6" s="100"/>
      <c r="CG6" s="600" t="s">
        <v>8</v>
      </c>
      <c r="CH6" s="601"/>
      <c r="CI6" s="602"/>
      <c r="CJ6" s="606" t="s">
        <v>9</v>
      </c>
      <c r="CK6" s="606" t="s">
        <v>10</v>
      </c>
      <c r="CL6" s="505" t="s">
        <v>185</v>
      </c>
      <c r="CM6" s="609"/>
      <c r="CN6" s="609"/>
      <c r="CO6" s="609"/>
      <c r="CP6" s="517"/>
      <c r="CQ6" s="622" t="s">
        <v>75</v>
      </c>
      <c r="CR6" s="622"/>
      <c r="CS6" s="622"/>
      <c r="CT6" s="622"/>
      <c r="CU6" s="622"/>
      <c r="CV6" s="622"/>
      <c r="CW6" s="622"/>
      <c r="CX6" s="622"/>
      <c r="CY6" s="622"/>
      <c r="CZ6" s="624" t="s">
        <v>167</v>
      </c>
      <c r="DA6" s="613" t="s">
        <v>168</v>
      </c>
      <c r="DB6" s="614"/>
      <c r="DC6" s="615"/>
      <c r="DD6" s="619" t="s">
        <v>169</v>
      </c>
      <c r="DE6" s="620"/>
      <c r="DF6" s="657" t="s">
        <v>76</v>
      </c>
      <c r="DG6" s="658"/>
      <c r="DH6" s="614" t="s">
        <v>173</v>
      </c>
      <c r="DI6" s="666"/>
      <c r="DJ6" s="666"/>
      <c r="DK6" s="666"/>
      <c r="DL6" s="666"/>
      <c r="DM6" s="666"/>
      <c r="DN6" s="666"/>
      <c r="DO6" s="666"/>
      <c r="DP6" s="666"/>
      <c r="DQ6" s="666"/>
      <c r="DR6" s="666"/>
      <c r="DS6" s="564" t="s">
        <v>11</v>
      </c>
      <c r="DT6" s="565"/>
      <c r="DU6" s="565"/>
      <c r="DV6" s="565"/>
      <c r="DW6" s="565"/>
      <c r="DX6" s="565"/>
      <c r="DY6" s="566"/>
      <c r="DZ6" s="668" t="s">
        <v>77</v>
      </c>
      <c r="EA6" s="601" t="s">
        <v>174</v>
      </c>
      <c r="EB6" s="671"/>
      <c r="EC6" s="650" t="s">
        <v>175</v>
      </c>
      <c r="ED6" s="650" t="s">
        <v>78</v>
      </c>
    </row>
    <row r="7" spans="1:134" s="12" customFormat="1" ht="24" customHeight="1" thickBot="1">
      <c r="A7" s="498"/>
      <c r="B7" s="511"/>
      <c r="C7" s="568"/>
      <c r="D7" s="568"/>
      <c r="E7" s="568"/>
      <c r="F7" s="684" t="s">
        <v>86</v>
      </c>
      <c r="G7" s="685"/>
      <c r="H7" s="685"/>
      <c r="I7" s="685"/>
      <c r="J7" s="685"/>
      <c r="K7" s="685"/>
      <c r="L7" s="685"/>
      <c r="M7" s="685"/>
      <c r="N7" s="685"/>
      <c r="O7" s="685"/>
      <c r="P7" s="685"/>
      <c r="Q7" s="685"/>
      <c r="R7" s="685"/>
      <c r="S7" s="685"/>
      <c r="T7" s="685"/>
      <c r="U7" s="685"/>
      <c r="V7" s="685"/>
      <c r="W7" s="685"/>
      <c r="X7" s="685"/>
      <c r="Y7" s="685"/>
      <c r="Z7" s="580"/>
      <c r="AA7" s="580"/>
      <c r="AB7" s="580"/>
      <c r="AC7" s="580"/>
      <c r="AD7" s="580"/>
      <c r="AE7" s="580"/>
      <c r="AF7" s="581"/>
      <c r="AG7" s="47"/>
      <c r="AH7" s="686" t="s">
        <v>88</v>
      </c>
      <c r="AI7" s="687"/>
      <c r="AJ7" s="687"/>
      <c r="AK7" s="687"/>
      <c r="AL7" s="687"/>
      <c r="AM7" s="687"/>
      <c r="AN7" s="687"/>
      <c r="AO7" s="687"/>
      <c r="AP7" s="687"/>
      <c r="AQ7" s="687"/>
      <c r="AR7" s="687"/>
      <c r="AS7" s="687"/>
      <c r="AT7" s="688"/>
      <c r="AU7" s="688"/>
      <c r="AV7" s="688"/>
      <c r="AW7" s="688"/>
      <c r="AX7" s="688"/>
      <c r="AY7" s="688"/>
      <c r="AZ7" s="689"/>
      <c r="BA7" s="82"/>
      <c r="BB7" s="597" t="s">
        <v>144</v>
      </c>
      <c r="BC7" s="598"/>
      <c r="BD7" s="598"/>
      <c r="BE7" s="598"/>
      <c r="BF7" s="598"/>
      <c r="BG7" s="599"/>
      <c r="BH7" s="128"/>
      <c r="BI7" s="128"/>
      <c r="BJ7" s="128"/>
      <c r="BK7" s="128"/>
      <c r="BL7" s="128"/>
      <c r="BM7" s="128"/>
      <c r="BN7" s="128"/>
      <c r="BO7" s="82"/>
      <c r="BP7" s="592" t="s">
        <v>147</v>
      </c>
      <c r="BQ7" s="580"/>
      <c r="BR7" s="580"/>
      <c r="BS7" s="580"/>
      <c r="BT7" s="580"/>
      <c r="BU7" s="580"/>
      <c r="BV7" s="580"/>
      <c r="BW7" s="580"/>
      <c r="BX7" s="580"/>
      <c r="BY7" s="732" t="s">
        <v>186</v>
      </c>
      <c r="BZ7" s="733"/>
      <c r="CA7" s="733"/>
      <c r="CB7" s="733"/>
      <c r="CC7" s="580"/>
      <c r="CD7" s="580"/>
      <c r="CE7" s="581"/>
      <c r="CF7" s="101"/>
      <c r="CG7" s="603"/>
      <c r="CH7" s="604"/>
      <c r="CI7" s="605"/>
      <c r="CJ7" s="607"/>
      <c r="CK7" s="607"/>
      <c r="CL7" s="610"/>
      <c r="CM7" s="611"/>
      <c r="CN7" s="611"/>
      <c r="CO7" s="611"/>
      <c r="CP7" s="612"/>
      <c r="CQ7" s="623"/>
      <c r="CR7" s="623"/>
      <c r="CS7" s="623"/>
      <c r="CT7" s="623"/>
      <c r="CU7" s="623"/>
      <c r="CV7" s="623"/>
      <c r="CW7" s="623"/>
      <c r="CX7" s="623"/>
      <c r="CY7" s="623"/>
      <c r="CZ7" s="625"/>
      <c r="DA7" s="616"/>
      <c r="DB7" s="617"/>
      <c r="DC7" s="618"/>
      <c r="DD7" s="621"/>
      <c r="DE7" s="621"/>
      <c r="DF7" s="659"/>
      <c r="DG7" s="660"/>
      <c r="DH7" s="667"/>
      <c r="DI7" s="667"/>
      <c r="DJ7" s="667"/>
      <c r="DK7" s="667"/>
      <c r="DL7" s="667"/>
      <c r="DM7" s="667"/>
      <c r="DN7" s="667"/>
      <c r="DO7" s="667"/>
      <c r="DP7" s="667"/>
      <c r="DQ7" s="667"/>
      <c r="DR7" s="667"/>
      <c r="DS7" s="567"/>
      <c r="DT7" s="568"/>
      <c r="DU7" s="568"/>
      <c r="DV7" s="568"/>
      <c r="DW7" s="568"/>
      <c r="DX7" s="568"/>
      <c r="DY7" s="569"/>
      <c r="DZ7" s="669"/>
      <c r="EA7" s="672"/>
      <c r="EB7" s="673"/>
      <c r="EC7" s="651"/>
      <c r="ED7" s="661"/>
    </row>
    <row r="8" spans="1:134" s="13" customFormat="1" ht="48" customHeight="1" thickTop="1" thickBot="1">
      <c r="A8" s="498"/>
      <c r="B8" s="511"/>
      <c r="C8" s="568"/>
      <c r="D8" s="568"/>
      <c r="E8" s="568"/>
      <c r="F8" s="676" t="s">
        <v>96</v>
      </c>
      <c r="G8" s="677"/>
      <c r="H8" s="677"/>
      <c r="I8" s="677"/>
      <c r="J8" s="678"/>
      <c r="K8" s="676" t="s">
        <v>42</v>
      </c>
      <c r="L8" s="677"/>
      <c r="M8" s="677"/>
      <c r="N8" s="677"/>
      <c r="O8" s="678"/>
      <c r="P8" s="676" t="s">
        <v>90</v>
      </c>
      <c r="Q8" s="677"/>
      <c r="R8" s="677"/>
      <c r="S8" s="678"/>
      <c r="T8" s="676" t="s">
        <v>91</v>
      </c>
      <c r="U8" s="677"/>
      <c r="V8" s="677"/>
      <c r="W8" s="678"/>
      <c r="X8" s="676" t="s">
        <v>43</v>
      </c>
      <c r="Y8" s="678"/>
      <c r="Z8" s="690" t="s">
        <v>186</v>
      </c>
      <c r="AA8" s="690"/>
      <c r="AB8" s="690"/>
      <c r="AC8" s="690"/>
      <c r="AD8" s="691"/>
      <c r="AE8" s="691"/>
      <c r="AF8" s="691"/>
      <c r="AG8" s="32"/>
      <c r="AH8" s="585" t="s">
        <v>0</v>
      </c>
      <c r="AI8" s="682"/>
      <c r="AJ8" s="682"/>
      <c r="AK8" s="682"/>
      <c r="AL8" s="586"/>
      <c r="AM8" s="585" t="s">
        <v>1</v>
      </c>
      <c r="AN8" s="682"/>
      <c r="AO8" s="682"/>
      <c r="AP8" s="682"/>
      <c r="AQ8" s="586"/>
      <c r="AR8" s="585" t="s">
        <v>43</v>
      </c>
      <c r="AS8" s="586"/>
      <c r="AT8" s="578" t="s">
        <v>186</v>
      </c>
      <c r="AU8" s="579"/>
      <c r="AV8" s="579"/>
      <c r="AW8" s="579"/>
      <c r="AX8" s="580"/>
      <c r="AY8" s="580"/>
      <c r="AZ8" s="581"/>
      <c r="BA8" s="83"/>
      <c r="BB8" s="692" t="s">
        <v>145</v>
      </c>
      <c r="BC8" s="693"/>
      <c r="BD8" s="693"/>
      <c r="BE8" s="694"/>
      <c r="BF8" s="692" t="s">
        <v>43</v>
      </c>
      <c r="BG8" s="694"/>
      <c r="BH8" s="590" t="s">
        <v>186</v>
      </c>
      <c r="BI8" s="590"/>
      <c r="BJ8" s="590"/>
      <c r="BK8" s="590"/>
      <c r="BL8" s="591"/>
      <c r="BM8" s="591"/>
      <c r="BN8" s="591"/>
      <c r="BO8" s="83"/>
      <c r="BP8" s="593"/>
      <c r="BQ8" s="594"/>
      <c r="BR8" s="594"/>
      <c r="BS8" s="594"/>
      <c r="BT8" s="594"/>
      <c r="BU8" s="594"/>
      <c r="BV8" s="594"/>
      <c r="BW8" s="594"/>
      <c r="BX8" s="594"/>
      <c r="BY8" s="593"/>
      <c r="BZ8" s="594"/>
      <c r="CA8" s="594"/>
      <c r="CB8" s="594"/>
      <c r="CC8" s="594"/>
      <c r="CD8" s="594"/>
      <c r="CE8" s="734"/>
      <c r="CF8" s="101"/>
      <c r="CG8" s="703" t="s">
        <v>14</v>
      </c>
      <c r="CH8" s="707" t="s">
        <v>15</v>
      </c>
      <c r="CI8" s="705" t="s">
        <v>16</v>
      </c>
      <c r="CJ8" s="607"/>
      <c r="CK8" s="607"/>
      <c r="CL8" s="512" t="s">
        <v>197</v>
      </c>
      <c r="CM8" s="725"/>
      <c r="CN8" s="717" t="s">
        <v>198</v>
      </c>
      <c r="CO8" s="514"/>
      <c r="CP8" s="735" t="s">
        <v>187</v>
      </c>
      <c r="CQ8" s="709" t="s">
        <v>99</v>
      </c>
      <c r="CR8" s="699"/>
      <c r="CS8" s="699"/>
      <c r="CT8" s="710"/>
      <c r="CU8" s="698" t="s">
        <v>83</v>
      </c>
      <c r="CV8" s="699"/>
      <c r="CW8" s="699"/>
      <c r="CX8" s="699"/>
      <c r="CY8" s="700"/>
      <c r="CZ8" s="625"/>
      <c r="DA8" s="627" t="s">
        <v>17</v>
      </c>
      <c r="DB8" s="570" t="s">
        <v>79</v>
      </c>
      <c r="DC8" s="630" t="s">
        <v>100</v>
      </c>
      <c r="DD8" s="627" t="s">
        <v>101</v>
      </c>
      <c r="DE8" s="633" t="s">
        <v>12</v>
      </c>
      <c r="DF8" s="641" t="s">
        <v>80</v>
      </c>
      <c r="DG8" s="643" t="s">
        <v>81</v>
      </c>
      <c r="DH8" s="627" t="s">
        <v>170</v>
      </c>
      <c r="DI8" s="570" t="s">
        <v>18</v>
      </c>
      <c r="DJ8" s="570" t="s">
        <v>41</v>
      </c>
      <c r="DK8" s="570" t="s">
        <v>19</v>
      </c>
      <c r="DL8" s="570" t="s">
        <v>20</v>
      </c>
      <c r="DM8" s="633" t="s">
        <v>21</v>
      </c>
      <c r="DN8" s="627" t="s">
        <v>171</v>
      </c>
      <c r="DO8" s="570"/>
      <c r="DP8" s="570"/>
      <c r="DQ8" s="570"/>
      <c r="DR8" s="633"/>
      <c r="DS8" s="653" t="s">
        <v>23</v>
      </c>
      <c r="DT8" s="654"/>
      <c r="DU8" s="654"/>
      <c r="DV8" s="655" t="s">
        <v>176</v>
      </c>
      <c r="DW8" s="655" t="s">
        <v>25</v>
      </c>
      <c r="DX8" s="655" t="s">
        <v>24</v>
      </c>
      <c r="DY8" s="645" t="s">
        <v>22</v>
      </c>
      <c r="DZ8" s="669"/>
      <c r="EA8" s="647" t="s">
        <v>177</v>
      </c>
      <c r="EB8" s="663" t="s">
        <v>178</v>
      </c>
      <c r="EC8" s="651"/>
      <c r="ED8" s="661"/>
    </row>
    <row r="9" spans="1:134" s="13" customFormat="1" ht="25.5" customHeight="1" thickBot="1">
      <c r="A9" s="498"/>
      <c r="B9" s="511"/>
      <c r="C9" s="568"/>
      <c r="D9" s="568"/>
      <c r="E9" s="568"/>
      <c r="F9" s="679"/>
      <c r="G9" s="680"/>
      <c r="H9" s="680"/>
      <c r="I9" s="680"/>
      <c r="J9" s="681"/>
      <c r="K9" s="679"/>
      <c r="L9" s="680"/>
      <c r="M9" s="680"/>
      <c r="N9" s="680"/>
      <c r="O9" s="681"/>
      <c r="P9" s="679"/>
      <c r="Q9" s="680"/>
      <c r="R9" s="680"/>
      <c r="S9" s="681"/>
      <c r="T9" s="679"/>
      <c r="U9" s="680"/>
      <c r="V9" s="680"/>
      <c r="W9" s="681"/>
      <c r="X9" s="679"/>
      <c r="Y9" s="681"/>
      <c r="Z9" s="691"/>
      <c r="AA9" s="691"/>
      <c r="AB9" s="691"/>
      <c r="AC9" s="691"/>
      <c r="AD9" s="691"/>
      <c r="AE9" s="691"/>
      <c r="AF9" s="691"/>
      <c r="AG9" s="32"/>
      <c r="AH9" s="587"/>
      <c r="AI9" s="683"/>
      <c r="AJ9" s="683"/>
      <c r="AK9" s="683"/>
      <c r="AL9" s="588"/>
      <c r="AM9" s="587"/>
      <c r="AN9" s="683"/>
      <c r="AO9" s="683"/>
      <c r="AP9" s="683"/>
      <c r="AQ9" s="588"/>
      <c r="AR9" s="587"/>
      <c r="AS9" s="588"/>
      <c r="AT9" s="582"/>
      <c r="AU9" s="583"/>
      <c r="AV9" s="583"/>
      <c r="AW9" s="583"/>
      <c r="AX9" s="583"/>
      <c r="AY9" s="583"/>
      <c r="AZ9" s="584"/>
      <c r="BA9" s="83"/>
      <c r="BB9" s="695"/>
      <c r="BC9" s="696"/>
      <c r="BD9" s="696"/>
      <c r="BE9" s="697"/>
      <c r="BF9" s="695"/>
      <c r="BG9" s="697"/>
      <c r="BH9" s="591"/>
      <c r="BI9" s="591"/>
      <c r="BJ9" s="591"/>
      <c r="BK9" s="591"/>
      <c r="BL9" s="591"/>
      <c r="BM9" s="591"/>
      <c r="BN9" s="591"/>
      <c r="BO9" s="83"/>
      <c r="BP9" s="595"/>
      <c r="BQ9" s="596"/>
      <c r="BR9" s="596"/>
      <c r="BS9" s="596"/>
      <c r="BT9" s="596"/>
      <c r="BU9" s="596"/>
      <c r="BV9" s="596"/>
      <c r="BW9" s="596"/>
      <c r="BX9" s="596"/>
      <c r="BY9" s="582"/>
      <c r="BZ9" s="583"/>
      <c r="CA9" s="583"/>
      <c r="CB9" s="583"/>
      <c r="CC9" s="583"/>
      <c r="CD9" s="583"/>
      <c r="CE9" s="584"/>
      <c r="CF9" s="101"/>
      <c r="CG9" s="703"/>
      <c r="CH9" s="707"/>
      <c r="CI9" s="705"/>
      <c r="CJ9" s="607"/>
      <c r="CK9" s="607"/>
      <c r="CL9" s="724" t="s">
        <v>207</v>
      </c>
      <c r="CM9" s="718" t="s">
        <v>208</v>
      </c>
      <c r="CN9" s="720" t="s">
        <v>207</v>
      </c>
      <c r="CO9" s="722" t="s">
        <v>208</v>
      </c>
      <c r="CP9" s="736"/>
      <c r="CQ9" s="715" t="s">
        <v>102</v>
      </c>
      <c r="CR9" s="711" t="s">
        <v>103</v>
      </c>
      <c r="CS9" s="713" t="s">
        <v>104</v>
      </c>
      <c r="CT9" s="715" t="s">
        <v>105</v>
      </c>
      <c r="CU9" s="730" t="s">
        <v>106</v>
      </c>
      <c r="CV9" s="701" t="s">
        <v>107</v>
      </c>
      <c r="CW9" s="728" t="s">
        <v>108</v>
      </c>
      <c r="CX9" s="701" t="s">
        <v>105</v>
      </c>
      <c r="CY9" s="726" t="s">
        <v>172</v>
      </c>
      <c r="CZ9" s="625"/>
      <c r="DA9" s="628"/>
      <c r="DB9" s="571"/>
      <c r="DC9" s="631"/>
      <c r="DD9" s="628"/>
      <c r="DE9" s="634"/>
      <c r="DF9" s="641"/>
      <c r="DG9" s="643"/>
      <c r="DH9" s="628"/>
      <c r="DI9" s="571"/>
      <c r="DJ9" s="571"/>
      <c r="DK9" s="571"/>
      <c r="DL9" s="571"/>
      <c r="DM9" s="634"/>
      <c r="DN9" s="628"/>
      <c r="DO9" s="571"/>
      <c r="DP9" s="571"/>
      <c r="DQ9" s="571"/>
      <c r="DR9" s="634"/>
      <c r="DS9" s="653"/>
      <c r="DT9" s="654"/>
      <c r="DU9" s="654"/>
      <c r="DV9" s="655"/>
      <c r="DW9" s="655"/>
      <c r="DX9" s="655"/>
      <c r="DY9" s="645"/>
      <c r="DZ9" s="669"/>
      <c r="EA9" s="648"/>
      <c r="EB9" s="664"/>
      <c r="EC9" s="651"/>
      <c r="ED9" s="661"/>
    </row>
    <row r="10" spans="1:134" s="13" customFormat="1" ht="51" customHeight="1" thickBot="1">
      <c r="A10" s="498"/>
      <c r="B10" s="511"/>
      <c r="C10" s="323" t="s">
        <v>375</v>
      </c>
      <c r="D10" s="104" t="s">
        <v>26</v>
      </c>
      <c r="E10" s="104" t="s">
        <v>27</v>
      </c>
      <c r="F10" s="51" t="s">
        <v>92</v>
      </c>
      <c r="G10" s="52" t="s">
        <v>72</v>
      </c>
      <c r="H10" s="52" t="s">
        <v>93</v>
      </c>
      <c r="I10" s="52" t="s">
        <v>70</v>
      </c>
      <c r="J10" s="52" t="s">
        <v>71</v>
      </c>
      <c r="K10" s="52" t="s">
        <v>92</v>
      </c>
      <c r="L10" s="52" t="s">
        <v>72</v>
      </c>
      <c r="M10" s="31" t="s">
        <v>93</v>
      </c>
      <c r="N10" s="31" t="s">
        <v>70</v>
      </c>
      <c r="O10" s="31" t="s">
        <v>71</v>
      </c>
      <c r="P10" s="52" t="s">
        <v>72</v>
      </c>
      <c r="Q10" s="52" t="s">
        <v>93</v>
      </c>
      <c r="R10" s="52" t="s">
        <v>70</v>
      </c>
      <c r="S10" s="52" t="s">
        <v>71</v>
      </c>
      <c r="T10" s="31" t="s">
        <v>72</v>
      </c>
      <c r="U10" s="52" t="s">
        <v>93</v>
      </c>
      <c r="V10" s="52" t="s">
        <v>70</v>
      </c>
      <c r="W10" s="52" t="s">
        <v>71</v>
      </c>
      <c r="X10" s="52" t="s">
        <v>94</v>
      </c>
      <c r="Y10" s="52" t="s">
        <v>95</v>
      </c>
      <c r="Z10" s="129" t="s">
        <v>189</v>
      </c>
      <c r="AA10" s="129" t="s">
        <v>190</v>
      </c>
      <c r="AB10" s="129" t="s">
        <v>191</v>
      </c>
      <c r="AC10" s="129" t="s">
        <v>192</v>
      </c>
      <c r="AD10" s="129" t="s">
        <v>193</v>
      </c>
      <c r="AE10" s="129" t="s">
        <v>194</v>
      </c>
      <c r="AF10" s="129" t="s">
        <v>195</v>
      </c>
      <c r="AG10" s="59"/>
      <c r="AH10" s="53" t="s">
        <v>92</v>
      </c>
      <c r="AI10" s="53" t="s">
        <v>72</v>
      </c>
      <c r="AJ10" s="34" t="s">
        <v>93</v>
      </c>
      <c r="AK10" s="34" t="s">
        <v>70</v>
      </c>
      <c r="AL10" s="34" t="s">
        <v>71</v>
      </c>
      <c r="AM10" s="54" t="s">
        <v>92</v>
      </c>
      <c r="AN10" s="53" t="s">
        <v>72</v>
      </c>
      <c r="AO10" s="34" t="s">
        <v>93</v>
      </c>
      <c r="AP10" s="34" t="s">
        <v>70</v>
      </c>
      <c r="AQ10" s="34" t="s">
        <v>71</v>
      </c>
      <c r="AR10" s="34" t="s">
        <v>94</v>
      </c>
      <c r="AS10" s="34" t="s">
        <v>95</v>
      </c>
      <c r="AT10" s="34" t="s">
        <v>189</v>
      </c>
      <c r="AU10" s="34" t="s">
        <v>190</v>
      </c>
      <c r="AV10" s="34" t="s">
        <v>191</v>
      </c>
      <c r="AW10" s="34" t="s">
        <v>192</v>
      </c>
      <c r="AX10" s="34" t="s">
        <v>193</v>
      </c>
      <c r="AY10" s="34" t="s">
        <v>194</v>
      </c>
      <c r="AZ10" s="34" t="s">
        <v>195</v>
      </c>
      <c r="BA10" s="33"/>
      <c r="BB10" s="84" t="s">
        <v>72</v>
      </c>
      <c r="BC10" s="84" t="s">
        <v>93</v>
      </c>
      <c r="BD10" s="84" t="s">
        <v>70</v>
      </c>
      <c r="BE10" s="84" t="s">
        <v>71</v>
      </c>
      <c r="BF10" s="85" t="s">
        <v>94</v>
      </c>
      <c r="BG10" s="85" t="s">
        <v>95</v>
      </c>
      <c r="BH10" s="84" t="s">
        <v>189</v>
      </c>
      <c r="BI10" s="84" t="s">
        <v>190</v>
      </c>
      <c r="BJ10" s="84" t="s">
        <v>191</v>
      </c>
      <c r="BK10" s="84" t="s">
        <v>192</v>
      </c>
      <c r="BL10" s="84" t="s">
        <v>193</v>
      </c>
      <c r="BM10" s="84" t="s">
        <v>194</v>
      </c>
      <c r="BN10" s="84" t="s">
        <v>195</v>
      </c>
      <c r="BO10" s="59"/>
      <c r="BP10" s="95" t="s">
        <v>92</v>
      </c>
      <c r="BQ10" s="96" t="s">
        <v>72</v>
      </c>
      <c r="BR10" s="277" t="s">
        <v>209</v>
      </c>
      <c r="BS10" s="277" t="s">
        <v>210</v>
      </c>
      <c r="BT10" s="97" t="s">
        <v>93</v>
      </c>
      <c r="BU10" s="96" t="s">
        <v>70</v>
      </c>
      <c r="BV10" s="98" t="s">
        <v>71</v>
      </c>
      <c r="BW10" s="96" t="s">
        <v>148</v>
      </c>
      <c r="BX10" s="99" t="s">
        <v>95</v>
      </c>
      <c r="BY10" s="130" t="s">
        <v>189</v>
      </c>
      <c r="BZ10" s="130" t="s">
        <v>190</v>
      </c>
      <c r="CA10" s="130" t="s">
        <v>191</v>
      </c>
      <c r="CB10" s="130" t="s">
        <v>192</v>
      </c>
      <c r="CC10" s="130" t="s">
        <v>193</v>
      </c>
      <c r="CD10" s="130" t="s">
        <v>194</v>
      </c>
      <c r="CE10" s="130" t="s">
        <v>195</v>
      </c>
      <c r="CF10" s="58"/>
      <c r="CG10" s="704"/>
      <c r="CH10" s="708"/>
      <c r="CI10" s="706"/>
      <c r="CJ10" s="608"/>
      <c r="CK10" s="608"/>
      <c r="CL10" s="721"/>
      <c r="CM10" s="719"/>
      <c r="CN10" s="721"/>
      <c r="CO10" s="723"/>
      <c r="CP10" s="737"/>
      <c r="CQ10" s="716"/>
      <c r="CR10" s="712"/>
      <c r="CS10" s="714"/>
      <c r="CT10" s="716"/>
      <c r="CU10" s="731"/>
      <c r="CV10" s="702"/>
      <c r="CW10" s="729"/>
      <c r="CX10" s="702"/>
      <c r="CY10" s="727"/>
      <c r="CZ10" s="626"/>
      <c r="DA10" s="629"/>
      <c r="DB10" s="572"/>
      <c r="DC10" s="632"/>
      <c r="DD10" s="629"/>
      <c r="DE10" s="635"/>
      <c r="DF10" s="642"/>
      <c r="DG10" s="644"/>
      <c r="DH10" s="629"/>
      <c r="DI10" s="572"/>
      <c r="DJ10" s="572"/>
      <c r="DK10" s="572"/>
      <c r="DL10" s="572"/>
      <c r="DM10" s="635"/>
      <c r="DN10" s="145" t="s">
        <v>29</v>
      </c>
      <c r="DO10" s="146" t="s">
        <v>30</v>
      </c>
      <c r="DP10" s="146" t="s">
        <v>31</v>
      </c>
      <c r="DQ10" s="146" t="s">
        <v>32</v>
      </c>
      <c r="DR10" s="147" t="s">
        <v>33</v>
      </c>
      <c r="DS10" s="338" t="s">
        <v>34</v>
      </c>
      <c r="DT10" s="339" t="s">
        <v>35</v>
      </c>
      <c r="DU10" s="339" t="s">
        <v>36</v>
      </c>
      <c r="DV10" s="656"/>
      <c r="DW10" s="656"/>
      <c r="DX10" s="656"/>
      <c r="DY10" s="646"/>
      <c r="DZ10" s="670"/>
      <c r="EA10" s="649"/>
      <c r="EB10" s="665"/>
      <c r="EC10" s="652"/>
      <c r="ED10" s="662"/>
    </row>
    <row r="11" spans="1:134" s="13" customFormat="1" ht="7.5" customHeight="1" thickBot="1">
      <c r="A11" s="55"/>
      <c r="B11" s="56"/>
      <c r="C11" s="324"/>
      <c r="D11" s="56"/>
      <c r="E11" s="56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9"/>
      <c r="AA11" s="59"/>
      <c r="AB11" s="59"/>
      <c r="AC11" s="59"/>
      <c r="AD11" s="59"/>
      <c r="AE11" s="59"/>
      <c r="AF11" s="59"/>
      <c r="AG11" s="59"/>
      <c r="AH11" s="273"/>
      <c r="AI11" s="273"/>
      <c r="AJ11" s="242"/>
      <c r="AK11" s="242"/>
      <c r="AL11" s="242"/>
      <c r="AM11" s="242"/>
      <c r="AN11" s="273"/>
      <c r="AO11" s="242"/>
      <c r="AP11" s="242"/>
      <c r="AQ11" s="242"/>
      <c r="AR11" s="242"/>
      <c r="AS11" s="242"/>
      <c r="AT11" s="59"/>
      <c r="AU11" s="59"/>
      <c r="AV11" s="59"/>
      <c r="AW11" s="59"/>
      <c r="AX11" s="59"/>
      <c r="AY11" s="59"/>
      <c r="AZ11" s="59"/>
      <c r="BA11" s="59"/>
      <c r="BB11" s="86"/>
      <c r="BC11" s="86"/>
      <c r="BD11" s="86"/>
      <c r="BE11" s="86"/>
      <c r="BF11" s="86"/>
      <c r="BG11" s="86"/>
      <c r="BH11" s="59"/>
      <c r="BI11" s="59"/>
      <c r="BJ11" s="59"/>
      <c r="BK11" s="59"/>
      <c r="BL11" s="59"/>
      <c r="BM11" s="59"/>
      <c r="BN11" s="59"/>
      <c r="BO11" s="59"/>
      <c r="BP11" s="56"/>
      <c r="BQ11" s="56"/>
      <c r="BR11" s="56"/>
      <c r="BS11" s="56"/>
      <c r="BT11" s="56"/>
      <c r="BU11" s="56"/>
      <c r="BV11" s="56"/>
      <c r="BW11" s="56"/>
      <c r="BX11" s="56"/>
      <c r="BY11" s="58"/>
      <c r="BZ11" s="58"/>
      <c r="CA11" s="58"/>
      <c r="CB11" s="58"/>
      <c r="CC11" s="58"/>
      <c r="CD11" s="58"/>
      <c r="CE11" s="58"/>
      <c r="CF11" s="58"/>
      <c r="CG11" s="56"/>
      <c r="CH11" s="105"/>
      <c r="CI11" s="56"/>
      <c r="CJ11" s="60"/>
      <c r="CK11" s="60"/>
      <c r="CL11" s="60"/>
      <c r="CM11" s="60"/>
      <c r="CN11" s="60"/>
      <c r="CO11" s="60"/>
      <c r="CP11" s="60"/>
      <c r="CQ11" s="56"/>
      <c r="CR11" s="56"/>
      <c r="CS11" s="56"/>
      <c r="CT11" s="56"/>
      <c r="CU11" s="56"/>
      <c r="CV11" s="56"/>
      <c r="CW11" s="56"/>
      <c r="CX11" s="56"/>
      <c r="CY11" s="56"/>
      <c r="CZ11" s="61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60"/>
      <c r="DT11" s="62"/>
      <c r="DU11" s="62"/>
      <c r="DV11" s="60"/>
      <c r="DW11" s="60"/>
      <c r="DX11" s="60"/>
      <c r="DY11" s="62"/>
      <c r="DZ11" s="63"/>
      <c r="EA11" s="55"/>
      <c r="EB11" s="56"/>
    </row>
    <row r="12" spans="1:134" s="13" customFormat="1" ht="21" customHeight="1" thickBot="1">
      <c r="A12" s="636" t="s">
        <v>109</v>
      </c>
      <c r="B12" s="637"/>
      <c r="C12" s="337" t="s">
        <v>387</v>
      </c>
      <c r="D12" s="636"/>
      <c r="E12" s="637"/>
      <c r="F12" s="336"/>
      <c r="G12" s="65"/>
      <c r="H12" s="65"/>
      <c r="I12" s="65"/>
      <c r="J12" s="65"/>
      <c r="K12" s="65"/>
      <c r="L12" s="65"/>
      <c r="M12" s="64"/>
      <c r="N12" s="64"/>
      <c r="O12" s="64"/>
      <c r="P12" s="65"/>
      <c r="Q12" s="65"/>
      <c r="R12" s="65"/>
      <c r="S12" s="65"/>
      <c r="T12" s="64"/>
      <c r="U12" s="65"/>
      <c r="V12" s="65"/>
      <c r="W12" s="65"/>
      <c r="X12" s="65"/>
      <c r="Y12" s="65"/>
      <c r="Z12" s="132"/>
      <c r="AA12" s="132"/>
      <c r="AB12" s="132"/>
      <c r="AC12" s="132"/>
      <c r="AD12" s="132"/>
      <c r="AE12" s="132"/>
      <c r="AF12" s="132"/>
      <c r="AG12" s="65"/>
      <c r="AH12" s="243">
        <f>'DIRECCIÓN GENERAL'!E165</f>
        <v>0</v>
      </c>
      <c r="AI12" s="243">
        <f>'DIRECCIÓN GENERAL'!F165</f>
        <v>0</v>
      </c>
      <c r="AJ12" s="243">
        <f>'DIRECCIÓN GENERAL'!G165</f>
        <v>0</v>
      </c>
      <c r="AK12" s="243">
        <f>'DIRECCIÓN GENERAL'!H165</f>
        <v>0</v>
      </c>
      <c r="AL12" s="243">
        <f>'DIRECCIÓN GENERAL'!I165</f>
        <v>0</v>
      </c>
      <c r="AM12" s="243">
        <f>'DIRECCIÓN GENERAL'!J165</f>
        <v>184</v>
      </c>
      <c r="AN12" s="243">
        <f>'DIRECCIÓN GENERAL'!K165</f>
        <v>2368</v>
      </c>
      <c r="AO12" s="243">
        <f>'DIRECCIÓN GENERAL'!L165</f>
        <v>2373</v>
      </c>
      <c r="AP12" s="243">
        <f>'DIRECCIÓN GENERAL'!M165</f>
        <v>11</v>
      </c>
      <c r="AQ12" s="243">
        <f>'DIRECCIÓN GENERAL'!N165</f>
        <v>78</v>
      </c>
      <c r="AR12" s="243">
        <f>'DIRECCIÓN GENERAL'!O165</f>
        <v>924</v>
      </c>
      <c r="AS12" s="243">
        <f>'DIRECCIÓN GENERAL'!P165</f>
        <v>1444</v>
      </c>
      <c r="AT12" s="243">
        <f>'DIRECCIÓN GENERAL'!Q165</f>
        <v>480</v>
      </c>
      <c r="AU12" s="243">
        <f>'DIRECCIÓN GENERAL'!R165</f>
        <v>351</v>
      </c>
      <c r="AV12" s="243">
        <f>'DIRECCIÓN GENERAL'!S165</f>
        <v>539</v>
      </c>
      <c r="AW12" s="243">
        <f>'DIRECCIÓN GENERAL'!T165</f>
        <v>530</v>
      </c>
      <c r="AX12" s="243">
        <f>'DIRECCIÓN GENERAL'!U165</f>
        <v>291</v>
      </c>
      <c r="AY12" s="243">
        <f>'DIRECCIÓN GENERAL'!V165</f>
        <v>152</v>
      </c>
      <c r="AZ12" s="243">
        <f>'DIRECCIÓN GENERAL'!W165</f>
        <v>25</v>
      </c>
      <c r="BA12" s="133"/>
      <c r="BB12" s="65"/>
      <c r="BC12" s="65"/>
      <c r="BD12" s="65"/>
      <c r="BE12" s="65"/>
      <c r="BF12" s="65"/>
      <c r="BG12" s="65"/>
      <c r="BH12" s="132"/>
      <c r="BI12" s="132"/>
      <c r="BJ12" s="132"/>
      <c r="BK12" s="132"/>
      <c r="BL12" s="132"/>
      <c r="BM12" s="132"/>
      <c r="BN12" s="132"/>
      <c r="BO12" s="133"/>
      <c r="BP12" s="114">
        <f>SUM(F12,K12,AH12,AM12,)</f>
        <v>184</v>
      </c>
      <c r="BQ12" s="114">
        <f>SUM(G12+L12+P12+T12+AI12+AN12+BB12)</f>
        <v>2368</v>
      </c>
      <c r="BR12" s="275">
        <f>SUM(BY12:CE12)</f>
        <v>2368</v>
      </c>
      <c r="BS12" s="275">
        <f>SUM(BW12:BX12)</f>
        <v>2368</v>
      </c>
      <c r="BT12" s="114">
        <f>SUM(H12+M12+Q12+U12+AJ12+AO12+BC12)</f>
        <v>2373</v>
      </c>
      <c r="BU12" s="114">
        <f>SUM(I12+N12+R12+V12+AK12+AP12+BD12)</f>
        <v>11</v>
      </c>
      <c r="BV12" s="114">
        <f>SUM(J12+O12+S12+W12+AL12+AQ12+BE12)</f>
        <v>78</v>
      </c>
      <c r="BW12" s="115">
        <f>SUM(X12,AR12,BF12)</f>
        <v>924</v>
      </c>
      <c r="BX12" s="115">
        <f>SUM(Y12,AS12,BG12)</f>
        <v>1444</v>
      </c>
      <c r="BY12" s="114">
        <f t="shared" ref="BY12:CE12" si="0">SUM(Z12,BH12,AT12)</f>
        <v>480</v>
      </c>
      <c r="BZ12" s="114">
        <f t="shared" si="0"/>
        <v>351</v>
      </c>
      <c r="CA12" s="114">
        <f t="shared" si="0"/>
        <v>539</v>
      </c>
      <c r="CB12" s="114">
        <f t="shared" si="0"/>
        <v>530</v>
      </c>
      <c r="CC12" s="114">
        <f t="shared" si="0"/>
        <v>291</v>
      </c>
      <c r="CD12" s="114">
        <f t="shared" si="0"/>
        <v>152</v>
      </c>
      <c r="CE12" s="114">
        <f t="shared" si="0"/>
        <v>25</v>
      </c>
      <c r="CF12" s="35"/>
      <c r="CG12" s="77"/>
      <c r="CH12" s="79"/>
      <c r="CI12" s="77"/>
      <c r="CJ12" s="77"/>
      <c r="CK12" s="77"/>
      <c r="CL12" s="109">
        <f>SUM(CONVENIOS!F9:F31)</f>
        <v>0</v>
      </c>
      <c r="CM12" s="109">
        <f>SUM(CONVENIOS!I9:I31)</f>
        <v>0</v>
      </c>
      <c r="CN12" s="109">
        <f>SUM(CONVENIOS!O9:O31)</f>
        <v>0</v>
      </c>
      <c r="CO12" s="109">
        <f>SUM(CONVENIOS!V9:V31)</f>
        <v>0</v>
      </c>
      <c r="CP12" s="109">
        <f>SUM(CM12,CO12)</f>
        <v>0</v>
      </c>
      <c r="CQ12" s="77">
        <v>1</v>
      </c>
      <c r="CR12" s="77">
        <v>4</v>
      </c>
      <c r="CS12" s="77">
        <v>8</v>
      </c>
      <c r="CT12" s="77">
        <v>45</v>
      </c>
      <c r="CU12" s="77">
        <v>0</v>
      </c>
      <c r="CV12" s="77">
        <v>0</v>
      </c>
      <c r="CW12" s="77">
        <v>0</v>
      </c>
      <c r="CX12" s="77">
        <v>0</v>
      </c>
      <c r="CY12" s="77">
        <v>93</v>
      </c>
      <c r="CZ12" s="77"/>
      <c r="DA12" s="77"/>
      <c r="DB12" s="77"/>
      <c r="DC12" s="77"/>
      <c r="DD12" s="77"/>
      <c r="DE12" s="77"/>
      <c r="DF12" s="77">
        <v>1</v>
      </c>
      <c r="DG12" s="77"/>
      <c r="DH12" s="77">
        <v>0</v>
      </c>
      <c r="DI12" s="77">
        <v>4</v>
      </c>
      <c r="DJ12" s="77">
        <v>0</v>
      </c>
      <c r="DK12" s="77">
        <v>0</v>
      </c>
      <c r="DL12" s="77">
        <v>0</v>
      </c>
      <c r="DM12" s="77">
        <v>0</v>
      </c>
      <c r="DN12" s="77">
        <v>4</v>
      </c>
      <c r="DO12" s="77">
        <v>8</v>
      </c>
      <c r="DP12" s="77">
        <v>4</v>
      </c>
      <c r="DQ12" s="77">
        <v>31</v>
      </c>
      <c r="DR12" s="77">
        <v>18</v>
      </c>
      <c r="DS12" s="77"/>
      <c r="DT12" s="77"/>
      <c r="DU12" s="77"/>
      <c r="DV12" s="77"/>
      <c r="DW12" s="77"/>
      <c r="DX12" s="77"/>
      <c r="DY12" s="77"/>
      <c r="DZ12" s="77"/>
      <c r="EA12" s="77"/>
      <c r="EB12" s="118"/>
      <c r="EC12" s="117"/>
      <c r="ED12" s="117"/>
    </row>
    <row r="13" spans="1:134" s="13" customFormat="1" ht="7.5" customHeight="1" thickBot="1">
      <c r="A13" s="55"/>
      <c r="B13" s="56"/>
      <c r="C13" s="324"/>
      <c r="D13" s="56"/>
      <c r="E13" s="56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9"/>
      <c r="AA13" s="59"/>
      <c r="AB13" s="59"/>
      <c r="AC13" s="59"/>
      <c r="AD13" s="59"/>
      <c r="AE13" s="59"/>
      <c r="AF13" s="59"/>
      <c r="AG13" s="59"/>
      <c r="AH13" s="274"/>
      <c r="AI13" s="274"/>
      <c r="AJ13" s="86"/>
      <c r="AK13" s="86"/>
      <c r="AL13" s="86"/>
      <c r="AM13" s="86"/>
      <c r="AN13" s="274"/>
      <c r="AO13" s="86"/>
      <c r="AP13" s="86"/>
      <c r="AQ13" s="86"/>
      <c r="AR13" s="86"/>
      <c r="AS13" s="86"/>
      <c r="AT13" s="59"/>
      <c r="AU13" s="59"/>
      <c r="AV13" s="59"/>
      <c r="AW13" s="59"/>
      <c r="AX13" s="59"/>
      <c r="AY13" s="59"/>
      <c r="AZ13" s="59"/>
      <c r="BA13" s="59"/>
      <c r="BB13" s="57"/>
      <c r="BC13" s="57"/>
      <c r="BD13" s="57"/>
      <c r="BE13" s="57"/>
      <c r="BF13" s="57"/>
      <c r="BG13" s="57"/>
      <c r="BH13" s="59"/>
      <c r="BI13" s="59"/>
      <c r="BJ13" s="59"/>
      <c r="BK13" s="59"/>
      <c r="BL13" s="59"/>
      <c r="BM13" s="59"/>
      <c r="BN13" s="59"/>
      <c r="BO13" s="59"/>
      <c r="BP13" s="107"/>
      <c r="BQ13" s="107"/>
      <c r="BR13" s="107"/>
      <c r="BS13" s="107"/>
      <c r="BT13" s="107"/>
      <c r="BU13" s="107"/>
      <c r="BV13" s="107"/>
      <c r="BW13" s="107"/>
      <c r="BX13" s="107"/>
      <c r="BY13" s="116"/>
      <c r="BZ13" s="116"/>
      <c r="CA13" s="116"/>
      <c r="CB13" s="116"/>
      <c r="CC13" s="116"/>
      <c r="CD13" s="116"/>
      <c r="CE13" s="116"/>
      <c r="CF13" s="58"/>
      <c r="CG13" s="78"/>
      <c r="CH13" s="80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80"/>
      <c r="EA13" s="78"/>
      <c r="EB13" s="119"/>
      <c r="EC13" s="78"/>
      <c r="ED13" s="78"/>
    </row>
    <row r="14" spans="1:134" s="10" customFormat="1" ht="21" customHeight="1" thickBot="1">
      <c r="A14" s="36">
        <v>1</v>
      </c>
      <c r="B14" s="326" t="s">
        <v>37</v>
      </c>
      <c r="C14" s="329" t="s">
        <v>376</v>
      </c>
      <c r="D14" s="37">
        <v>1</v>
      </c>
      <c r="E14" s="37"/>
      <c r="F14" s="37">
        <f>CALKINI!E163</f>
        <v>0</v>
      </c>
      <c r="G14" s="37">
        <f>CALKINI!F163</f>
        <v>0</v>
      </c>
      <c r="H14" s="37">
        <f>CALKINI!G163</f>
        <v>0</v>
      </c>
      <c r="I14" s="37">
        <f>CALKINI!H163</f>
        <v>0</v>
      </c>
      <c r="J14" s="37">
        <f>CALKINI!I163</f>
        <v>0</v>
      </c>
      <c r="K14" s="37">
        <f>CALKINI!J163</f>
        <v>0</v>
      </c>
      <c r="L14" s="37">
        <f>CALKINI!K163</f>
        <v>0</v>
      </c>
      <c r="M14" s="37">
        <f>CALKINI!L163</f>
        <v>0</v>
      </c>
      <c r="N14" s="37">
        <f>CALKINI!M163</f>
        <v>0</v>
      </c>
      <c r="O14" s="37">
        <f>CALKINI!N163</f>
        <v>0</v>
      </c>
      <c r="P14" s="37">
        <f>CALKINI!O163</f>
        <v>0</v>
      </c>
      <c r="Q14" s="37">
        <f>CALKINI!P163</f>
        <v>0</v>
      </c>
      <c r="R14" s="37">
        <f>CALKINI!Q163</f>
        <v>0</v>
      </c>
      <c r="S14" s="37">
        <f>CALKINI!R163</f>
        <v>0</v>
      </c>
      <c r="T14" s="37">
        <f>CALKINI!S163</f>
        <v>0</v>
      </c>
      <c r="U14" s="37">
        <f>CALKINI!T163</f>
        <v>0</v>
      </c>
      <c r="V14" s="37">
        <f>CALKINI!U163</f>
        <v>0</v>
      </c>
      <c r="W14" s="37">
        <f>CALKINI!V163</f>
        <v>0</v>
      </c>
      <c r="X14" s="37">
        <f>CALKINI!W163</f>
        <v>0</v>
      </c>
      <c r="Y14" s="37">
        <f>CALKINI!X163</f>
        <v>0</v>
      </c>
      <c r="Z14" s="37">
        <f>CALKINI!Y163</f>
        <v>0</v>
      </c>
      <c r="AA14" s="37">
        <f>CALKINI!Z163</f>
        <v>0</v>
      </c>
      <c r="AB14" s="37">
        <f>CALKINI!AA163</f>
        <v>0</v>
      </c>
      <c r="AC14" s="37">
        <f>CALKINI!AB163</f>
        <v>0</v>
      </c>
      <c r="AD14" s="37">
        <f>CALKINI!AC163</f>
        <v>0</v>
      </c>
      <c r="AE14" s="37">
        <f>CALKINI!AD163</f>
        <v>0</v>
      </c>
      <c r="AF14" s="37">
        <f>CALKINI!AE163</f>
        <v>0</v>
      </c>
      <c r="AG14" s="45"/>
      <c r="AH14" s="37">
        <f>CALKINI!E318</f>
        <v>0</v>
      </c>
      <c r="AI14" s="37">
        <f>CALKINI!F318</f>
        <v>0</v>
      </c>
      <c r="AJ14" s="37">
        <f>CALKINI!G318</f>
        <v>0</v>
      </c>
      <c r="AK14" s="37">
        <f>CALKINI!H318</f>
        <v>0</v>
      </c>
      <c r="AL14" s="37">
        <f>CALKINI!I318</f>
        <v>0</v>
      </c>
      <c r="AM14" s="37">
        <f>CALKINI!J318</f>
        <v>318</v>
      </c>
      <c r="AN14" s="37">
        <f>CALKINI!K318</f>
        <v>2993</v>
      </c>
      <c r="AO14" s="37">
        <f>CALKINI!L318</f>
        <v>2678</v>
      </c>
      <c r="AP14" s="37">
        <f>CALKINI!M318</f>
        <v>234</v>
      </c>
      <c r="AQ14" s="37">
        <f>CALKINI!N318</f>
        <v>89</v>
      </c>
      <c r="AR14" s="37">
        <f>CALKINI!O318</f>
        <v>430</v>
      </c>
      <c r="AS14" s="37">
        <f>CALKINI!P318</f>
        <v>2563</v>
      </c>
      <c r="AT14" s="37">
        <f>CALKINI!Q318</f>
        <v>296</v>
      </c>
      <c r="AU14" s="37">
        <f>CALKINI!R318</f>
        <v>360</v>
      </c>
      <c r="AV14" s="37">
        <f>CALKINI!S318</f>
        <v>731</v>
      </c>
      <c r="AW14" s="37">
        <f>CALKINI!T318</f>
        <v>675</v>
      </c>
      <c r="AX14" s="37">
        <f>CALKINI!U318</f>
        <v>473</v>
      </c>
      <c r="AY14" s="37">
        <f>CALKINI!V318</f>
        <v>262</v>
      </c>
      <c r="AZ14" s="37">
        <f>CALKINI!W318</f>
        <v>196</v>
      </c>
      <c r="BA14" s="45"/>
      <c r="BB14" s="87">
        <f>CALKINI!AG163</f>
        <v>0</v>
      </c>
      <c r="BC14" s="87">
        <f>CALKINI!AH163</f>
        <v>0</v>
      </c>
      <c r="BD14" s="87">
        <f>CALKINI!AI163</f>
        <v>0</v>
      </c>
      <c r="BE14" s="87">
        <f>CALKINI!AJ163</f>
        <v>0</v>
      </c>
      <c r="BF14" s="87">
        <f>CALKINI!AK163</f>
        <v>0</v>
      </c>
      <c r="BG14" s="87">
        <f>CALKINI!AL163</f>
        <v>0</v>
      </c>
      <c r="BH14" s="87">
        <f>CALKINI!AM163</f>
        <v>0</v>
      </c>
      <c r="BI14" s="87">
        <f>CALKINI!AN163</f>
        <v>0</v>
      </c>
      <c r="BJ14" s="87">
        <f>CALKINI!AO163</f>
        <v>0</v>
      </c>
      <c r="BK14" s="87">
        <f>CALKINI!AP163</f>
        <v>0</v>
      </c>
      <c r="BL14" s="87">
        <f>CALKINI!AQ163</f>
        <v>0</v>
      </c>
      <c r="BM14" s="87">
        <f>CALKINI!AR163</f>
        <v>0</v>
      </c>
      <c r="BN14" s="87">
        <f>CALKINI!AS163</f>
        <v>0</v>
      </c>
      <c r="BO14" s="134"/>
      <c r="BP14" s="114">
        <f t="shared" ref="BP14:BP24" si="1">SUM(F14,K14,AH14,AM14,)</f>
        <v>318</v>
      </c>
      <c r="BQ14" s="114">
        <f t="shared" ref="BQ14:BQ24" si="2">SUM(G14+L14+P14+T14+AI14+AN14+BB14)</f>
        <v>2993</v>
      </c>
      <c r="BR14" s="275">
        <f>SUM(BW14:BX14)</f>
        <v>2993</v>
      </c>
      <c r="BS14" s="275">
        <f t="shared" ref="BS14:BS24" si="3">SUM(BY14:CE14)</f>
        <v>2993</v>
      </c>
      <c r="BT14" s="114">
        <f t="shared" ref="BT14:BT24" si="4">SUM(H14+M14+Q14+U14+AJ14+AO14+BC14)</f>
        <v>2678</v>
      </c>
      <c r="BU14" s="114">
        <f t="shared" ref="BU14:BU24" si="5">SUM(I14+N14+R14+V14+AK14+AP14+BD14)</f>
        <v>234</v>
      </c>
      <c r="BV14" s="114">
        <f t="shared" ref="BV14:BV24" si="6">SUM(J14+O14+S14+W14+AL14+AQ14+BE14)</f>
        <v>89</v>
      </c>
      <c r="BW14" s="115">
        <f t="shared" ref="BW14:BW24" si="7">SUM(X14,AR14,BF14)</f>
        <v>430</v>
      </c>
      <c r="BX14" s="115">
        <f t="shared" ref="BX14:BX24" si="8">SUM(Y14,AS14,BG14)</f>
        <v>2563</v>
      </c>
      <c r="BY14" s="114">
        <f t="shared" ref="BY14:BY24" si="9">SUM(Z14,BH14,AT14)</f>
        <v>296</v>
      </c>
      <c r="BZ14" s="114">
        <f t="shared" ref="BZ14:BZ24" si="10">SUM(AA14,BI14,AU14)</f>
        <v>360</v>
      </c>
      <c r="CA14" s="114">
        <f t="shared" ref="CA14:CA24" si="11">SUM(AB14,BJ14,AV14)</f>
        <v>731</v>
      </c>
      <c r="CB14" s="114">
        <f t="shared" ref="CB14:CB24" si="12">SUM(AC14,BK14,AW14)</f>
        <v>675</v>
      </c>
      <c r="CC14" s="114">
        <f t="shared" ref="CC14:CC24" si="13">SUM(AD14,BL14,AX14)</f>
        <v>473</v>
      </c>
      <c r="CD14" s="114">
        <f t="shared" ref="CD14:CD24" si="14">SUM(AE14,BM14,AY14)</f>
        <v>262</v>
      </c>
      <c r="CE14" s="114">
        <f t="shared" ref="CE14:CE24" si="15">SUM(AF14,BN14,AZ14)</f>
        <v>196</v>
      </c>
      <c r="CF14" s="102"/>
      <c r="CG14" s="38"/>
      <c r="CH14" s="38"/>
      <c r="CI14" s="38"/>
      <c r="CJ14" s="38"/>
      <c r="CK14" s="38"/>
      <c r="CL14" s="37">
        <f>SUM(CONVENIOS!F32:F33)</f>
        <v>0</v>
      </c>
      <c r="CM14" s="37">
        <f>SUM(CONVENIOS!I32:I33)</f>
        <v>0</v>
      </c>
      <c r="CN14" s="37">
        <f>SUM(CONVENIOS!O32:O33)</f>
        <v>0</v>
      </c>
      <c r="CO14" s="37">
        <f>SUM(CONVENIOS!R32:R33)</f>
        <v>0</v>
      </c>
      <c r="CP14" s="37">
        <f t="shared" ref="CP14:CP24" si="16">SUM(CO14,CM14)</f>
        <v>0</v>
      </c>
      <c r="CQ14" s="422">
        <v>0</v>
      </c>
      <c r="CR14" s="422">
        <v>0</v>
      </c>
      <c r="CS14" s="422">
        <v>0</v>
      </c>
      <c r="CT14" s="422">
        <v>0</v>
      </c>
      <c r="CU14" s="422">
        <v>1</v>
      </c>
      <c r="CV14" s="422">
        <v>2</v>
      </c>
      <c r="CW14" s="422">
        <v>0</v>
      </c>
      <c r="CX14" s="423">
        <v>27</v>
      </c>
      <c r="CY14" s="422">
        <v>46</v>
      </c>
      <c r="CZ14" s="38"/>
      <c r="DA14" s="38"/>
      <c r="DB14" s="38"/>
      <c r="DC14" s="38"/>
      <c r="DD14" s="38"/>
      <c r="DE14" s="38"/>
      <c r="DF14" s="38">
        <v>1</v>
      </c>
      <c r="DG14" s="573">
        <v>12</v>
      </c>
      <c r="DH14" s="38">
        <v>0</v>
      </c>
      <c r="DI14" s="38">
        <v>410</v>
      </c>
      <c r="DJ14" s="38">
        <v>6</v>
      </c>
      <c r="DK14" s="38">
        <v>9</v>
      </c>
      <c r="DL14" s="38">
        <v>0</v>
      </c>
      <c r="DM14" s="38">
        <v>0</v>
      </c>
      <c r="DN14" s="38">
        <v>6</v>
      </c>
      <c r="DO14" s="38">
        <v>9</v>
      </c>
      <c r="DP14" s="38">
        <v>10</v>
      </c>
      <c r="DQ14" s="38">
        <v>25</v>
      </c>
      <c r="DR14" s="38">
        <v>9</v>
      </c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638" t="s">
        <v>622</v>
      </c>
    </row>
    <row r="15" spans="1:134" s="24" customFormat="1" ht="21" customHeight="1" thickBot="1">
      <c r="A15" s="120">
        <v>2</v>
      </c>
      <c r="B15" s="121" t="s">
        <v>69</v>
      </c>
      <c r="C15" s="330" t="s">
        <v>377</v>
      </c>
      <c r="D15" s="122">
        <v>1</v>
      </c>
      <c r="E15" s="122"/>
      <c r="F15" s="122">
        <f>CALAKMUL!E38</f>
        <v>0</v>
      </c>
      <c r="G15" s="122">
        <f>CALAKMUL!F38</f>
        <v>0</v>
      </c>
      <c r="H15" s="122">
        <f>CALAKMUL!G38</f>
        <v>0</v>
      </c>
      <c r="I15" s="122">
        <f>CALAKMUL!H38</f>
        <v>0</v>
      </c>
      <c r="J15" s="122">
        <f>CALAKMUL!I38</f>
        <v>0</v>
      </c>
      <c r="K15" s="122">
        <f>CALAKMUL!J38</f>
        <v>0</v>
      </c>
      <c r="L15" s="122">
        <f>CALAKMUL!K38</f>
        <v>0</v>
      </c>
      <c r="M15" s="122">
        <f>CALAKMUL!L38</f>
        <v>0</v>
      </c>
      <c r="N15" s="122">
        <f>CALAKMUL!M38</f>
        <v>0</v>
      </c>
      <c r="O15" s="122">
        <f>CALAKMUL!N38</f>
        <v>0</v>
      </c>
      <c r="P15" s="122">
        <f>CALAKMUL!O38</f>
        <v>0</v>
      </c>
      <c r="Q15" s="122">
        <f>CALAKMUL!P38</f>
        <v>0</v>
      </c>
      <c r="R15" s="122">
        <f>CALAKMUL!Q38</f>
        <v>0</v>
      </c>
      <c r="S15" s="122">
        <f>CALAKMUL!R38</f>
        <v>0</v>
      </c>
      <c r="T15" s="122">
        <f>CALAKMUL!S38</f>
        <v>0</v>
      </c>
      <c r="U15" s="122">
        <f>CALAKMUL!T38</f>
        <v>0</v>
      </c>
      <c r="V15" s="122">
        <f>CALAKMUL!U38</f>
        <v>0</v>
      </c>
      <c r="W15" s="122">
        <f>CALAKMUL!V38</f>
        <v>0</v>
      </c>
      <c r="X15" s="122">
        <f>CALAKMUL!W38</f>
        <v>0</v>
      </c>
      <c r="Y15" s="122">
        <f>CALAKMUL!X38</f>
        <v>0</v>
      </c>
      <c r="Z15" s="122">
        <f>CALAKMUL!Y38</f>
        <v>0</v>
      </c>
      <c r="AA15" s="122">
        <f>CALAKMUL!Z38</f>
        <v>0</v>
      </c>
      <c r="AB15" s="122">
        <f>CALAKMUL!AA38</f>
        <v>0</v>
      </c>
      <c r="AC15" s="122">
        <f>CALAKMUL!AB38</f>
        <v>0</v>
      </c>
      <c r="AD15" s="122">
        <f>CALAKMUL!AC38</f>
        <v>0</v>
      </c>
      <c r="AE15" s="122">
        <f>CALAKMUL!AD38</f>
        <v>0</v>
      </c>
      <c r="AF15" s="122">
        <f>CALAKMUL!AE38</f>
        <v>0</v>
      </c>
      <c r="AG15" s="48"/>
      <c r="AH15" s="122">
        <f>CALAKMUL!E69</f>
        <v>0</v>
      </c>
      <c r="AI15" s="122">
        <f>CALAKMUL!F69</f>
        <v>0</v>
      </c>
      <c r="AJ15" s="122">
        <f>CALAKMUL!G69</f>
        <v>0</v>
      </c>
      <c r="AK15" s="122">
        <f>CALAKMUL!H69</f>
        <v>0</v>
      </c>
      <c r="AL15" s="122">
        <f>CALAKMUL!I69</f>
        <v>0</v>
      </c>
      <c r="AM15" s="122">
        <f>CALAKMUL!J69</f>
        <v>72</v>
      </c>
      <c r="AN15" s="122">
        <f>CALAKMUL!K69</f>
        <v>801</v>
      </c>
      <c r="AO15" s="122">
        <f>CALAKMUL!L69</f>
        <v>638</v>
      </c>
      <c r="AP15" s="122">
        <f>CALAKMUL!M69</f>
        <v>107</v>
      </c>
      <c r="AQ15" s="122">
        <f>CALAKMUL!N69</f>
        <v>68</v>
      </c>
      <c r="AR15" s="122">
        <f>CALAKMUL!O69</f>
        <v>132</v>
      </c>
      <c r="AS15" s="122">
        <f>CALAKMUL!P69</f>
        <v>669</v>
      </c>
      <c r="AT15" s="122">
        <f>CALAKMUL!Q69</f>
        <v>48</v>
      </c>
      <c r="AU15" s="122">
        <f>CALAKMUL!R69</f>
        <v>61</v>
      </c>
      <c r="AV15" s="122">
        <f>CALAKMUL!S69</f>
        <v>157</v>
      </c>
      <c r="AW15" s="122">
        <f>CALAKMUL!T69</f>
        <v>157</v>
      </c>
      <c r="AX15" s="122">
        <f>CALAKMUL!U69</f>
        <v>172</v>
      </c>
      <c r="AY15" s="122">
        <f>CALAKMUL!V69</f>
        <v>99</v>
      </c>
      <c r="AZ15" s="122">
        <f>CALAKMUL!W69</f>
        <v>107</v>
      </c>
      <c r="BA15" s="142"/>
      <c r="BB15" s="123">
        <f>CALAKMUL!AG38</f>
        <v>0</v>
      </c>
      <c r="BC15" s="123">
        <f>CALAKMUL!AH38</f>
        <v>0</v>
      </c>
      <c r="BD15" s="123">
        <f>CALAKMUL!AI38</f>
        <v>0</v>
      </c>
      <c r="BE15" s="123">
        <f>CALAKMUL!AJ38</f>
        <v>0</v>
      </c>
      <c r="BF15" s="123">
        <f>CALAKMUL!AK38</f>
        <v>0</v>
      </c>
      <c r="BG15" s="123">
        <f>CALAKMUL!AL38</f>
        <v>0</v>
      </c>
      <c r="BH15" s="123">
        <f>CALAKMUL!AM38</f>
        <v>0</v>
      </c>
      <c r="BI15" s="123">
        <f>CALAKMUL!AN38</f>
        <v>0</v>
      </c>
      <c r="BJ15" s="123">
        <f>CALAKMUL!AO38</f>
        <v>0</v>
      </c>
      <c r="BK15" s="123">
        <f>CALAKMUL!AP38</f>
        <v>0</v>
      </c>
      <c r="BL15" s="123">
        <f>CALAKMUL!AQ38</f>
        <v>0</v>
      </c>
      <c r="BM15" s="123">
        <f>CALAKMUL!AR38</f>
        <v>0</v>
      </c>
      <c r="BN15" s="123">
        <f>CALAKMUL!AS38</f>
        <v>0</v>
      </c>
      <c r="BO15" s="135"/>
      <c r="BP15" s="114">
        <f t="shared" si="1"/>
        <v>72</v>
      </c>
      <c r="BQ15" s="114">
        <f t="shared" si="2"/>
        <v>801</v>
      </c>
      <c r="BR15" s="275">
        <f t="shared" ref="BR15:BR24" si="17">SUM(BW15:BX15)</f>
        <v>801</v>
      </c>
      <c r="BS15" s="275">
        <f t="shared" si="3"/>
        <v>801</v>
      </c>
      <c r="BT15" s="114">
        <f t="shared" si="4"/>
        <v>638</v>
      </c>
      <c r="BU15" s="114">
        <f t="shared" si="5"/>
        <v>107</v>
      </c>
      <c r="BV15" s="114">
        <f t="shared" si="6"/>
        <v>68</v>
      </c>
      <c r="BW15" s="115">
        <f t="shared" si="7"/>
        <v>132</v>
      </c>
      <c r="BX15" s="115">
        <f t="shared" si="8"/>
        <v>669</v>
      </c>
      <c r="BY15" s="114">
        <f t="shared" si="9"/>
        <v>48</v>
      </c>
      <c r="BZ15" s="114">
        <f t="shared" si="10"/>
        <v>61</v>
      </c>
      <c r="CA15" s="114">
        <f t="shared" si="11"/>
        <v>157</v>
      </c>
      <c r="CB15" s="114">
        <f t="shared" si="12"/>
        <v>157</v>
      </c>
      <c r="CC15" s="114">
        <f t="shared" si="13"/>
        <v>172</v>
      </c>
      <c r="CD15" s="114">
        <f t="shared" si="14"/>
        <v>99</v>
      </c>
      <c r="CE15" s="114">
        <f t="shared" si="15"/>
        <v>107</v>
      </c>
      <c r="CF15" s="102"/>
      <c r="CG15" s="124"/>
      <c r="CH15" s="124"/>
      <c r="CI15" s="124"/>
      <c r="CJ15" s="124"/>
      <c r="CK15" s="124"/>
      <c r="CL15" s="122">
        <f>SUM(CONVENIOS!F34:F35)</f>
        <v>0</v>
      </c>
      <c r="CM15" s="122">
        <f>SUM(CONVENIOS!I34:I35)</f>
        <v>0</v>
      </c>
      <c r="CN15" s="122">
        <f>SUM(CONVENIOS!O34:O35)</f>
        <v>0</v>
      </c>
      <c r="CO15" s="122">
        <f>SUM(CONVENIOS!R34:R35)</f>
        <v>0</v>
      </c>
      <c r="CP15" s="122">
        <f t="shared" si="16"/>
        <v>0</v>
      </c>
      <c r="CQ15" s="424">
        <v>0</v>
      </c>
      <c r="CR15" s="424">
        <v>0</v>
      </c>
      <c r="CS15" s="424">
        <v>0</v>
      </c>
      <c r="CT15" s="424">
        <v>0</v>
      </c>
      <c r="CU15" s="425">
        <v>1</v>
      </c>
      <c r="CV15" s="425">
        <v>2</v>
      </c>
      <c r="CW15" s="425">
        <v>0</v>
      </c>
      <c r="CX15" s="425">
        <v>18</v>
      </c>
      <c r="CY15" s="425">
        <v>10</v>
      </c>
      <c r="CZ15" s="124"/>
      <c r="DA15" s="124"/>
      <c r="DB15" s="124"/>
      <c r="DC15" s="124"/>
      <c r="DD15" s="124"/>
      <c r="DE15" s="124"/>
      <c r="DF15" s="124">
        <v>1</v>
      </c>
      <c r="DG15" s="574"/>
      <c r="DH15" s="124">
        <v>0</v>
      </c>
      <c r="DI15" s="124">
        <v>58</v>
      </c>
      <c r="DJ15" s="124">
        <v>87</v>
      </c>
      <c r="DK15" s="124">
        <v>12</v>
      </c>
      <c r="DL15" s="124">
        <v>0</v>
      </c>
      <c r="DM15" s="124">
        <v>0</v>
      </c>
      <c r="DN15" s="124">
        <v>0</v>
      </c>
      <c r="DO15" s="124">
        <v>0</v>
      </c>
      <c r="DP15" s="124">
        <v>9</v>
      </c>
      <c r="DQ15" s="124">
        <v>3</v>
      </c>
      <c r="DR15" s="124">
        <v>0</v>
      </c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639"/>
    </row>
    <row r="16" spans="1:134" s="10" customFormat="1" ht="21" customHeight="1" thickBot="1">
      <c r="A16" s="36">
        <v>3</v>
      </c>
      <c r="B16" s="326" t="s">
        <v>38</v>
      </c>
      <c r="C16" s="329" t="s">
        <v>378</v>
      </c>
      <c r="D16" s="37">
        <v>1</v>
      </c>
      <c r="E16" s="37"/>
      <c r="F16" s="37">
        <f>CANDELARIA!E128</f>
        <v>0</v>
      </c>
      <c r="G16" s="37">
        <f>CANDELARIA!F128</f>
        <v>0</v>
      </c>
      <c r="H16" s="37">
        <f>CANDELARIA!G128</f>
        <v>0</v>
      </c>
      <c r="I16" s="37">
        <f>CANDELARIA!H128</f>
        <v>0</v>
      </c>
      <c r="J16" s="37">
        <f>CANDELARIA!I128</f>
        <v>0</v>
      </c>
      <c r="K16" s="37">
        <f>CANDELARIA!J128</f>
        <v>0</v>
      </c>
      <c r="L16" s="37">
        <f>CANDELARIA!K128</f>
        <v>0</v>
      </c>
      <c r="M16" s="37">
        <f>CANDELARIA!L128</f>
        <v>0</v>
      </c>
      <c r="N16" s="37">
        <f>CANDELARIA!M128</f>
        <v>0</v>
      </c>
      <c r="O16" s="37">
        <f>CANDELARIA!N128</f>
        <v>0</v>
      </c>
      <c r="P16" s="37">
        <f>CANDELARIA!O128</f>
        <v>0</v>
      </c>
      <c r="Q16" s="37">
        <f>CANDELARIA!P128</f>
        <v>0</v>
      </c>
      <c r="R16" s="37">
        <f>CANDELARIA!Q128</f>
        <v>0</v>
      </c>
      <c r="S16" s="37">
        <f>CANDELARIA!R128</f>
        <v>0</v>
      </c>
      <c r="T16" s="37">
        <f>CANDELARIA!S128</f>
        <v>0</v>
      </c>
      <c r="U16" s="37">
        <f>CANDELARIA!T128</f>
        <v>0</v>
      </c>
      <c r="V16" s="37">
        <f>CANDELARIA!U128</f>
        <v>0</v>
      </c>
      <c r="W16" s="37">
        <f>CANDELARIA!V128</f>
        <v>0</v>
      </c>
      <c r="X16" s="37">
        <f>CANDELARIA!W128</f>
        <v>0</v>
      </c>
      <c r="Y16" s="37">
        <f>CANDELARIA!X128</f>
        <v>0</v>
      </c>
      <c r="Z16" s="37">
        <f>CANDELARIA!Y128</f>
        <v>0</v>
      </c>
      <c r="AA16" s="37">
        <f>CANDELARIA!Z128</f>
        <v>0</v>
      </c>
      <c r="AB16" s="37">
        <f>CANDELARIA!AA128</f>
        <v>0</v>
      </c>
      <c r="AC16" s="37">
        <f>CANDELARIA!AB128</f>
        <v>0</v>
      </c>
      <c r="AD16" s="37">
        <f>CANDELARIA!AC128</f>
        <v>0</v>
      </c>
      <c r="AE16" s="37">
        <f>CANDELARIA!AD128</f>
        <v>0</v>
      </c>
      <c r="AF16" s="37">
        <f>CANDELARIA!AE128</f>
        <v>0</v>
      </c>
      <c r="AG16" s="45"/>
      <c r="AH16" s="37">
        <f>CANDELARIA!E283</f>
        <v>0</v>
      </c>
      <c r="AI16" s="37">
        <f>CANDELARIA!F283</f>
        <v>0</v>
      </c>
      <c r="AJ16" s="37">
        <f>CANDELARIA!G283</f>
        <v>0</v>
      </c>
      <c r="AK16" s="37">
        <f>CANDELARIA!H283</f>
        <v>0</v>
      </c>
      <c r="AL16" s="37">
        <f>CANDELARIA!I283</f>
        <v>0</v>
      </c>
      <c r="AM16" s="37">
        <f>CANDELARIA!J283</f>
        <v>129</v>
      </c>
      <c r="AN16" s="37">
        <f>CANDELARIA!K283</f>
        <v>1464</v>
      </c>
      <c r="AO16" s="37">
        <f>CANDELARIA!L283</f>
        <v>1193</v>
      </c>
      <c r="AP16" s="37">
        <f>CANDELARIA!M283</f>
        <v>282</v>
      </c>
      <c r="AQ16" s="37">
        <f>CANDELARIA!N283</f>
        <v>9</v>
      </c>
      <c r="AR16" s="37">
        <f>CANDELARIA!O283</f>
        <v>369</v>
      </c>
      <c r="AS16" s="37">
        <f>CANDELARIA!P283</f>
        <v>1095</v>
      </c>
      <c r="AT16" s="37">
        <f>CANDELARIA!Q283</f>
        <v>191</v>
      </c>
      <c r="AU16" s="37">
        <f>CANDELARIA!R283</f>
        <v>268</v>
      </c>
      <c r="AV16" s="37">
        <f>CANDELARIA!S283</f>
        <v>267</v>
      </c>
      <c r="AW16" s="37">
        <f>CANDELARIA!T283</f>
        <v>393</v>
      </c>
      <c r="AX16" s="37">
        <f>CANDELARIA!U283</f>
        <v>273</v>
      </c>
      <c r="AY16" s="37">
        <f>CANDELARIA!V283</f>
        <v>53</v>
      </c>
      <c r="AZ16" s="37">
        <f>CANDELARIA!W283</f>
        <v>19</v>
      </c>
      <c r="BA16" s="142"/>
      <c r="BB16" s="88">
        <f>CANDELARIA!AG128</f>
        <v>0</v>
      </c>
      <c r="BC16" s="88">
        <f>CANDELARIA!AH128</f>
        <v>0</v>
      </c>
      <c r="BD16" s="88">
        <f>CANDELARIA!AI128</f>
        <v>0</v>
      </c>
      <c r="BE16" s="88">
        <f>CANDELARIA!AJ128</f>
        <v>0</v>
      </c>
      <c r="BF16" s="88">
        <f>CANDELARIA!AK128</f>
        <v>0</v>
      </c>
      <c r="BG16" s="88">
        <f>CANDELARIA!AL128</f>
        <v>0</v>
      </c>
      <c r="BH16" s="88">
        <f>CANDELARIA!AM128</f>
        <v>0</v>
      </c>
      <c r="BI16" s="88">
        <f>CANDELARIA!AN128</f>
        <v>0</v>
      </c>
      <c r="BJ16" s="88">
        <f>CANDELARIA!AO128</f>
        <v>0</v>
      </c>
      <c r="BK16" s="88">
        <f>CANDELARIA!AP128</f>
        <v>0</v>
      </c>
      <c r="BL16" s="88">
        <f>CANDELARIA!AQ128</f>
        <v>0</v>
      </c>
      <c r="BM16" s="88">
        <f>CANDELARIA!AR128</f>
        <v>0</v>
      </c>
      <c r="BN16" s="88">
        <f>CANDELARIA!AS128</f>
        <v>0</v>
      </c>
      <c r="BO16" s="135"/>
      <c r="BP16" s="114">
        <f t="shared" si="1"/>
        <v>129</v>
      </c>
      <c r="BQ16" s="114">
        <f t="shared" si="2"/>
        <v>1464</v>
      </c>
      <c r="BR16" s="275">
        <f t="shared" si="17"/>
        <v>1464</v>
      </c>
      <c r="BS16" s="275">
        <f t="shared" si="3"/>
        <v>1464</v>
      </c>
      <c r="BT16" s="114">
        <f t="shared" si="4"/>
        <v>1193</v>
      </c>
      <c r="BU16" s="114">
        <f t="shared" si="5"/>
        <v>282</v>
      </c>
      <c r="BV16" s="114">
        <f t="shared" si="6"/>
        <v>9</v>
      </c>
      <c r="BW16" s="115">
        <f t="shared" si="7"/>
        <v>369</v>
      </c>
      <c r="BX16" s="115">
        <f t="shared" si="8"/>
        <v>1095</v>
      </c>
      <c r="BY16" s="114">
        <f t="shared" si="9"/>
        <v>191</v>
      </c>
      <c r="BZ16" s="114">
        <f t="shared" si="10"/>
        <v>268</v>
      </c>
      <c r="CA16" s="114">
        <f t="shared" si="11"/>
        <v>267</v>
      </c>
      <c r="CB16" s="114">
        <f t="shared" si="12"/>
        <v>393</v>
      </c>
      <c r="CC16" s="114">
        <f t="shared" si="13"/>
        <v>273</v>
      </c>
      <c r="CD16" s="114">
        <f t="shared" si="14"/>
        <v>53</v>
      </c>
      <c r="CE16" s="114">
        <f t="shared" si="15"/>
        <v>19</v>
      </c>
      <c r="CF16" s="102"/>
      <c r="CG16" s="103"/>
      <c r="CH16" s="38"/>
      <c r="CI16" s="38"/>
      <c r="CJ16" s="38"/>
      <c r="CK16" s="38"/>
      <c r="CL16" s="37">
        <f>SUM(CONVENIOS!F36:F37)</f>
        <v>0</v>
      </c>
      <c r="CM16" s="37">
        <f>SUM(CONVENIOS!I36:I37)</f>
        <v>0</v>
      </c>
      <c r="CN16" s="37">
        <f>SUM(CONVENIOS!O36:O37)</f>
        <v>0</v>
      </c>
      <c r="CO16" s="37">
        <f>SUM(CONVENIOS!R36:R37)</f>
        <v>0</v>
      </c>
      <c r="CP16" s="37">
        <f t="shared" si="16"/>
        <v>0</v>
      </c>
      <c r="CQ16" s="422">
        <v>0</v>
      </c>
      <c r="CR16" s="422">
        <v>0</v>
      </c>
      <c r="CS16" s="422">
        <v>0</v>
      </c>
      <c r="CT16" s="422">
        <v>0</v>
      </c>
      <c r="CU16" s="426">
        <v>1</v>
      </c>
      <c r="CV16" s="426">
        <v>2</v>
      </c>
      <c r="CW16" s="422">
        <v>0</v>
      </c>
      <c r="CX16" s="426">
        <v>21</v>
      </c>
      <c r="CY16" s="426">
        <v>21</v>
      </c>
      <c r="CZ16" s="103"/>
      <c r="DA16" s="103"/>
      <c r="DB16" s="103"/>
      <c r="DC16" s="103"/>
      <c r="DD16" s="103"/>
      <c r="DE16" s="103"/>
      <c r="DF16" s="103">
        <v>1</v>
      </c>
      <c r="DG16" s="574"/>
      <c r="DH16" s="38">
        <v>0</v>
      </c>
      <c r="DI16" s="38">
        <v>8</v>
      </c>
      <c r="DJ16" s="38">
        <v>0</v>
      </c>
      <c r="DK16" s="38">
        <v>0</v>
      </c>
      <c r="DL16" s="38">
        <v>0</v>
      </c>
      <c r="DM16" s="38">
        <v>0</v>
      </c>
      <c r="DN16" s="103">
        <v>3</v>
      </c>
      <c r="DO16" s="103">
        <v>3</v>
      </c>
      <c r="DP16" s="103">
        <v>0</v>
      </c>
      <c r="DQ16" s="103">
        <v>12</v>
      </c>
      <c r="DR16" s="103">
        <v>0</v>
      </c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639"/>
    </row>
    <row r="17" spans="1:134" s="10" customFormat="1" ht="21" customHeight="1" thickBot="1">
      <c r="A17" s="120">
        <v>4</v>
      </c>
      <c r="B17" s="121" t="s">
        <v>39</v>
      </c>
      <c r="C17" s="330" t="s">
        <v>379</v>
      </c>
      <c r="D17" s="122">
        <v>1</v>
      </c>
      <c r="E17" s="122"/>
      <c r="F17" s="122">
        <f>CHAMPOTON!E207</f>
        <v>0</v>
      </c>
      <c r="G17" s="122">
        <f>CHAMPOTON!F207</f>
        <v>0</v>
      </c>
      <c r="H17" s="122">
        <f>CHAMPOTON!G207</f>
        <v>0</v>
      </c>
      <c r="I17" s="122">
        <f>CHAMPOTON!H207</f>
        <v>0</v>
      </c>
      <c r="J17" s="122">
        <f>CHAMPOTON!I207</f>
        <v>0</v>
      </c>
      <c r="K17" s="122">
        <f>CHAMPOTON!J207</f>
        <v>0</v>
      </c>
      <c r="L17" s="122">
        <f>CHAMPOTON!K207</f>
        <v>0</v>
      </c>
      <c r="M17" s="122">
        <f>CHAMPOTON!L207</f>
        <v>0</v>
      </c>
      <c r="N17" s="122">
        <f>CHAMPOTON!M207</f>
        <v>0</v>
      </c>
      <c r="O17" s="122">
        <f>CHAMPOTON!N207</f>
        <v>0</v>
      </c>
      <c r="P17" s="122">
        <f>CHAMPOTON!O207</f>
        <v>0</v>
      </c>
      <c r="Q17" s="122">
        <f>CHAMPOTON!P207</f>
        <v>0</v>
      </c>
      <c r="R17" s="122">
        <f>CHAMPOTON!Q207</f>
        <v>0</v>
      </c>
      <c r="S17" s="122">
        <f>CHAMPOTON!R207</f>
        <v>0</v>
      </c>
      <c r="T17" s="122">
        <f>CHAMPOTON!S207</f>
        <v>0</v>
      </c>
      <c r="U17" s="122">
        <f>CHAMPOTON!T207</f>
        <v>0</v>
      </c>
      <c r="V17" s="122">
        <f>CHAMPOTON!U207</f>
        <v>0</v>
      </c>
      <c r="W17" s="122">
        <f>CHAMPOTON!V207</f>
        <v>0</v>
      </c>
      <c r="X17" s="122">
        <f>CHAMPOTON!W207</f>
        <v>0</v>
      </c>
      <c r="Y17" s="122">
        <f>CHAMPOTON!X207</f>
        <v>0</v>
      </c>
      <c r="Z17" s="122">
        <f>CHAMPOTON!Y207</f>
        <v>0</v>
      </c>
      <c r="AA17" s="122">
        <f>CHAMPOTON!Z207</f>
        <v>0</v>
      </c>
      <c r="AB17" s="122">
        <f>CHAMPOTON!AA207</f>
        <v>0</v>
      </c>
      <c r="AC17" s="122">
        <f>CHAMPOTON!AB207</f>
        <v>0</v>
      </c>
      <c r="AD17" s="122">
        <f>CHAMPOTON!AC207</f>
        <v>0</v>
      </c>
      <c r="AE17" s="122">
        <f>CHAMPOTON!AD207</f>
        <v>0</v>
      </c>
      <c r="AF17" s="122">
        <f>CHAMPOTON!AE207</f>
        <v>0</v>
      </c>
      <c r="AG17" s="48"/>
      <c r="AH17" s="122">
        <f>CHAMPOTON!E362</f>
        <v>0</v>
      </c>
      <c r="AI17" s="122">
        <f>CHAMPOTON!F362</f>
        <v>0</v>
      </c>
      <c r="AJ17" s="122">
        <f>CHAMPOTON!G362</f>
        <v>0</v>
      </c>
      <c r="AK17" s="122">
        <f>CHAMPOTON!H362</f>
        <v>0</v>
      </c>
      <c r="AL17" s="122">
        <f>CHAMPOTON!I362</f>
        <v>0</v>
      </c>
      <c r="AM17" s="122">
        <f>CHAMPOTON!J362</f>
        <v>229</v>
      </c>
      <c r="AN17" s="122">
        <f>CHAMPOTON!K362</f>
        <v>2423</v>
      </c>
      <c r="AO17" s="122">
        <f>CHAMPOTON!L362</f>
        <v>2421</v>
      </c>
      <c r="AP17" s="122">
        <f>CHAMPOTON!M362</f>
        <v>17</v>
      </c>
      <c r="AQ17" s="122">
        <f>CHAMPOTON!N362</f>
        <v>7</v>
      </c>
      <c r="AR17" s="122">
        <f>CHAMPOTON!O362</f>
        <v>442</v>
      </c>
      <c r="AS17" s="122">
        <f>CHAMPOTON!P362</f>
        <v>1981</v>
      </c>
      <c r="AT17" s="122">
        <f>CHAMPOTON!Q362</f>
        <v>355</v>
      </c>
      <c r="AU17" s="122">
        <f>CHAMPOTON!R362</f>
        <v>419</v>
      </c>
      <c r="AV17" s="122">
        <f>CHAMPOTON!S362</f>
        <v>565</v>
      </c>
      <c r="AW17" s="122">
        <f>CHAMPOTON!T362</f>
        <v>444</v>
      </c>
      <c r="AX17" s="122">
        <f>CHAMPOTON!U362</f>
        <v>335</v>
      </c>
      <c r="AY17" s="122">
        <f>CHAMPOTON!V362</f>
        <v>203</v>
      </c>
      <c r="AZ17" s="122">
        <f>CHAMPOTON!W362</f>
        <v>102</v>
      </c>
      <c r="BA17" s="142"/>
      <c r="BB17" s="123">
        <f>CHAMPOTON!AG207</f>
        <v>0</v>
      </c>
      <c r="BC17" s="123">
        <f>CHAMPOTON!AH207</f>
        <v>0</v>
      </c>
      <c r="BD17" s="123">
        <f>CHAMPOTON!AI207</f>
        <v>0</v>
      </c>
      <c r="BE17" s="123">
        <f>CHAMPOTON!AJ207</f>
        <v>0</v>
      </c>
      <c r="BF17" s="123">
        <f>CHAMPOTON!AK207</f>
        <v>0</v>
      </c>
      <c r="BG17" s="123">
        <f>CHAMPOTON!AL207</f>
        <v>0</v>
      </c>
      <c r="BH17" s="123">
        <f>CHAMPOTON!AM207</f>
        <v>0</v>
      </c>
      <c r="BI17" s="123">
        <f>CHAMPOTON!AN207</f>
        <v>0</v>
      </c>
      <c r="BJ17" s="123">
        <f>CHAMPOTON!AO207</f>
        <v>0</v>
      </c>
      <c r="BK17" s="123">
        <f>CHAMPOTON!AP207</f>
        <v>0</v>
      </c>
      <c r="BL17" s="123">
        <f>CHAMPOTON!AQ207</f>
        <v>0</v>
      </c>
      <c r="BM17" s="123">
        <f>CHAMPOTON!AR207</f>
        <v>0</v>
      </c>
      <c r="BN17" s="123">
        <f>CHAMPOTON!AS207</f>
        <v>0</v>
      </c>
      <c r="BO17" s="135"/>
      <c r="BP17" s="114">
        <f t="shared" si="1"/>
        <v>229</v>
      </c>
      <c r="BQ17" s="114">
        <f t="shared" si="2"/>
        <v>2423</v>
      </c>
      <c r="BR17" s="275">
        <f t="shared" si="17"/>
        <v>2423</v>
      </c>
      <c r="BS17" s="275">
        <f t="shared" si="3"/>
        <v>2423</v>
      </c>
      <c r="BT17" s="114">
        <f t="shared" si="4"/>
        <v>2421</v>
      </c>
      <c r="BU17" s="114">
        <f t="shared" si="5"/>
        <v>17</v>
      </c>
      <c r="BV17" s="114">
        <f t="shared" si="6"/>
        <v>7</v>
      </c>
      <c r="BW17" s="115">
        <f t="shared" si="7"/>
        <v>442</v>
      </c>
      <c r="BX17" s="115">
        <f t="shared" si="8"/>
        <v>1981</v>
      </c>
      <c r="BY17" s="114">
        <f t="shared" si="9"/>
        <v>355</v>
      </c>
      <c r="BZ17" s="114">
        <f t="shared" si="10"/>
        <v>419</v>
      </c>
      <c r="CA17" s="114">
        <f t="shared" si="11"/>
        <v>565</v>
      </c>
      <c r="CB17" s="114">
        <f t="shared" si="12"/>
        <v>444</v>
      </c>
      <c r="CC17" s="114">
        <f t="shared" si="13"/>
        <v>335</v>
      </c>
      <c r="CD17" s="114">
        <f t="shared" si="14"/>
        <v>203</v>
      </c>
      <c r="CE17" s="114">
        <f t="shared" si="15"/>
        <v>102</v>
      </c>
      <c r="CF17" s="102"/>
      <c r="CG17" s="124"/>
      <c r="CH17" s="139"/>
      <c r="CI17" s="139"/>
      <c r="CJ17" s="139"/>
      <c r="CK17" s="139"/>
      <c r="CL17" s="122">
        <f>SUM(CONVENIOS!F38:F39)</f>
        <v>0</v>
      </c>
      <c r="CM17" s="122">
        <f>SUM(CONVENIOS!I38:I39)</f>
        <v>0</v>
      </c>
      <c r="CN17" s="122">
        <f>SUM(CONVENIOS!O38:O39)</f>
        <v>0</v>
      </c>
      <c r="CO17" s="122">
        <f>SUM(CONVENIOS!R38:R39)</f>
        <v>0</v>
      </c>
      <c r="CP17" s="122">
        <f t="shared" si="16"/>
        <v>0</v>
      </c>
      <c r="CQ17" s="424">
        <v>0</v>
      </c>
      <c r="CR17" s="424">
        <v>0</v>
      </c>
      <c r="CS17" s="424">
        <v>0</v>
      </c>
      <c r="CT17" s="424">
        <v>0</v>
      </c>
      <c r="CU17" s="425">
        <v>1</v>
      </c>
      <c r="CV17" s="425">
        <v>2</v>
      </c>
      <c r="CW17" s="425">
        <v>0</v>
      </c>
      <c r="CX17" s="425">
        <v>24</v>
      </c>
      <c r="CY17" s="425">
        <v>23</v>
      </c>
      <c r="CZ17" s="124"/>
      <c r="DA17" s="124"/>
      <c r="DB17" s="124"/>
      <c r="DC17" s="124"/>
      <c r="DD17" s="124"/>
      <c r="DE17" s="124"/>
      <c r="DF17" s="124">
        <v>1</v>
      </c>
      <c r="DG17" s="574"/>
      <c r="DH17" s="124">
        <v>0</v>
      </c>
      <c r="DI17" s="124">
        <v>52</v>
      </c>
      <c r="DJ17" s="124">
        <v>2</v>
      </c>
      <c r="DK17" s="124">
        <v>0</v>
      </c>
      <c r="DL17" s="124">
        <v>0</v>
      </c>
      <c r="DM17" s="124">
        <v>0</v>
      </c>
      <c r="DN17" s="124">
        <v>4</v>
      </c>
      <c r="DO17" s="124">
        <v>0</v>
      </c>
      <c r="DP17" s="124">
        <v>0</v>
      </c>
      <c r="DQ17" s="124">
        <v>3</v>
      </c>
      <c r="DR17" s="124">
        <v>1</v>
      </c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639"/>
    </row>
    <row r="18" spans="1:134" s="10" customFormat="1" ht="21" customHeight="1" thickBot="1">
      <c r="A18" s="36">
        <v>5</v>
      </c>
      <c r="B18" s="326" t="s">
        <v>68</v>
      </c>
      <c r="C18" s="329" t="s">
        <v>380</v>
      </c>
      <c r="D18" s="37">
        <v>1</v>
      </c>
      <c r="E18" s="37"/>
      <c r="F18" s="37">
        <f>'CIUDAD DEL CARMEN'!E38</f>
        <v>0</v>
      </c>
      <c r="G18" s="37">
        <f>'CIUDAD DEL CARMEN'!F38</f>
        <v>0</v>
      </c>
      <c r="H18" s="37">
        <f>'CIUDAD DEL CARMEN'!G38</f>
        <v>0</v>
      </c>
      <c r="I18" s="37">
        <f>'CIUDAD DEL CARMEN'!H38</f>
        <v>0</v>
      </c>
      <c r="J18" s="37">
        <f>'CIUDAD DEL CARMEN'!I38</f>
        <v>0</v>
      </c>
      <c r="K18" s="37">
        <f>'CIUDAD DEL CARMEN'!J38</f>
        <v>0</v>
      </c>
      <c r="L18" s="37">
        <f>'CIUDAD DEL CARMEN'!K38</f>
        <v>0</v>
      </c>
      <c r="M18" s="37">
        <f>'CIUDAD DEL CARMEN'!L38</f>
        <v>0</v>
      </c>
      <c r="N18" s="37">
        <f>'CIUDAD DEL CARMEN'!M38</f>
        <v>0</v>
      </c>
      <c r="O18" s="37">
        <f>'CIUDAD DEL CARMEN'!N38</f>
        <v>0</v>
      </c>
      <c r="P18" s="37">
        <f>'CIUDAD DEL CARMEN'!O38</f>
        <v>0</v>
      </c>
      <c r="Q18" s="37">
        <f>'CIUDAD DEL CARMEN'!P38</f>
        <v>0</v>
      </c>
      <c r="R18" s="37">
        <f>'CIUDAD DEL CARMEN'!Q38</f>
        <v>0</v>
      </c>
      <c r="S18" s="37">
        <f>'CIUDAD DEL CARMEN'!R38</f>
        <v>0</v>
      </c>
      <c r="T18" s="37">
        <f>'CIUDAD DEL CARMEN'!S38</f>
        <v>0</v>
      </c>
      <c r="U18" s="37">
        <f>'CIUDAD DEL CARMEN'!T38</f>
        <v>0</v>
      </c>
      <c r="V18" s="37">
        <f>'CIUDAD DEL CARMEN'!U38</f>
        <v>0</v>
      </c>
      <c r="W18" s="37">
        <f>'CIUDAD DEL CARMEN'!V38</f>
        <v>0</v>
      </c>
      <c r="X18" s="37">
        <f>'CIUDAD DEL CARMEN'!W38</f>
        <v>0</v>
      </c>
      <c r="Y18" s="37">
        <f>'CIUDAD DEL CARMEN'!X38</f>
        <v>0</v>
      </c>
      <c r="Z18" s="37">
        <f>'CIUDAD DEL CARMEN'!Y38</f>
        <v>0</v>
      </c>
      <c r="AA18" s="37">
        <f>'CIUDAD DEL CARMEN'!Z38</f>
        <v>0</v>
      </c>
      <c r="AB18" s="37">
        <f>'CIUDAD DEL CARMEN'!AA38</f>
        <v>0</v>
      </c>
      <c r="AC18" s="37">
        <f>'CIUDAD DEL CARMEN'!AB38</f>
        <v>0</v>
      </c>
      <c r="AD18" s="37">
        <f>'CIUDAD DEL CARMEN'!AC38</f>
        <v>0</v>
      </c>
      <c r="AE18" s="37">
        <f>'CIUDAD DEL CARMEN'!AD38</f>
        <v>0</v>
      </c>
      <c r="AF18" s="37">
        <f>'CIUDAD DEL CARMEN'!AE38</f>
        <v>0</v>
      </c>
      <c r="AG18" s="144"/>
      <c r="AH18" s="37">
        <f>'CIUDAD DEL CARMEN'!E193</f>
        <v>0</v>
      </c>
      <c r="AI18" s="37">
        <f>'CIUDAD DEL CARMEN'!F193</f>
        <v>0</v>
      </c>
      <c r="AJ18" s="37">
        <f>'CIUDAD DEL CARMEN'!G193</f>
        <v>0</v>
      </c>
      <c r="AK18" s="37">
        <f>'CIUDAD DEL CARMEN'!H193</f>
        <v>0</v>
      </c>
      <c r="AL18" s="37">
        <f>'CIUDAD DEL CARMEN'!I193</f>
        <v>0</v>
      </c>
      <c r="AM18" s="37">
        <f>'CIUDAD DEL CARMEN'!J193</f>
        <v>187</v>
      </c>
      <c r="AN18" s="37">
        <f>'CIUDAD DEL CARMEN'!K193</f>
        <v>2192</v>
      </c>
      <c r="AO18" s="37">
        <f>'CIUDAD DEL CARMEN'!L193</f>
        <v>1736</v>
      </c>
      <c r="AP18" s="37">
        <f>'CIUDAD DEL CARMEN'!M193</f>
        <v>115</v>
      </c>
      <c r="AQ18" s="37">
        <f>'CIUDAD DEL CARMEN'!N193</f>
        <v>333</v>
      </c>
      <c r="AR18" s="37">
        <f>'CIUDAD DEL CARMEN'!O193</f>
        <v>532</v>
      </c>
      <c r="AS18" s="37">
        <f>'CIUDAD DEL CARMEN'!P193</f>
        <v>1660</v>
      </c>
      <c r="AT18" s="37">
        <f>'CIUDAD DEL CARMEN'!Q193</f>
        <v>145</v>
      </c>
      <c r="AU18" s="37">
        <f>'CIUDAD DEL CARMEN'!R193</f>
        <v>161</v>
      </c>
      <c r="AV18" s="37">
        <f>'CIUDAD DEL CARMEN'!S193</f>
        <v>554</v>
      </c>
      <c r="AW18" s="37">
        <f>'CIUDAD DEL CARMEN'!T193</f>
        <v>569</v>
      </c>
      <c r="AX18" s="37">
        <f>'CIUDAD DEL CARMEN'!U193</f>
        <v>439</v>
      </c>
      <c r="AY18" s="37">
        <f>'CIUDAD DEL CARMEN'!V193</f>
        <v>250</v>
      </c>
      <c r="AZ18" s="37">
        <f>'CIUDAD DEL CARMEN'!W193</f>
        <v>74</v>
      </c>
      <c r="BA18" s="143"/>
      <c r="BB18" s="137">
        <f>'CIUDAD DEL CARMEN'!AG38</f>
        <v>0</v>
      </c>
      <c r="BC18" s="137">
        <f>'CIUDAD DEL CARMEN'!AH38</f>
        <v>0</v>
      </c>
      <c r="BD18" s="137">
        <f>'CIUDAD DEL CARMEN'!AI38</f>
        <v>0</v>
      </c>
      <c r="BE18" s="137">
        <f>'CIUDAD DEL CARMEN'!AJ38</f>
        <v>0</v>
      </c>
      <c r="BF18" s="137">
        <f>'CIUDAD DEL CARMEN'!AK38</f>
        <v>0</v>
      </c>
      <c r="BG18" s="137">
        <f>'CIUDAD DEL CARMEN'!AL38</f>
        <v>0</v>
      </c>
      <c r="BH18" s="137">
        <f>'CIUDAD DEL CARMEN'!AM38</f>
        <v>0</v>
      </c>
      <c r="BI18" s="137">
        <f>'CIUDAD DEL CARMEN'!AN38</f>
        <v>0</v>
      </c>
      <c r="BJ18" s="137">
        <f>'CIUDAD DEL CARMEN'!AO38</f>
        <v>0</v>
      </c>
      <c r="BK18" s="137">
        <f>'CIUDAD DEL CARMEN'!AP38</f>
        <v>0</v>
      </c>
      <c r="BL18" s="137">
        <f>'CIUDAD DEL CARMEN'!AQ38</f>
        <v>0</v>
      </c>
      <c r="BM18" s="137">
        <f>'CIUDAD DEL CARMEN'!AR38</f>
        <v>0</v>
      </c>
      <c r="BN18" s="137">
        <f>'CIUDAD DEL CARMEN'!AS38</f>
        <v>0</v>
      </c>
      <c r="BO18" s="134"/>
      <c r="BP18" s="114">
        <f t="shared" si="1"/>
        <v>187</v>
      </c>
      <c r="BQ18" s="114">
        <f t="shared" si="2"/>
        <v>2192</v>
      </c>
      <c r="BR18" s="275">
        <f t="shared" si="17"/>
        <v>2192</v>
      </c>
      <c r="BS18" s="275">
        <f t="shared" si="3"/>
        <v>2192</v>
      </c>
      <c r="BT18" s="114">
        <f t="shared" si="4"/>
        <v>1736</v>
      </c>
      <c r="BU18" s="114">
        <f t="shared" si="5"/>
        <v>115</v>
      </c>
      <c r="BV18" s="114">
        <f t="shared" si="6"/>
        <v>333</v>
      </c>
      <c r="BW18" s="115">
        <f t="shared" si="7"/>
        <v>532</v>
      </c>
      <c r="BX18" s="115">
        <f t="shared" si="8"/>
        <v>1660</v>
      </c>
      <c r="BY18" s="114">
        <f t="shared" si="9"/>
        <v>145</v>
      </c>
      <c r="BZ18" s="114">
        <f t="shared" si="10"/>
        <v>161</v>
      </c>
      <c r="CA18" s="114">
        <f t="shared" si="11"/>
        <v>554</v>
      </c>
      <c r="CB18" s="114">
        <f t="shared" si="12"/>
        <v>569</v>
      </c>
      <c r="CC18" s="114">
        <f t="shared" si="13"/>
        <v>439</v>
      </c>
      <c r="CD18" s="114">
        <f t="shared" si="14"/>
        <v>250</v>
      </c>
      <c r="CE18" s="114">
        <f t="shared" si="15"/>
        <v>74</v>
      </c>
      <c r="CF18" s="102"/>
      <c r="CG18" s="38"/>
      <c r="CH18" s="38"/>
      <c r="CI18" s="38"/>
      <c r="CJ18" s="38"/>
      <c r="CK18" s="38"/>
      <c r="CL18" s="37">
        <f>SUM(CONVENIOS!F40:F41)</f>
        <v>0</v>
      </c>
      <c r="CM18" s="37">
        <f>SUM(CONVENIOS!I40:I41)</f>
        <v>0</v>
      </c>
      <c r="CN18" s="37">
        <f>SUM(CONVENIOS!O40:O41)</f>
        <v>0</v>
      </c>
      <c r="CO18" s="37">
        <f>SUM(CONVENIOS!R40:R41)</f>
        <v>0</v>
      </c>
      <c r="CP18" s="37">
        <f t="shared" si="16"/>
        <v>0</v>
      </c>
      <c r="CQ18" s="422">
        <v>0</v>
      </c>
      <c r="CR18" s="422">
        <v>0</v>
      </c>
      <c r="CS18" s="422">
        <v>0</v>
      </c>
      <c r="CT18" s="422">
        <v>0</v>
      </c>
      <c r="CU18" s="422">
        <v>1</v>
      </c>
      <c r="CV18" s="422">
        <v>2</v>
      </c>
      <c r="CW18" s="422">
        <v>0</v>
      </c>
      <c r="CX18" s="423">
        <v>20</v>
      </c>
      <c r="CY18" s="422">
        <v>19</v>
      </c>
      <c r="CZ18" s="38"/>
      <c r="DA18" s="38"/>
      <c r="DB18" s="38"/>
      <c r="DC18" s="38"/>
      <c r="DD18" s="38"/>
      <c r="DE18" s="38"/>
      <c r="DF18" s="38">
        <v>1</v>
      </c>
      <c r="DG18" s="574"/>
      <c r="DH18" s="38">
        <v>0</v>
      </c>
      <c r="DI18" s="38">
        <v>256</v>
      </c>
      <c r="DJ18" s="38">
        <v>4</v>
      </c>
      <c r="DK18" s="38">
        <v>0</v>
      </c>
      <c r="DL18" s="38">
        <v>0</v>
      </c>
      <c r="DM18" s="38">
        <v>190</v>
      </c>
      <c r="DN18" s="38">
        <v>16</v>
      </c>
      <c r="DO18" s="38">
        <v>2</v>
      </c>
      <c r="DP18" s="38">
        <v>0</v>
      </c>
      <c r="DQ18" s="38">
        <v>0</v>
      </c>
      <c r="DR18" s="38">
        <v>0</v>
      </c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639"/>
    </row>
    <row r="19" spans="1:134" s="10" customFormat="1" ht="21" customHeight="1" thickBot="1">
      <c r="A19" s="120">
        <v>6</v>
      </c>
      <c r="B19" s="327" t="s">
        <v>40</v>
      </c>
      <c r="C19" s="331" t="s">
        <v>381</v>
      </c>
      <c r="D19" s="122">
        <v>1</v>
      </c>
      <c r="E19" s="122"/>
      <c r="F19" s="122">
        <f>ESCARCEGA!E138</f>
        <v>0</v>
      </c>
      <c r="G19" s="122">
        <f>ESCARCEGA!F138</f>
        <v>0</v>
      </c>
      <c r="H19" s="122">
        <f>ESCARCEGA!G138</f>
        <v>0</v>
      </c>
      <c r="I19" s="122">
        <f>ESCARCEGA!H138</f>
        <v>0</v>
      </c>
      <c r="J19" s="122">
        <f>ESCARCEGA!I138</f>
        <v>0</v>
      </c>
      <c r="K19" s="122">
        <f>ESCARCEGA!J138</f>
        <v>0</v>
      </c>
      <c r="L19" s="122">
        <f>ESCARCEGA!K138</f>
        <v>0</v>
      </c>
      <c r="M19" s="122">
        <f>ESCARCEGA!L138</f>
        <v>0</v>
      </c>
      <c r="N19" s="122">
        <f>ESCARCEGA!M138</f>
        <v>0</v>
      </c>
      <c r="O19" s="122">
        <f>ESCARCEGA!N138</f>
        <v>0</v>
      </c>
      <c r="P19" s="122">
        <f>ESCARCEGA!O138</f>
        <v>0</v>
      </c>
      <c r="Q19" s="122">
        <f>ESCARCEGA!P138</f>
        <v>0</v>
      </c>
      <c r="R19" s="122">
        <f>ESCARCEGA!Q138</f>
        <v>0</v>
      </c>
      <c r="S19" s="122">
        <f>ESCARCEGA!R138</f>
        <v>0</v>
      </c>
      <c r="T19" s="122">
        <f>ESCARCEGA!S138</f>
        <v>0</v>
      </c>
      <c r="U19" s="122">
        <f>ESCARCEGA!T138</f>
        <v>0</v>
      </c>
      <c r="V19" s="122">
        <f>ESCARCEGA!U138</f>
        <v>0</v>
      </c>
      <c r="W19" s="122">
        <f>ESCARCEGA!V138</f>
        <v>0</v>
      </c>
      <c r="X19" s="122">
        <f>ESCARCEGA!W138</f>
        <v>0</v>
      </c>
      <c r="Y19" s="122">
        <f>ESCARCEGA!X138</f>
        <v>0</v>
      </c>
      <c r="Z19" s="122">
        <f>ESCARCEGA!Y138</f>
        <v>0</v>
      </c>
      <c r="AA19" s="122">
        <f>ESCARCEGA!Z138</f>
        <v>0</v>
      </c>
      <c r="AB19" s="122">
        <f>ESCARCEGA!AA138</f>
        <v>0</v>
      </c>
      <c r="AC19" s="122">
        <f>ESCARCEGA!AB138</f>
        <v>0</v>
      </c>
      <c r="AD19" s="122">
        <f>ESCARCEGA!AC138</f>
        <v>0</v>
      </c>
      <c r="AE19" s="122">
        <f>ESCARCEGA!AD138</f>
        <v>0</v>
      </c>
      <c r="AF19" s="122">
        <f>ESCARCEGA!AE138</f>
        <v>0</v>
      </c>
      <c r="AG19" s="48"/>
      <c r="AH19" s="122">
        <f>ESCARCEGA!E293</f>
        <v>0</v>
      </c>
      <c r="AI19" s="122">
        <f>ESCARCEGA!F293</f>
        <v>0</v>
      </c>
      <c r="AJ19" s="122">
        <f>ESCARCEGA!G293</f>
        <v>0</v>
      </c>
      <c r="AK19" s="122">
        <f>ESCARCEGA!H293</f>
        <v>0</v>
      </c>
      <c r="AL19" s="122">
        <f>ESCARCEGA!I293</f>
        <v>0</v>
      </c>
      <c r="AM19" s="122">
        <f>ESCARCEGA!J293</f>
        <v>154</v>
      </c>
      <c r="AN19" s="122">
        <f>ESCARCEGA!K293</f>
        <v>1856</v>
      </c>
      <c r="AO19" s="122">
        <f>ESCARCEGA!L293</f>
        <v>1593</v>
      </c>
      <c r="AP19" s="122">
        <f>ESCARCEGA!M293</f>
        <v>0</v>
      </c>
      <c r="AQ19" s="122">
        <f>ESCARCEGA!N293</f>
        <v>263</v>
      </c>
      <c r="AR19" s="122">
        <f>ESCARCEGA!O293</f>
        <v>566</v>
      </c>
      <c r="AS19" s="122">
        <f>ESCARCEGA!P293</f>
        <v>1290</v>
      </c>
      <c r="AT19" s="122">
        <f>ESCARCEGA!Q293</f>
        <v>166</v>
      </c>
      <c r="AU19" s="122">
        <f>ESCARCEGA!R293</f>
        <v>184</v>
      </c>
      <c r="AV19" s="122">
        <f>ESCARCEGA!S293</f>
        <v>483</v>
      </c>
      <c r="AW19" s="122">
        <f>ESCARCEGA!T293</f>
        <v>404</v>
      </c>
      <c r="AX19" s="122">
        <f>ESCARCEGA!U293</f>
        <v>334</v>
      </c>
      <c r="AY19" s="122">
        <f>ESCARCEGA!V293</f>
        <v>184</v>
      </c>
      <c r="AZ19" s="122">
        <f>ESCARCEGA!W293</f>
        <v>101</v>
      </c>
      <c r="BA19" s="142"/>
      <c r="BB19" s="123">
        <f>ESCARCEGA!AG138</f>
        <v>0</v>
      </c>
      <c r="BC19" s="123">
        <f>ESCARCEGA!AH138</f>
        <v>0</v>
      </c>
      <c r="BD19" s="123">
        <f>ESCARCEGA!AI138</f>
        <v>0</v>
      </c>
      <c r="BE19" s="123">
        <f>ESCARCEGA!AJ138</f>
        <v>0</v>
      </c>
      <c r="BF19" s="123">
        <f>ESCARCEGA!AK138</f>
        <v>0</v>
      </c>
      <c r="BG19" s="123">
        <f>ESCARCEGA!AL138</f>
        <v>0</v>
      </c>
      <c r="BH19" s="123">
        <f>ESCARCEGA!AM138</f>
        <v>0</v>
      </c>
      <c r="BI19" s="123">
        <f>ESCARCEGA!AN138</f>
        <v>0</v>
      </c>
      <c r="BJ19" s="123">
        <f>ESCARCEGA!AO138</f>
        <v>0</v>
      </c>
      <c r="BK19" s="123">
        <f>ESCARCEGA!AP138</f>
        <v>0</v>
      </c>
      <c r="BL19" s="123">
        <f>ESCARCEGA!AQ138</f>
        <v>0</v>
      </c>
      <c r="BM19" s="123">
        <f>ESCARCEGA!AR138</f>
        <v>0</v>
      </c>
      <c r="BN19" s="123">
        <f>ESCARCEGA!AS138</f>
        <v>0</v>
      </c>
      <c r="BO19" s="135"/>
      <c r="BP19" s="114">
        <f t="shared" si="1"/>
        <v>154</v>
      </c>
      <c r="BQ19" s="114">
        <f t="shared" si="2"/>
        <v>1856</v>
      </c>
      <c r="BR19" s="275">
        <f t="shared" si="17"/>
        <v>1856</v>
      </c>
      <c r="BS19" s="275">
        <f t="shared" si="3"/>
        <v>1856</v>
      </c>
      <c r="BT19" s="114">
        <f t="shared" si="4"/>
        <v>1593</v>
      </c>
      <c r="BU19" s="114">
        <f t="shared" si="5"/>
        <v>0</v>
      </c>
      <c r="BV19" s="114">
        <f t="shared" si="6"/>
        <v>263</v>
      </c>
      <c r="BW19" s="115">
        <f t="shared" si="7"/>
        <v>566</v>
      </c>
      <c r="BX19" s="115">
        <f t="shared" si="8"/>
        <v>1290</v>
      </c>
      <c r="BY19" s="114">
        <f t="shared" si="9"/>
        <v>166</v>
      </c>
      <c r="BZ19" s="114">
        <f t="shared" si="10"/>
        <v>184</v>
      </c>
      <c r="CA19" s="114">
        <f t="shared" si="11"/>
        <v>483</v>
      </c>
      <c r="CB19" s="114">
        <f t="shared" si="12"/>
        <v>404</v>
      </c>
      <c r="CC19" s="114">
        <f t="shared" si="13"/>
        <v>334</v>
      </c>
      <c r="CD19" s="114">
        <f t="shared" si="14"/>
        <v>184</v>
      </c>
      <c r="CE19" s="114">
        <f t="shared" si="15"/>
        <v>101</v>
      </c>
      <c r="CF19" s="102"/>
      <c r="CG19" s="139"/>
      <c r="CH19" s="139"/>
      <c r="CI19" s="139"/>
      <c r="CJ19" s="139"/>
      <c r="CK19" s="139"/>
      <c r="CL19" s="122">
        <f>SUM(CONVENIOS!F42:F43)</f>
        <v>0</v>
      </c>
      <c r="CM19" s="122">
        <f>SUM(CONVENIOS!I42:I43)</f>
        <v>0</v>
      </c>
      <c r="CN19" s="122">
        <f>SUM(CONVENIOS!O42:O43)</f>
        <v>0</v>
      </c>
      <c r="CO19" s="122">
        <f>SUM(CONVENIOS!R42:R43)</f>
        <v>0</v>
      </c>
      <c r="CP19" s="122">
        <f t="shared" si="16"/>
        <v>0</v>
      </c>
      <c r="CQ19" s="424">
        <v>0</v>
      </c>
      <c r="CR19" s="424">
        <v>0</v>
      </c>
      <c r="CS19" s="424">
        <v>0</v>
      </c>
      <c r="CT19" s="424">
        <v>0</v>
      </c>
      <c r="CU19" s="424">
        <v>1</v>
      </c>
      <c r="CV19" s="424">
        <v>2</v>
      </c>
      <c r="CW19" s="425">
        <v>0</v>
      </c>
      <c r="CX19" s="427">
        <v>24</v>
      </c>
      <c r="CY19" s="424">
        <v>18</v>
      </c>
      <c r="CZ19" s="139"/>
      <c r="DA19" s="139"/>
      <c r="DB19" s="139"/>
      <c r="DC19" s="139"/>
      <c r="DD19" s="139"/>
      <c r="DE19" s="139"/>
      <c r="DF19" s="139">
        <v>1</v>
      </c>
      <c r="DG19" s="574"/>
      <c r="DH19" s="139">
        <v>0</v>
      </c>
      <c r="DI19" s="139">
        <v>9</v>
      </c>
      <c r="DJ19" s="139">
        <v>0</v>
      </c>
      <c r="DK19" s="139">
        <v>4</v>
      </c>
      <c r="DL19" s="139">
        <v>0</v>
      </c>
      <c r="DM19" s="139">
        <v>0</v>
      </c>
      <c r="DN19" s="139">
        <v>0</v>
      </c>
      <c r="DO19" s="139">
        <v>0</v>
      </c>
      <c r="DP19" s="139">
        <v>0</v>
      </c>
      <c r="DQ19" s="139">
        <v>6</v>
      </c>
      <c r="DR19" s="139">
        <v>4</v>
      </c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639"/>
    </row>
    <row r="20" spans="1:134" s="24" customFormat="1" ht="21" customHeight="1" thickBot="1">
      <c r="A20" s="36">
        <v>7</v>
      </c>
      <c r="B20" s="326" t="s">
        <v>181</v>
      </c>
      <c r="C20" s="329" t="s">
        <v>382</v>
      </c>
      <c r="D20" s="37"/>
      <c r="E20" s="37">
        <v>1</v>
      </c>
      <c r="F20" s="37">
        <f>'A.M. HECELCHAKÁN'!E38</f>
        <v>0</v>
      </c>
      <c r="G20" s="37">
        <f>'A.M. HECELCHAKÁN'!F38</f>
        <v>0</v>
      </c>
      <c r="H20" s="37">
        <f>'A.M. HECELCHAKÁN'!G38</f>
        <v>0</v>
      </c>
      <c r="I20" s="37">
        <f>'A.M. HECELCHAKÁN'!H38</f>
        <v>0</v>
      </c>
      <c r="J20" s="37">
        <f>'A.M. HECELCHAKÁN'!I38</f>
        <v>0</v>
      </c>
      <c r="K20" s="37">
        <f>'A.M. HECELCHAKÁN'!J38</f>
        <v>0</v>
      </c>
      <c r="L20" s="37">
        <f>'A.M. HECELCHAKÁN'!K38</f>
        <v>0</v>
      </c>
      <c r="M20" s="37">
        <f>'A.M. HECELCHAKÁN'!L38</f>
        <v>0</v>
      </c>
      <c r="N20" s="37">
        <f>'A.M. HECELCHAKÁN'!M38</f>
        <v>0</v>
      </c>
      <c r="O20" s="37">
        <f>'A.M. HECELCHAKÁN'!N38</f>
        <v>0</v>
      </c>
      <c r="P20" s="37">
        <f>'A.M. HECELCHAKÁN'!O38</f>
        <v>0</v>
      </c>
      <c r="Q20" s="37">
        <f>'A.M. HECELCHAKÁN'!P38</f>
        <v>0</v>
      </c>
      <c r="R20" s="37">
        <f>'A.M. HECELCHAKÁN'!Q38</f>
        <v>0</v>
      </c>
      <c r="S20" s="37">
        <f>'A.M. HECELCHAKÁN'!R38</f>
        <v>0</v>
      </c>
      <c r="T20" s="37">
        <f>'A.M. HECELCHAKÁN'!S38</f>
        <v>0</v>
      </c>
      <c r="U20" s="37">
        <f>'A.M. HECELCHAKÁN'!T38</f>
        <v>0</v>
      </c>
      <c r="V20" s="37">
        <f>'A.M. HECELCHAKÁN'!U38</f>
        <v>0</v>
      </c>
      <c r="W20" s="37">
        <f>'A.M. HECELCHAKÁN'!V38</f>
        <v>0</v>
      </c>
      <c r="X20" s="37">
        <f>'A.M. HECELCHAKÁN'!W38</f>
        <v>0</v>
      </c>
      <c r="Y20" s="37">
        <f>'A.M. HECELCHAKÁN'!X38</f>
        <v>0</v>
      </c>
      <c r="Z20" s="37">
        <f>'A.M. HECELCHAKÁN'!Y38</f>
        <v>0</v>
      </c>
      <c r="AA20" s="37">
        <f>'A.M. HECELCHAKÁN'!Z38</f>
        <v>0</v>
      </c>
      <c r="AB20" s="37">
        <f>'A.M. HECELCHAKÁN'!AA38</f>
        <v>0</v>
      </c>
      <c r="AC20" s="37">
        <f>'A.M. HECELCHAKÁN'!AB38</f>
        <v>0</v>
      </c>
      <c r="AD20" s="37">
        <f>'A.M. HECELCHAKÁN'!AC38</f>
        <v>0</v>
      </c>
      <c r="AE20" s="37">
        <f>'A.M. HECELCHAKÁN'!AD38</f>
        <v>0</v>
      </c>
      <c r="AF20" s="37">
        <f>'A.M. HECELCHAKÁN'!AE38</f>
        <v>0</v>
      </c>
      <c r="AG20" s="48"/>
      <c r="AH20" s="37">
        <f>'A.M. HECELCHAKÁN'!E193</f>
        <v>0</v>
      </c>
      <c r="AI20" s="37">
        <f>'A.M. HECELCHAKÁN'!F193</f>
        <v>0</v>
      </c>
      <c r="AJ20" s="37">
        <f>'A.M. HECELCHAKÁN'!G193</f>
        <v>0</v>
      </c>
      <c r="AK20" s="37">
        <f>'A.M. HECELCHAKÁN'!H193</f>
        <v>0</v>
      </c>
      <c r="AL20" s="37">
        <f>'A.M. HECELCHAKÁN'!I193</f>
        <v>0</v>
      </c>
      <c r="AM20" s="37">
        <f>'A.M. HECELCHAKÁN'!J193</f>
        <v>112</v>
      </c>
      <c r="AN20" s="37">
        <f>'A.M. HECELCHAKÁN'!K193</f>
        <v>1205</v>
      </c>
      <c r="AO20" s="37">
        <f>'A.M. HECELCHAKÁN'!L193</f>
        <v>1183</v>
      </c>
      <c r="AP20" s="37">
        <f>'A.M. HECELCHAKÁN'!M193</f>
        <v>15</v>
      </c>
      <c r="AQ20" s="37">
        <f>'A.M. HECELCHAKÁN'!N193</f>
        <v>7</v>
      </c>
      <c r="AR20" s="37">
        <f>'A.M. HECELCHAKÁN'!O193</f>
        <v>272</v>
      </c>
      <c r="AS20" s="37">
        <f>'A.M. HECELCHAKÁN'!P193</f>
        <v>933</v>
      </c>
      <c r="AT20" s="37">
        <f>'A.M. HECELCHAKÁN'!Q193</f>
        <v>234</v>
      </c>
      <c r="AU20" s="37">
        <f>'A.M. HECELCHAKÁN'!R193</f>
        <v>86</v>
      </c>
      <c r="AV20" s="37">
        <f>'A.M. HECELCHAKÁN'!S193</f>
        <v>174</v>
      </c>
      <c r="AW20" s="37">
        <f>'A.M. HECELCHAKÁN'!T193</f>
        <v>222</v>
      </c>
      <c r="AX20" s="37">
        <f>'A.M. HECELCHAKÁN'!U193</f>
        <v>237</v>
      </c>
      <c r="AY20" s="37">
        <f>'A.M. HECELCHAKÁN'!V193</f>
        <v>167</v>
      </c>
      <c r="AZ20" s="37">
        <f>'A.M. HECELCHAKÁN'!W193</f>
        <v>85</v>
      </c>
      <c r="BA20" s="142"/>
      <c r="BB20" s="88">
        <f>'A.M. HECELCHAKÁN'!AG38</f>
        <v>0</v>
      </c>
      <c r="BC20" s="88">
        <f>'A.M. HECELCHAKÁN'!AH38</f>
        <v>0</v>
      </c>
      <c r="BD20" s="88">
        <f>'A.M. HECELCHAKÁN'!AI38</f>
        <v>0</v>
      </c>
      <c r="BE20" s="88">
        <f>'A.M. HECELCHAKÁN'!AJ38</f>
        <v>0</v>
      </c>
      <c r="BF20" s="88">
        <f>'A.M. HECELCHAKÁN'!AK38</f>
        <v>0</v>
      </c>
      <c r="BG20" s="88">
        <f>'A.M. HECELCHAKÁN'!AL38</f>
        <v>0</v>
      </c>
      <c r="BH20" s="88">
        <f>'A.M. HECELCHAKÁN'!AM38</f>
        <v>0</v>
      </c>
      <c r="BI20" s="88">
        <f>'A.M. HECELCHAKÁN'!AN38</f>
        <v>0</v>
      </c>
      <c r="BJ20" s="88">
        <f>'A.M. HECELCHAKÁN'!AO38</f>
        <v>0</v>
      </c>
      <c r="BK20" s="88">
        <f>'A.M. HECELCHAKÁN'!AP38</f>
        <v>0</v>
      </c>
      <c r="BL20" s="88">
        <f>'A.M. HECELCHAKÁN'!AQ38</f>
        <v>0</v>
      </c>
      <c r="BM20" s="88">
        <f>'A.M. HECELCHAKÁN'!AR38</f>
        <v>0</v>
      </c>
      <c r="BN20" s="88">
        <f>'A.M. HECELCHAKÁN'!AS38</f>
        <v>0</v>
      </c>
      <c r="BO20" s="89"/>
      <c r="BP20" s="114">
        <f t="shared" si="1"/>
        <v>112</v>
      </c>
      <c r="BQ20" s="114">
        <f t="shared" si="2"/>
        <v>1205</v>
      </c>
      <c r="BR20" s="275">
        <f t="shared" si="17"/>
        <v>1205</v>
      </c>
      <c r="BS20" s="275">
        <f t="shared" si="3"/>
        <v>1205</v>
      </c>
      <c r="BT20" s="114">
        <f t="shared" si="4"/>
        <v>1183</v>
      </c>
      <c r="BU20" s="114">
        <f t="shared" si="5"/>
        <v>15</v>
      </c>
      <c r="BV20" s="114">
        <f t="shared" si="6"/>
        <v>7</v>
      </c>
      <c r="BW20" s="115">
        <f t="shared" si="7"/>
        <v>272</v>
      </c>
      <c r="BX20" s="115">
        <f t="shared" si="8"/>
        <v>933</v>
      </c>
      <c r="BY20" s="114">
        <f t="shared" si="9"/>
        <v>234</v>
      </c>
      <c r="BZ20" s="114">
        <f t="shared" si="10"/>
        <v>86</v>
      </c>
      <c r="CA20" s="114">
        <f t="shared" si="11"/>
        <v>174</v>
      </c>
      <c r="CB20" s="114">
        <f t="shared" si="12"/>
        <v>222</v>
      </c>
      <c r="CC20" s="114">
        <f t="shared" si="13"/>
        <v>237</v>
      </c>
      <c r="CD20" s="114">
        <f t="shared" si="14"/>
        <v>167</v>
      </c>
      <c r="CE20" s="114">
        <f t="shared" si="15"/>
        <v>85</v>
      </c>
      <c r="CF20" s="89"/>
      <c r="CG20" s="38"/>
      <c r="CH20" s="38"/>
      <c r="CI20" s="38"/>
      <c r="CJ20" s="38"/>
      <c r="CK20" s="38"/>
      <c r="CL20" s="37">
        <f>SUM(CONVENIOS!F46:F47)</f>
        <v>0</v>
      </c>
      <c r="CM20" s="37">
        <f>SUM(CONVENIOS!I46:I47)</f>
        <v>0</v>
      </c>
      <c r="CN20" s="37">
        <f>SUM(CONVENIOS!O46:O47)</f>
        <v>0</v>
      </c>
      <c r="CO20" s="37">
        <f>SUM(CONVENIOS!R46:R47)</f>
        <v>0</v>
      </c>
      <c r="CP20" s="37">
        <f t="shared" si="16"/>
        <v>0</v>
      </c>
      <c r="CQ20" s="422">
        <v>0</v>
      </c>
      <c r="CR20" s="422">
        <v>0</v>
      </c>
      <c r="CS20" s="422">
        <v>0</v>
      </c>
      <c r="CT20" s="422">
        <v>0</v>
      </c>
      <c r="CU20" s="422">
        <v>0</v>
      </c>
      <c r="CV20" s="422">
        <v>0</v>
      </c>
      <c r="CW20" s="422">
        <v>0</v>
      </c>
      <c r="CX20" s="423">
        <v>4</v>
      </c>
      <c r="CY20" s="422">
        <v>17</v>
      </c>
      <c r="CZ20" s="38"/>
      <c r="DA20" s="38"/>
      <c r="DB20" s="38"/>
      <c r="DC20" s="38"/>
      <c r="DD20" s="38"/>
      <c r="DE20" s="38"/>
      <c r="DF20" s="38">
        <v>1</v>
      </c>
      <c r="DG20" s="574"/>
      <c r="DH20" s="38">
        <v>0</v>
      </c>
      <c r="DI20" s="38">
        <v>58</v>
      </c>
      <c r="DJ20" s="38">
        <v>5</v>
      </c>
      <c r="DK20" s="38">
        <v>2</v>
      </c>
      <c r="DL20" s="38">
        <v>0</v>
      </c>
      <c r="DM20" s="38">
        <v>0</v>
      </c>
      <c r="DN20" s="38">
        <v>22</v>
      </c>
      <c r="DO20" s="38">
        <v>0</v>
      </c>
      <c r="DP20" s="38">
        <v>14</v>
      </c>
      <c r="DQ20" s="38">
        <v>6</v>
      </c>
      <c r="DR20" s="38">
        <v>33</v>
      </c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639"/>
    </row>
    <row r="21" spans="1:134" s="24" customFormat="1" ht="21" customHeight="1" thickBot="1">
      <c r="A21" s="120">
        <v>8</v>
      </c>
      <c r="B21" s="327" t="s">
        <v>163</v>
      </c>
      <c r="C21" s="331" t="s">
        <v>383</v>
      </c>
      <c r="D21" s="122"/>
      <c r="E21" s="122">
        <v>1</v>
      </c>
      <c r="F21" s="122">
        <f>'A.M. HOPELCHÉN'!E38</f>
        <v>0</v>
      </c>
      <c r="G21" s="122">
        <f>'A.M. HOPELCHÉN'!F38</f>
        <v>0</v>
      </c>
      <c r="H21" s="122">
        <f>'A.M. HOPELCHÉN'!G38</f>
        <v>0</v>
      </c>
      <c r="I21" s="122">
        <f>'A.M. HOPELCHÉN'!H38</f>
        <v>0</v>
      </c>
      <c r="J21" s="122">
        <f>'A.M. HOPELCHÉN'!I38</f>
        <v>0</v>
      </c>
      <c r="K21" s="122">
        <f>'A.M. HOPELCHÉN'!J38</f>
        <v>0</v>
      </c>
      <c r="L21" s="122">
        <f>'A.M. HOPELCHÉN'!K38</f>
        <v>0</v>
      </c>
      <c r="M21" s="122">
        <f>'A.M. HOPELCHÉN'!L38</f>
        <v>0</v>
      </c>
      <c r="N21" s="122">
        <f>'A.M. HOPELCHÉN'!M38</f>
        <v>0</v>
      </c>
      <c r="O21" s="122">
        <f>'A.M. HOPELCHÉN'!N38</f>
        <v>0</v>
      </c>
      <c r="P21" s="122">
        <f>'A.M. HOPELCHÉN'!O38</f>
        <v>0</v>
      </c>
      <c r="Q21" s="122">
        <f>'A.M. HOPELCHÉN'!P38</f>
        <v>0</v>
      </c>
      <c r="R21" s="122">
        <f>'A.M. HOPELCHÉN'!Q38</f>
        <v>0</v>
      </c>
      <c r="S21" s="122">
        <f>'A.M. HOPELCHÉN'!R38</f>
        <v>0</v>
      </c>
      <c r="T21" s="122">
        <f>'A.M. HOPELCHÉN'!S38</f>
        <v>0</v>
      </c>
      <c r="U21" s="122">
        <f>'A.M. HOPELCHÉN'!T38</f>
        <v>0</v>
      </c>
      <c r="V21" s="122">
        <f>'A.M. HOPELCHÉN'!U38</f>
        <v>0</v>
      </c>
      <c r="W21" s="122">
        <f>'A.M. HOPELCHÉN'!V38</f>
        <v>0</v>
      </c>
      <c r="X21" s="122">
        <f>'A.M. HOPELCHÉN'!W38</f>
        <v>0</v>
      </c>
      <c r="Y21" s="122">
        <f>'A.M. HOPELCHÉN'!X38</f>
        <v>0</v>
      </c>
      <c r="Z21" s="122">
        <f>'A.M. HOPELCHÉN'!Y38</f>
        <v>0</v>
      </c>
      <c r="AA21" s="122">
        <f>'A.M. HOPELCHÉN'!Z38</f>
        <v>0</v>
      </c>
      <c r="AB21" s="122">
        <f>'A.M. HOPELCHÉN'!AA38</f>
        <v>0</v>
      </c>
      <c r="AC21" s="122">
        <f>'A.M. HOPELCHÉN'!AB38</f>
        <v>0</v>
      </c>
      <c r="AD21" s="122">
        <f>'A.M. HOPELCHÉN'!AC38</f>
        <v>0</v>
      </c>
      <c r="AE21" s="122">
        <f>'A.M. HOPELCHÉN'!AD38</f>
        <v>0</v>
      </c>
      <c r="AF21" s="122">
        <f>'A.M. HOPELCHÉN'!AE38</f>
        <v>0</v>
      </c>
      <c r="AG21" s="48"/>
      <c r="AH21" s="122">
        <f>'A.M. HOPELCHÉN'!E193</f>
        <v>0</v>
      </c>
      <c r="AI21" s="122">
        <f>'A.M. HOPELCHÉN'!F193</f>
        <v>0</v>
      </c>
      <c r="AJ21" s="122">
        <f>'A.M. HOPELCHÉN'!G193</f>
        <v>0</v>
      </c>
      <c r="AK21" s="122">
        <f>'A.M. HOPELCHÉN'!H193</f>
        <v>0</v>
      </c>
      <c r="AL21" s="122">
        <f>'A.M. HOPELCHÉN'!I193</f>
        <v>0</v>
      </c>
      <c r="AM21" s="122">
        <f>'A.M. HOPELCHÉN'!J193</f>
        <v>86</v>
      </c>
      <c r="AN21" s="122">
        <f>'A.M. HOPELCHÉN'!K193</f>
        <v>999</v>
      </c>
      <c r="AO21" s="122">
        <f>'A.M. HOPELCHÉN'!L193</f>
        <v>771</v>
      </c>
      <c r="AP21" s="122">
        <f>'A.M. HOPELCHÉN'!M193</f>
        <v>191</v>
      </c>
      <c r="AQ21" s="122">
        <f>'A.M. HOPELCHÉN'!N193</f>
        <v>5</v>
      </c>
      <c r="AR21" s="122">
        <f>'A.M. HOPELCHÉN'!O193</f>
        <v>129</v>
      </c>
      <c r="AS21" s="122">
        <f>'A.M. HOPELCHÉN'!P193</f>
        <v>870</v>
      </c>
      <c r="AT21" s="122">
        <f>'A.M. HOPELCHÉN'!Q193</f>
        <v>98</v>
      </c>
      <c r="AU21" s="122">
        <f>'A.M. HOPELCHÉN'!R193</f>
        <v>113</v>
      </c>
      <c r="AV21" s="122">
        <f>'A.M. HOPELCHÉN'!S193</f>
        <v>265</v>
      </c>
      <c r="AW21" s="122">
        <f>'A.M. HOPELCHÉN'!T193</f>
        <v>219</v>
      </c>
      <c r="AX21" s="122">
        <f>'A.M. HOPELCHÉN'!U193</f>
        <v>176</v>
      </c>
      <c r="AY21" s="122">
        <f>'A.M. HOPELCHÉN'!V193</f>
        <v>87</v>
      </c>
      <c r="AZ21" s="122">
        <f>'A.M. HOPELCHÉN'!W193</f>
        <v>41</v>
      </c>
      <c r="BA21" s="142"/>
      <c r="BB21" s="123">
        <f>'A.M. HOPELCHÉN'!AG38</f>
        <v>0</v>
      </c>
      <c r="BC21" s="123">
        <f>'A.M. HOPELCHÉN'!AH38</f>
        <v>0</v>
      </c>
      <c r="BD21" s="123">
        <f>'A.M. HOPELCHÉN'!AI38</f>
        <v>0</v>
      </c>
      <c r="BE21" s="123">
        <f>'A.M. HOPELCHÉN'!AJ38</f>
        <v>0</v>
      </c>
      <c r="BF21" s="123">
        <f>'A.M. HOPELCHÉN'!AK38</f>
        <v>0</v>
      </c>
      <c r="BG21" s="123">
        <f>'A.M. HOPELCHÉN'!AL38</f>
        <v>0</v>
      </c>
      <c r="BH21" s="123">
        <f>'A.M. HOPELCHÉN'!AM38</f>
        <v>0</v>
      </c>
      <c r="BI21" s="123">
        <f>'A.M. HOPELCHÉN'!AN38</f>
        <v>0</v>
      </c>
      <c r="BJ21" s="123">
        <f>'A.M. HOPELCHÉN'!AO38</f>
        <v>0</v>
      </c>
      <c r="BK21" s="123">
        <f>'A.M. HOPELCHÉN'!AP38</f>
        <v>0</v>
      </c>
      <c r="BL21" s="123">
        <f>'A.M. HOPELCHÉN'!AQ38</f>
        <v>0</v>
      </c>
      <c r="BM21" s="123">
        <f>'A.M. HOPELCHÉN'!AR38</f>
        <v>0</v>
      </c>
      <c r="BN21" s="123">
        <f>'A.M. HOPELCHÉN'!AS38</f>
        <v>0</v>
      </c>
      <c r="BO21" s="89"/>
      <c r="BP21" s="114">
        <f t="shared" si="1"/>
        <v>86</v>
      </c>
      <c r="BQ21" s="114">
        <f t="shared" si="2"/>
        <v>999</v>
      </c>
      <c r="BR21" s="275">
        <f t="shared" si="17"/>
        <v>999</v>
      </c>
      <c r="BS21" s="275">
        <f t="shared" si="3"/>
        <v>999</v>
      </c>
      <c r="BT21" s="114">
        <f t="shared" si="4"/>
        <v>771</v>
      </c>
      <c r="BU21" s="114">
        <f t="shared" si="5"/>
        <v>191</v>
      </c>
      <c r="BV21" s="114">
        <f t="shared" si="6"/>
        <v>5</v>
      </c>
      <c r="BW21" s="115">
        <f t="shared" si="7"/>
        <v>129</v>
      </c>
      <c r="BX21" s="115">
        <f t="shared" si="8"/>
        <v>870</v>
      </c>
      <c r="BY21" s="114">
        <f t="shared" si="9"/>
        <v>98</v>
      </c>
      <c r="BZ21" s="114">
        <f t="shared" si="10"/>
        <v>113</v>
      </c>
      <c r="CA21" s="114">
        <f t="shared" si="11"/>
        <v>265</v>
      </c>
      <c r="CB21" s="114">
        <f t="shared" si="12"/>
        <v>219</v>
      </c>
      <c r="CC21" s="114">
        <f t="shared" si="13"/>
        <v>176</v>
      </c>
      <c r="CD21" s="114">
        <f t="shared" si="14"/>
        <v>87</v>
      </c>
      <c r="CE21" s="114">
        <f t="shared" si="15"/>
        <v>41</v>
      </c>
      <c r="CF21" s="116"/>
      <c r="CG21" s="124"/>
      <c r="CH21" s="139"/>
      <c r="CI21" s="139"/>
      <c r="CJ21" s="139"/>
      <c r="CK21" s="139"/>
      <c r="CL21" s="122">
        <f>SUM(CONVENIOS!F46:F47)</f>
        <v>0</v>
      </c>
      <c r="CM21" s="122">
        <f>SUM(CONVENIOS!I46:I47)</f>
        <v>0</v>
      </c>
      <c r="CN21" s="122">
        <f>SUM(CONVENIOS!O46:O47)</f>
        <v>0</v>
      </c>
      <c r="CO21" s="122">
        <f>SUM(CONVENIOS!R46:R47)</f>
        <v>0</v>
      </c>
      <c r="CP21" s="122">
        <f t="shared" si="16"/>
        <v>0</v>
      </c>
      <c r="CQ21" s="424">
        <v>0</v>
      </c>
      <c r="CR21" s="424">
        <v>0</v>
      </c>
      <c r="CS21" s="424">
        <v>0</v>
      </c>
      <c r="CT21" s="424">
        <v>0</v>
      </c>
      <c r="CU21" s="425">
        <v>0</v>
      </c>
      <c r="CV21" s="425">
        <v>0</v>
      </c>
      <c r="CW21" s="425">
        <v>0</v>
      </c>
      <c r="CX21" s="425">
        <v>2</v>
      </c>
      <c r="CY21" s="425">
        <v>12</v>
      </c>
      <c r="CZ21" s="124"/>
      <c r="DA21" s="124"/>
      <c r="DB21" s="124"/>
      <c r="DC21" s="124"/>
      <c r="DD21" s="124"/>
      <c r="DE21" s="124"/>
      <c r="DF21" s="124">
        <v>1</v>
      </c>
      <c r="DG21" s="574"/>
      <c r="DH21" s="124">
        <v>0</v>
      </c>
      <c r="DI21" s="124">
        <v>12</v>
      </c>
      <c r="DJ21" s="124">
        <v>514</v>
      </c>
      <c r="DK21" s="124">
        <v>3</v>
      </c>
      <c r="DL21" s="124">
        <v>0</v>
      </c>
      <c r="DM21" s="124">
        <v>0</v>
      </c>
      <c r="DN21" s="124">
        <v>15</v>
      </c>
      <c r="DO21" s="124">
        <v>0</v>
      </c>
      <c r="DP21" s="124">
        <v>1</v>
      </c>
      <c r="DQ21" s="124">
        <v>3</v>
      </c>
      <c r="DR21" s="124">
        <v>0</v>
      </c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639"/>
    </row>
    <row r="22" spans="1:134" s="10" customFormat="1" ht="21" customHeight="1" thickBot="1">
      <c r="A22" s="36">
        <v>9</v>
      </c>
      <c r="B22" s="326" t="s">
        <v>164</v>
      </c>
      <c r="C22" s="329" t="s">
        <v>384</v>
      </c>
      <c r="D22" s="37"/>
      <c r="E22" s="37">
        <v>1</v>
      </c>
      <c r="F22" s="37">
        <f>'A.M. PALIZADA'!E38</f>
        <v>0</v>
      </c>
      <c r="G22" s="37">
        <f>'A.M. PALIZADA'!F38</f>
        <v>0</v>
      </c>
      <c r="H22" s="37">
        <f>'A.M. PALIZADA'!G38</f>
        <v>0</v>
      </c>
      <c r="I22" s="37">
        <f>'A.M. PALIZADA'!H38</f>
        <v>0</v>
      </c>
      <c r="J22" s="37">
        <f>'A.M. PALIZADA'!I38</f>
        <v>0</v>
      </c>
      <c r="K22" s="37">
        <f>'A.M. PALIZADA'!J38</f>
        <v>0</v>
      </c>
      <c r="L22" s="37">
        <f>'A.M. PALIZADA'!K38</f>
        <v>0</v>
      </c>
      <c r="M22" s="37">
        <f>'A.M. PALIZADA'!L38</f>
        <v>0</v>
      </c>
      <c r="N22" s="37">
        <f>'A.M. PALIZADA'!M38</f>
        <v>0</v>
      </c>
      <c r="O22" s="37">
        <f>'A.M. PALIZADA'!N38</f>
        <v>0</v>
      </c>
      <c r="P22" s="37">
        <f>'A.M. PALIZADA'!O38</f>
        <v>0</v>
      </c>
      <c r="Q22" s="37">
        <f>'A.M. PALIZADA'!P38</f>
        <v>0</v>
      </c>
      <c r="R22" s="37">
        <f>'A.M. PALIZADA'!Q38</f>
        <v>0</v>
      </c>
      <c r="S22" s="37">
        <f>'A.M. PALIZADA'!R38</f>
        <v>0</v>
      </c>
      <c r="T22" s="37">
        <f>'A.M. PALIZADA'!S38</f>
        <v>0</v>
      </c>
      <c r="U22" s="37">
        <f>'A.M. PALIZADA'!T38</f>
        <v>0</v>
      </c>
      <c r="V22" s="37">
        <f>'A.M. PALIZADA'!U38</f>
        <v>0</v>
      </c>
      <c r="W22" s="37">
        <f>'A.M. PALIZADA'!V38</f>
        <v>0</v>
      </c>
      <c r="X22" s="37">
        <f>'A.M. PALIZADA'!W38</f>
        <v>0</v>
      </c>
      <c r="Y22" s="37">
        <f>'A.M. PALIZADA'!X38</f>
        <v>0</v>
      </c>
      <c r="Z22" s="37">
        <f>'A.M. PALIZADA'!Y38</f>
        <v>0</v>
      </c>
      <c r="AA22" s="37">
        <f>'A.M. PALIZADA'!Z38</f>
        <v>0</v>
      </c>
      <c r="AB22" s="37">
        <f>'A.M. PALIZADA'!AA38</f>
        <v>0</v>
      </c>
      <c r="AC22" s="37">
        <f>'A.M. PALIZADA'!AB38</f>
        <v>0</v>
      </c>
      <c r="AD22" s="37">
        <f>'A.M. PALIZADA'!AC38</f>
        <v>0</v>
      </c>
      <c r="AE22" s="37">
        <f>'A.M. PALIZADA'!AD38</f>
        <v>0</v>
      </c>
      <c r="AF22" s="37">
        <f>'A.M. PALIZADA'!AE38</f>
        <v>0</v>
      </c>
      <c r="AG22" s="48"/>
      <c r="AH22" s="37">
        <f>'A.M. PALIZADA'!E193</f>
        <v>0</v>
      </c>
      <c r="AI22" s="37">
        <f>'A.M. PALIZADA'!F193</f>
        <v>0</v>
      </c>
      <c r="AJ22" s="37">
        <f>'A.M. PALIZADA'!G193</f>
        <v>0</v>
      </c>
      <c r="AK22" s="37">
        <f>'A.M. PALIZADA'!H193</f>
        <v>0</v>
      </c>
      <c r="AL22" s="37">
        <f>'A.M. PALIZADA'!I193</f>
        <v>0</v>
      </c>
      <c r="AM22" s="37">
        <f>'A.M. PALIZADA'!J193</f>
        <v>61</v>
      </c>
      <c r="AN22" s="37">
        <f>'A.M. PALIZADA'!K193</f>
        <v>641</v>
      </c>
      <c r="AO22" s="37">
        <f>'A.M. PALIZADA'!L193</f>
        <v>535</v>
      </c>
      <c r="AP22" s="37">
        <f>'A.M. PALIZADA'!M193</f>
        <v>62</v>
      </c>
      <c r="AQ22" s="37">
        <f>'A.M. PALIZADA'!N193</f>
        <v>52</v>
      </c>
      <c r="AR22" s="37">
        <f>'A.M. PALIZADA'!O193</f>
        <v>251</v>
      </c>
      <c r="AS22" s="37">
        <f>'A.M. PALIZADA'!P193</f>
        <v>390</v>
      </c>
      <c r="AT22" s="37">
        <f>'A.M. PALIZADA'!Q193</f>
        <v>81</v>
      </c>
      <c r="AU22" s="37">
        <f>'A.M. PALIZADA'!R193</f>
        <v>47</v>
      </c>
      <c r="AV22" s="37">
        <f>'A.M. PALIZADA'!S193</f>
        <v>139</v>
      </c>
      <c r="AW22" s="37">
        <f>'A.M. PALIZADA'!T193</f>
        <v>140</v>
      </c>
      <c r="AX22" s="37">
        <f>'A.M. PALIZADA'!U193</f>
        <v>118</v>
      </c>
      <c r="AY22" s="37">
        <f>'A.M. PALIZADA'!V193</f>
        <v>81</v>
      </c>
      <c r="AZ22" s="37">
        <f>'A.M. PALIZADA'!W193</f>
        <v>35</v>
      </c>
      <c r="BA22" s="89"/>
      <c r="BB22" s="88">
        <f>'A.M. PALIZADA'!AG38</f>
        <v>0</v>
      </c>
      <c r="BC22" s="88">
        <f>'A.M. PALIZADA'!AH38</f>
        <v>0</v>
      </c>
      <c r="BD22" s="88">
        <f>'A.M. PALIZADA'!AI38</f>
        <v>0</v>
      </c>
      <c r="BE22" s="88">
        <f>'A.M. PALIZADA'!AJ38</f>
        <v>0</v>
      </c>
      <c r="BF22" s="88">
        <f>'A.M. PALIZADA'!AK38</f>
        <v>0</v>
      </c>
      <c r="BG22" s="88">
        <f>'A.M. PALIZADA'!AL38</f>
        <v>0</v>
      </c>
      <c r="BH22" s="88">
        <f>'A.M. PALIZADA'!AM38</f>
        <v>0</v>
      </c>
      <c r="BI22" s="88">
        <f>'A.M. PALIZADA'!AN38</f>
        <v>0</v>
      </c>
      <c r="BJ22" s="88">
        <f>'A.M. PALIZADA'!AO38</f>
        <v>0</v>
      </c>
      <c r="BK22" s="88">
        <f>'A.M. PALIZADA'!AP38</f>
        <v>0</v>
      </c>
      <c r="BL22" s="88">
        <f>'A.M. PALIZADA'!AQ38</f>
        <v>0</v>
      </c>
      <c r="BM22" s="88">
        <f>'A.M. PALIZADA'!AR38</f>
        <v>0</v>
      </c>
      <c r="BN22" s="88">
        <f>'A.M. PALIZADA'!AS38</f>
        <v>0</v>
      </c>
      <c r="BO22" s="89"/>
      <c r="BP22" s="114">
        <f t="shared" si="1"/>
        <v>61</v>
      </c>
      <c r="BQ22" s="114">
        <f t="shared" si="2"/>
        <v>641</v>
      </c>
      <c r="BR22" s="275">
        <f t="shared" si="17"/>
        <v>641</v>
      </c>
      <c r="BS22" s="275">
        <f t="shared" si="3"/>
        <v>641</v>
      </c>
      <c r="BT22" s="114">
        <f t="shared" si="4"/>
        <v>535</v>
      </c>
      <c r="BU22" s="114">
        <f t="shared" si="5"/>
        <v>62</v>
      </c>
      <c r="BV22" s="114">
        <f t="shared" si="6"/>
        <v>52</v>
      </c>
      <c r="BW22" s="115">
        <f t="shared" si="7"/>
        <v>251</v>
      </c>
      <c r="BX22" s="115">
        <f t="shared" si="8"/>
        <v>390</v>
      </c>
      <c r="BY22" s="114">
        <f t="shared" si="9"/>
        <v>81</v>
      </c>
      <c r="BZ22" s="114">
        <f t="shared" si="10"/>
        <v>47</v>
      </c>
      <c r="CA22" s="114">
        <f t="shared" si="11"/>
        <v>139</v>
      </c>
      <c r="CB22" s="114">
        <f t="shared" si="12"/>
        <v>140</v>
      </c>
      <c r="CC22" s="114">
        <f t="shared" si="13"/>
        <v>118</v>
      </c>
      <c r="CD22" s="114">
        <f t="shared" si="14"/>
        <v>81</v>
      </c>
      <c r="CE22" s="114">
        <f t="shared" si="15"/>
        <v>35</v>
      </c>
      <c r="CF22" s="116"/>
      <c r="CG22" s="103"/>
      <c r="CH22" s="38"/>
      <c r="CI22" s="38"/>
      <c r="CJ22" s="38"/>
      <c r="CK22" s="38"/>
      <c r="CL22" s="37">
        <f>SUM(CONVENIOS!F48:F49)</f>
        <v>0</v>
      </c>
      <c r="CM22" s="37">
        <f>SUM(CONVENIOS!I48:I49)</f>
        <v>0</v>
      </c>
      <c r="CN22" s="37">
        <f>SUM(CONVENIOS!O48:O49)</f>
        <v>0</v>
      </c>
      <c r="CO22" s="37">
        <f>SUM(CONVENIOS!R48:R49)</f>
        <v>0</v>
      </c>
      <c r="CP22" s="37">
        <f t="shared" si="16"/>
        <v>0</v>
      </c>
      <c r="CQ22" s="422">
        <v>0</v>
      </c>
      <c r="CR22" s="422">
        <v>0</v>
      </c>
      <c r="CS22" s="422">
        <v>0</v>
      </c>
      <c r="CT22" s="422">
        <v>0</v>
      </c>
      <c r="CU22" s="422">
        <v>0</v>
      </c>
      <c r="CV22" s="422">
        <v>0</v>
      </c>
      <c r="CW22" s="422">
        <v>0</v>
      </c>
      <c r="CX22" s="426">
        <v>3</v>
      </c>
      <c r="CY22" s="426">
        <v>14</v>
      </c>
      <c r="CZ22" s="103"/>
      <c r="DA22" s="103"/>
      <c r="DB22" s="103"/>
      <c r="DC22" s="103"/>
      <c r="DD22" s="103"/>
      <c r="DE22" s="103"/>
      <c r="DF22" s="103">
        <v>1</v>
      </c>
      <c r="DG22" s="574"/>
      <c r="DH22" s="103">
        <v>0</v>
      </c>
      <c r="DI22" s="103">
        <v>26</v>
      </c>
      <c r="DJ22" s="103">
        <v>0</v>
      </c>
      <c r="DK22" s="103">
        <v>3</v>
      </c>
      <c r="DL22" s="103">
        <v>0</v>
      </c>
      <c r="DM22" s="103">
        <v>0</v>
      </c>
      <c r="DN22" s="103">
        <v>0</v>
      </c>
      <c r="DO22" s="103">
        <v>0</v>
      </c>
      <c r="DP22" s="103">
        <v>0</v>
      </c>
      <c r="DQ22" s="103">
        <v>0</v>
      </c>
      <c r="DR22" s="103">
        <v>0</v>
      </c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639"/>
    </row>
    <row r="23" spans="1:134" s="24" customFormat="1" ht="21" customHeight="1" thickBot="1">
      <c r="A23" s="120">
        <v>10</v>
      </c>
      <c r="B23" s="327" t="s">
        <v>182</v>
      </c>
      <c r="C23" s="331" t="s">
        <v>385</v>
      </c>
      <c r="D23" s="122"/>
      <c r="E23" s="122">
        <v>1</v>
      </c>
      <c r="F23" s="122">
        <f>'A.M. SEYBAPLAYA'!E38</f>
        <v>0</v>
      </c>
      <c r="G23" s="122">
        <f>'A.M. SEYBAPLAYA'!F38</f>
        <v>0</v>
      </c>
      <c r="H23" s="122">
        <f>'A.M. SEYBAPLAYA'!G38</f>
        <v>0</v>
      </c>
      <c r="I23" s="122">
        <f>'A.M. SEYBAPLAYA'!H38</f>
        <v>0</v>
      </c>
      <c r="J23" s="122">
        <f>'A.M. SEYBAPLAYA'!I38</f>
        <v>0</v>
      </c>
      <c r="K23" s="122">
        <f>'A.M. SEYBAPLAYA'!J38</f>
        <v>0</v>
      </c>
      <c r="L23" s="122">
        <f>'A.M. SEYBAPLAYA'!K38</f>
        <v>0</v>
      </c>
      <c r="M23" s="122">
        <f>'A.M. SEYBAPLAYA'!L38</f>
        <v>0</v>
      </c>
      <c r="N23" s="122">
        <f>'A.M. SEYBAPLAYA'!M38</f>
        <v>0</v>
      </c>
      <c r="O23" s="122">
        <f>'A.M. SEYBAPLAYA'!N38</f>
        <v>0</v>
      </c>
      <c r="P23" s="122">
        <f>'A.M. SEYBAPLAYA'!O38</f>
        <v>0</v>
      </c>
      <c r="Q23" s="122">
        <f>'A.M. SEYBAPLAYA'!P38</f>
        <v>0</v>
      </c>
      <c r="R23" s="122">
        <f>'A.M. SEYBAPLAYA'!Q38</f>
        <v>0</v>
      </c>
      <c r="S23" s="122">
        <f>'A.M. SEYBAPLAYA'!R38</f>
        <v>0</v>
      </c>
      <c r="T23" s="122">
        <f>'A.M. SEYBAPLAYA'!S38</f>
        <v>0</v>
      </c>
      <c r="U23" s="122">
        <f>'A.M. SEYBAPLAYA'!T38</f>
        <v>0</v>
      </c>
      <c r="V23" s="122">
        <f>'A.M. SEYBAPLAYA'!U38</f>
        <v>0</v>
      </c>
      <c r="W23" s="122">
        <f>'A.M. SEYBAPLAYA'!V38</f>
        <v>0</v>
      </c>
      <c r="X23" s="122">
        <f>'A.M. SEYBAPLAYA'!W38</f>
        <v>0</v>
      </c>
      <c r="Y23" s="122">
        <f>'A.M. SEYBAPLAYA'!X38</f>
        <v>0</v>
      </c>
      <c r="Z23" s="122">
        <f>'A.M. SEYBAPLAYA'!Y38</f>
        <v>0</v>
      </c>
      <c r="AA23" s="122">
        <f>'A.M. SEYBAPLAYA'!Z38</f>
        <v>0</v>
      </c>
      <c r="AB23" s="122">
        <f>'A.M. SEYBAPLAYA'!AA38</f>
        <v>0</v>
      </c>
      <c r="AC23" s="122">
        <f>'A.M. SEYBAPLAYA'!AB38</f>
        <v>0</v>
      </c>
      <c r="AD23" s="122">
        <f>'A.M. SEYBAPLAYA'!AC38</f>
        <v>0</v>
      </c>
      <c r="AE23" s="122">
        <f>'A.M. SEYBAPLAYA'!AD38</f>
        <v>0</v>
      </c>
      <c r="AF23" s="122">
        <f>'A.M. SEYBAPLAYA'!AE38</f>
        <v>0</v>
      </c>
      <c r="AG23" s="48"/>
      <c r="AH23" s="122">
        <f>'A.M. SEYBAPLAYA'!E193</f>
        <v>0</v>
      </c>
      <c r="AI23" s="122">
        <f>'A.M. SEYBAPLAYA'!F193</f>
        <v>0</v>
      </c>
      <c r="AJ23" s="122">
        <f>'A.M. SEYBAPLAYA'!G193</f>
        <v>0</v>
      </c>
      <c r="AK23" s="122">
        <f>'A.M. SEYBAPLAYA'!H193</f>
        <v>0</v>
      </c>
      <c r="AL23" s="122">
        <f>'A.M. SEYBAPLAYA'!I193</f>
        <v>0</v>
      </c>
      <c r="AM23" s="122">
        <f>'A.M. SEYBAPLAYA'!J193</f>
        <v>34</v>
      </c>
      <c r="AN23" s="122">
        <f>'A.M. SEYBAPLAYA'!K193</f>
        <v>347</v>
      </c>
      <c r="AO23" s="122">
        <f>'A.M. SEYBAPLAYA'!L193</f>
        <v>309</v>
      </c>
      <c r="AP23" s="122">
        <f>'A.M. SEYBAPLAYA'!M193</f>
        <v>8</v>
      </c>
      <c r="AQ23" s="122">
        <f>'A.M. SEYBAPLAYA'!N193</f>
        <v>18</v>
      </c>
      <c r="AR23" s="122">
        <f>'A.M. SEYBAPLAYA'!O193</f>
        <v>159</v>
      </c>
      <c r="AS23" s="122">
        <f>'A.M. SEYBAPLAYA'!P193</f>
        <v>188</v>
      </c>
      <c r="AT23" s="122">
        <f>'A.M. SEYBAPLAYA'!Q193</f>
        <v>42</v>
      </c>
      <c r="AU23" s="122">
        <f>'A.M. SEYBAPLAYA'!R193</f>
        <v>79</v>
      </c>
      <c r="AV23" s="122">
        <f>'A.M. SEYBAPLAYA'!S193</f>
        <v>85</v>
      </c>
      <c r="AW23" s="122">
        <f>'A.M. SEYBAPLAYA'!T193</f>
        <v>42</v>
      </c>
      <c r="AX23" s="122">
        <f>'A.M. SEYBAPLAYA'!U193</f>
        <v>44</v>
      </c>
      <c r="AY23" s="122">
        <f>'A.M. SEYBAPLAYA'!V193</f>
        <v>49</v>
      </c>
      <c r="AZ23" s="122">
        <f>'A.M. SEYBAPLAYA'!W193</f>
        <v>6</v>
      </c>
      <c r="BA23" s="89"/>
      <c r="BB23" s="123">
        <f>'A.M. SEYBAPLAYA'!AG38</f>
        <v>0</v>
      </c>
      <c r="BC23" s="123">
        <f>'A.M. SEYBAPLAYA'!AH38</f>
        <v>0</v>
      </c>
      <c r="BD23" s="123">
        <f>'A.M. SEYBAPLAYA'!AI38</f>
        <v>0</v>
      </c>
      <c r="BE23" s="123">
        <f>'A.M. SEYBAPLAYA'!AJ38</f>
        <v>0</v>
      </c>
      <c r="BF23" s="123">
        <f>'A.M. SEYBAPLAYA'!AK38</f>
        <v>0</v>
      </c>
      <c r="BG23" s="123">
        <f>'A.M. SEYBAPLAYA'!AL38</f>
        <v>0</v>
      </c>
      <c r="BH23" s="123">
        <f>'A.M. SEYBAPLAYA'!AM38</f>
        <v>0</v>
      </c>
      <c r="BI23" s="123">
        <f>'A.M. SEYBAPLAYA'!AN38</f>
        <v>0</v>
      </c>
      <c r="BJ23" s="123">
        <f>'A.M. SEYBAPLAYA'!AO38</f>
        <v>0</v>
      </c>
      <c r="BK23" s="123">
        <f>'A.M. SEYBAPLAYA'!AP38</f>
        <v>0</v>
      </c>
      <c r="BL23" s="123">
        <f>'A.M. SEYBAPLAYA'!AQ38</f>
        <v>0</v>
      </c>
      <c r="BM23" s="123">
        <f>'A.M. SEYBAPLAYA'!AR38</f>
        <v>0</v>
      </c>
      <c r="BN23" s="123">
        <f>'A.M. SEYBAPLAYA'!AS38</f>
        <v>0</v>
      </c>
      <c r="BO23" s="89"/>
      <c r="BP23" s="114">
        <f t="shared" si="1"/>
        <v>34</v>
      </c>
      <c r="BQ23" s="114">
        <f t="shared" si="2"/>
        <v>347</v>
      </c>
      <c r="BR23" s="275">
        <f t="shared" si="17"/>
        <v>347</v>
      </c>
      <c r="BS23" s="275">
        <f t="shared" si="3"/>
        <v>347</v>
      </c>
      <c r="BT23" s="114">
        <f t="shared" si="4"/>
        <v>309</v>
      </c>
      <c r="BU23" s="114">
        <f t="shared" si="5"/>
        <v>8</v>
      </c>
      <c r="BV23" s="114">
        <f t="shared" si="6"/>
        <v>18</v>
      </c>
      <c r="BW23" s="115">
        <f t="shared" si="7"/>
        <v>159</v>
      </c>
      <c r="BX23" s="115">
        <f t="shared" si="8"/>
        <v>188</v>
      </c>
      <c r="BY23" s="114">
        <f t="shared" si="9"/>
        <v>42</v>
      </c>
      <c r="BZ23" s="114">
        <f t="shared" si="10"/>
        <v>79</v>
      </c>
      <c r="CA23" s="114">
        <f t="shared" si="11"/>
        <v>85</v>
      </c>
      <c r="CB23" s="114">
        <f t="shared" si="12"/>
        <v>42</v>
      </c>
      <c r="CC23" s="114">
        <f t="shared" si="13"/>
        <v>44</v>
      </c>
      <c r="CD23" s="114">
        <f t="shared" si="14"/>
        <v>49</v>
      </c>
      <c r="CE23" s="114">
        <f t="shared" si="15"/>
        <v>6</v>
      </c>
      <c r="CF23" s="116"/>
      <c r="CG23" s="124"/>
      <c r="CH23" s="139"/>
      <c r="CI23" s="139"/>
      <c r="CJ23" s="139"/>
      <c r="CK23" s="139"/>
      <c r="CL23" s="122">
        <f>SUM(CONVENIOS!F50:F51)</f>
        <v>0</v>
      </c>
      <c r="CM23" s="122">
        <f>SUM(CONVENIOS!I50:I51)</f>
        <v>0</v>
      </c>
      <c r="CN23" s="122">
        <f>SUM(CONVENIOS!O50:O51)</f>
        <v>0</v>
      </c>
      <c r="CO23" s="122">
        <f>SUM(CONVENIOS!R50:R51)</f>
        <v>0</v>
      </c>
      <c r="CP23" s="122">
        <f t="shared" si="16"/>
        <v>0</v>
      </c>
      <c r="CQ23" s="424">
        <v>0</v>
      </c>
      <c r="CR23" s="424">
        <v>0</v>
      </c>
      <c r="CS23" s="424">
        <v>0</v>
      </c>
      <c r="CT23" s="424">
        <v>0</v>
      </c>
      <c r="CU23" s="425">
        <v>0</v>
      </c>
      <c r="CV23" s="425">
        <v>0</v>
      </c>
      <c r="CW23" s="425">
        <v>0</v>
      </c>
      <c r="CX23" s="425">
        <v>3</v>
      </c>
      <c r="CY23" s="425">
        <v>6</v>
      </c>
      <c r="CZ23" s="124"/>
      <c r="DA23" s="124"/>
      <c r="DB23" s="124"/>
      <c r="DC23" s="124"/>
      <c r="DD23" s="124"/>
      <c r="DE23" s="124"/>
      <c r="DF23" s="124">
        <v>1</v>
      </c>
      <c r="DG23" s="574"/>
      <c r="DH23" s="124">
        <v>4</v>
      </c>
      <c r="DI23" s="124">
        <v>0</v>
      </c>
      <c r="DJ23" s="124">
        <v>0</v>
      </c>
      <c r="DK23" s="124">
        <v>0</v>
      </c>
      <c r="DL23" s="124">
        <v>0</v>
      </c>
      <c r="DM23" s="124">
        <v>0</v>
      </c>
      <c r="DN23" s="124">
        <v>0</v>
      </c>
      <c r="DO23" s="124">
        <v>0</v>
      </c>
      <c r="DP23" s="124">
        <v>0</v>
      </c>
      <c r="DQ23" s="124">
        <v>0</v>
      </c>
      <c r="DR23" s="124">
        <v>0</v>
      </c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639"/>
    </row>
    <row r="24" spans="1:134" s="10" customFormat="1" ht="21" customHeight="1" thickBot="1">
      <c r="A24" s="36">
        <v>11</v>
      </c>
      <c r="B24" s="326" t="s">
        <v>143</v>
      </c>
      <c r="C24" s="329" t="s">
        <v>386</v>
      </c>
      <c r="D24" s="37"/>
      <c r="E24" s="37">
        <v>1</v>
      </c>
      <c r="F24" s="37">
        <f>'A.M. TENABO'!E38</f>
        <v>0</v>
      </c>
      <c r="G24" s="37">
        <f>'A.M. TENABO'!F38</f>
        <v>0</v>
      </c>
      <c r="H24" s="37">
        <f>'A.M. TENABO'!G38</f>
        <v>0</v>
      </c>
      <c r="I24" s="37">
        <f>'A.M. TENABO'!H38</f>
        <v>0</v>
      </c>
      <c r="J24" s="37">
        <f>'A.M. TENABO'!I38</f>
        <v>0</v>
      </c>
      <c r="K24" s="37">
        <f>'A.M. TENABO'!J38</f>
        <v>0</v>
      </c>
      <c r="L24" s="37">
        <f>'A.M. TENABO'!K38</f>
        <v>0</v>
      </c>
      <c r="M24" s="37">
        <f>'A.M. TENABO'!L38</f>
        <v>0</v>
      </c>
      <c r="N24" s="37">
        <f>'A.M. TENABO'!M38</f>
        <v>0</v>
      </c>
      <c r="O24" s="37">
        <f>'A.M. TENABO'!N38</f>
        <v>0</v>
      </c>
      <c r="P24" s="37">
        <f>'A.M. TENABO'!O38</f>
        <v>0</v>
      </c>
      <c r="Q24" s="37">
        <f>'A.M. TENABO'!P38</f>
        <v>0</v>
      </c>
      <c r="R24" s="37">
        <f>'A.M. TENABO'!Q38</f>
        <v>0</v>
      </c>
      <c r="S24" s="37">
        <f>'A.M. TENABO'!R38</f>
        <v>0</v>
      </c>
      <c r="T24" s="37">
        <f>'A.M. TENABO'!S38</f>
        <v>0</v>
      </c>
      <c r="U24" s="37">
        <f>'A.M. TENABO'!T38</f>
        <v>0</v>
      </c>
      <c r="V24" s="37">
        <f>'A.M. TENABO'!U38</f>
        <v>0</v>
      </c>
      <c r="W24" s="37">
        <f>'A.M. TENABO'!V38</f>
        <v>0</v>
      </c>
      <c r="X24" s="37">
        <f>'A.M. TENABO'!W38</f>
        <v>0</v>
      </c>
      <c r="Y24" s="37">
        <f>'A.M. TENABO'!X38</f>
        <v>0</v>
      </c>
      <c r="Z24" s="37">
        <f>'A.M. TENABO'!Y38</f>
        <v>0</v>
      </c>
      <c r="AA24" s="37">
        <f>'A.M. TENABO'!Z38</f>
        <v>0</v>
      </c>
      <c r="AB24" s="37">
        <f>'A.M. TENABO'!AA38</f>
        <v>0</v>
      </c>
      <c r="AC24" s="37">
        <f>'A.M. TENABO'!AB38</f>
        <v>0</v>
      </c>
      <c r="AD24" s="37">
        <f>'A.M. TENABO'!AC38</f>
        <v>0</v>
      </c>
      <c r="AE24" s="37">
        <f>'A.M. TENABO'!AD38</f>
        <v>0</v>
      </c>
      <c r="AF24" s="37">
        <f>'A.M. TENABO'!AE38</f>
        <v>0</v>
      </c>
      <c r="AG24" s="48"/>
      <c r="AH24" s="37">
        <f>'A.M. TENABO'!E193</f>
        <v>0</v>
      </c>
      <c r="AI24" s="37">
        <f>'A.M. TENABO'!F193</f>
        <v>0</v>
      </c>
      <c r="AJ24" s="37">
        <f>'A.M. TENABO'!G193</f>
        <v>0</v>
      </c>
      <c r="AK24" s="37">
        <f>'A.M. TENABO'!H193</f>
        <v>0</v>
      </c>
      <c r="AL24" s="37">
        <f>'A.M. TENABO'!I193</f>
        <v>0</v>
      </c>
      <c r="AM24" s="37">
        <f>'A.M. TENABO'!J193</f>
        <v>68</v>
      </c>
      <c r="AN24" s="37">
        <f>'A.M. TENABO'!K193</f>
        <v>674</v>
      </c>
      <c r="AO24" s="37">
        <f>'A.M. TENABO'!L193</f>
        <v>672</v>
      </c>
      <c r="AP24" s="37">
        <f>'A.M. TENABO'!M193</f>
        <v>2</v>
      </c>
      <c r="AQ24" s="37">
        <f>'A.M. TENABO'!N193</f>
        <v>0</v>
      </c>
      <c r="AR24" s="37">
        <f>'A.M. TENABO'!O193</f>
        <v>95</v>
      </c>
      <c r="AS24" s="37">
        <f>'A.M. TENABO'!P193</f>
        <v>585</v>
      </c>
      <c r="AT24" s="37">
        <f>'A.M. TENABO'!Q193</f>
        <v>97</v>
      </c>
      <c r="AU24" s="37">
        <f>'A.M. TENABO'!R193</f>
        <v>109</v>
      </c>
      <c r="AV24" s="37">
        <f>'A.M. TENABO'!S193</f>
        <v>143</v>
      </c>
      <c r="AW24" s="37">
        <f>'A.M. TENABO'!T193</f>
        <v>134</v>
      </c>
      <c r="AX24" s="37">
        <f>'A.M. TENABO'!U193</f>
        <v>95</v>
      </c>
      <c r="AY24" s="37">
        <f>'A.M. TENABO'!V193</f>
        <v>57</v>
      </c>
      <c r="AZ24" s="37">
        <f>'A.M. TENABO'!W193</f>
        <v>39</v>
      </c>
      <c r="BA24" s="89"/>
      <c r="BB24" s="88">
        <f>'A.M. TENABO'!AG38</f>
        <v>0</v>
      </c>
      <c r="BC24" s="88">
        <f>'A.M. TENABO'!AH38</f>
        <v>0</v>
      </c>
      <c r="BD24" s="88">
        <f>'A.M. TENABO'!AI38</f>
        <v>0</v>
      </c>
      <c r="BE24" s="88">
        <f>'A.M. TENABO'!AJ38</f>
        <v>0</v>
      </c>
      <c r="BF24" s="88">
        <f>'A.M. TENABO'!AK38</f>
        <v>0</v>
      </c>
      <c r="BG24" s="88">
        <f>'A.M. TENABO'!AL38</f>
        <v>0</v>
      </c>
      <c r="BH24" s="88">
        <f>'A.M. TENABO'!AM38</f>
        <v>0</v>
      </c>
      <c r="BI24" s="88">
        <f>'A.M. TENABO'!AN38</f>
        <v>0</v>
      </c>
      <c r="BJ24" s="88">
        <f>'A.M. TENABO'!AO38</f>
        <v>0</v>
      </c>
      <c r="BK24" s="88">
        <f>'A.M. TENABO'!AP38</f>
        <v>0</v>
      </c>
      <c r="BL24" s="88">
        <f>'A.M. TENABO'!AQ38</f>
        <v>0</v>
      </c>
      <c r="BM24" s="88">
        <f>'A.M. TENABO'!AR38</f>
        <v>0</v>
      </c>
      <c r="BN24" s="88">
        <f>'A.M. TENABO'!AS38</f>
        <v>0</v>
      </c>
      <c r="BO24" s="89"/>
      <c r="BP24" s="114">
        <f t="shared" si="1"/>
        <v>68</v>
      </c>
      <c r="BQ24" s="114">
        <f t="shared" si="2"/>
        <v>674</v>
      </c>
      <c r="BR24" s="275">
        <f t="shared" si="17"/>
        <v>680</v>
      </c>
      <c r="BS24" s="275">
        <f t="shared" si="3"/>
        <v>674</v>
      </c>
      <c r="BT24" s="114">
        <f t="shared" si="4"/>
        <v>672</v>
      </c>
      <c r="BU24" s="114">
        <f t="shared" si="5"/>
        <v>2</v>
      </c>
      <c r="BV24" s="114">
        <f t="shared" si="6"/>
        <v>0</v>
      </c>
      <c r="BW24" s="115">
        <f t="shared" si="7"/>
        <v>95</v>
      </c>
      <c r="BX24" s="115">
        <f t="shared" si="8"/>
        <v>585</v>
      </c>
      <c r="BY24" s="114">
        <f t="shared" si="9"/>
        <v>97</v>
      </c>
      <c r="BZ24" s="114">
        <f t="shared" si="10"/>
        <v>109</v>
      </c>
      <c r="CA24" s="114">
        <f t="shared" si="11"/>
        <v>143</v>
      </c>
      <c r="CB24" s="114">
        <f t="shared" si="12"/>
        <v>134</v>
      </c>
      <c r="CC24" s="114">
        <f t="shared" si="13"/>
        <v>95</v>
      </c>
      <c r="CD24" s="114">
        <f t="shared" si="14"/>
        <v>57</v>
      </c>
      <c r="CE24" s="114">
        <f t="shared" si="15"/>
        <v>39</v>
      </c>
      <c r="CF24" s="89"/>
      <c r="CG24" s="38"/>
      <c r="CH24" s="38"/>
      <c r="CI24" s="38"/>
      <c r="CJ24" s="38"/>
      <c r="CK24" s="38"/>
      <c r="CL24" s="37">
        <f>SUM(CONVENIOS!F52:F53)</f>
        <v>0</v>
      </c>
      <c r="CM24" s="37">
        <f>SUM(CONVENIOS!I52:I53)</f>
        <v>0</v>
      </c>
      <c r="CN24" s="37">
        <f>SUM(CONVENIOS!O52:O53)</f>
        <v>0</v>
      </c>
      <c r="CO24" s="37">
        <f>SUM(CONVENIOS!R52:R53)</f>
        <v>0</v>
      </c>
      <c r="CP24" s="37">
        <f t="shared" si="16"/>
        <v>0</v>
      </c>
      <c r="CQ24" s="422">
        <v>0</v>
      </c>
      <c r="CR24" s="422">
        <v>0</v>
      </c>
      <c r="CS24" s="422">
        <v>0</v>
      </c>
      <c r="CT24" s="422">
        <v>0</v>
      </c>
      <c r="CU24" s="422">
        <v>0</v>
      </c>
      <c r="CV24" s="422">
        <v>0</v>
      </c>
      <c r="CW24" s="422">
        <v>0</v>
      </c>
      <c r="CX24" s="423">
        <v>3</v>
      </c>
      <c r="CY24" s="422">
        <v>10</v>
      </c>
      <c r="CZ24" s="38"/>
      <c r="DA24" s="38"/>
      <c r="DB24" s="38"/>
      <c r="DC24" s="38"/>
      <c r="DD24" s="38"/>
      <c r="DE24" s="38"/>
      <c r="DF24" s="38">
        <v>1</v>
      </c>
      <c r="DG24" s="575"/>
      <c r="DH24" s="38">
        <v>0</v>
      </c>
      <c r="DI24" s="38">
        <v>45</v>
      </c>
      <c r="DJ24" s="38">
        <v>3</v>
      </c>
      <c r="DK24" s="38">
        <v>24</v>
      </c>
      <c r="DL24" s="38">
        <v>0</v>
      </c>
      <c r="DM24" s="38">
        <v>0</v>
      </c>
      <c r="DN24" s="38">
        <v>9</v>
      </c>
      <c r="DO24" s="38">
        <v>2</v>
      </c>
      <c r="DP24" s="38">
        <v>11</v>
      </c>
      <c r="DQ24" s="38">
        <v>5</v>
      </c>
      <c r="DR24" s="38">
        <v>17</v>
      </c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640"/>
    </row>
    <row r="25" spans="1:134" s="24" customFormat="1" ht="7.5" customHeight="1" thickBot="1">
      <c r="A25" s="25"/>
      <c r="B25" s="26"/>
      <c r="C25" s="332"/>
      <c r="D25" s="25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39"/>
      <c r="Q25" s="40"/>
      <c r="R25" s="39"/>
      <c r="S25" s="39"/>
      <c r="T25" s="39"/>
      <c r="U25" s="39"/>
      <c r="V25" s="39"/>
      <c r="W25" s="39"/>
      <c r="X25" s="39"/>
      <c r="Y25" s="39"/>
      <c r="Z25" s="46"/>
      <c r="AA25" s="46"/>
      <c r="AB25" s="46"/>
      <c r="AC25" s="46"/>
      <c r="AD25" s="46"/>
      <c r="AE25" s="46"/>
      <c r="AF25" s="46"/>
      <c r="AG25" s="46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46"/>
      <c r="AU25" s="46"/>
      <c r="AV25" s="46"/>
      <c r="AW25" s="46"/>
      <c r="AX25" s="46"/>
      <c r="AY25" s="46"/>
      <c r="AZ25" s="46"/>
      <c r="BA25" s="58"/>
      <c r="BB25" s="90"/>
      <c r="BC25" s="90"/>
      <c r="BD25" s="90"/>
      <c r="BE25" s="90"/>
      <c r="BF25" s="90"/>
      <c r="BG25" s="90"/>
      <c r="BH25" s="131"/>
      <c r="BI25" s="131"/>
      <c r="BJ25" s="131"/>
      <c r="BK25" s="131"/>
      <c r="BL25" s="131"/>
      <c r="BM25" s="131"/>
      <c r="BN25" s="131"/>
      <c r="BO25" s="58"/>
      <c r="BP25" s="39"/>
      <c r="BQ25" s="39"/>
      <c r="BR25" s="39"/>
      <c r="BS25" s="39"/>
      <c r="BT25" s="39"/>
      <c r="BU25" s="25"/>
      <c r="BV25" s="25"/>
      <c r="BW25" s="25"/>
      <c r="BX25" s="25"/>
      <c r="BY25" s="41"/>
      <c r="BZ25" s="41"/>
      <c r="CA25" s="41"/>
      <c r="CB25" s="41"/>
      <c r="CC25" s="41"/>
      <c r="CD25" s="41"/>
      <c r="CE25" s="41"/>
      <c r="CF25" s="58">
        <f>SUM(CF12:CF19)</f>
        <v>0</v>
      </c>
      <c r="CG25" s="25"/>
      <c r="CH25" s="25"/>
      <c r="CI25" s="25"/>
      <c r="CJ25" s="25"/>
      <c r="CK25" s="25"/>
      <c r="CL25" s="25"/>
      <c r="CM25" s="25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</row>
    <row r="26" spans="1:134" s="28" customFormat="1" ht="21" customHeight="1" thickBot="1">
      <c r="A26" s="29"/>
      <c r="B26" s="30" t="s">
        <v>13</v>
      </c>
      <c r="C26" s="325"/>
      <c r="D26" s="11">
        <f>SUM(D14:D24)</f>
        <v>6</v>
      </c>
      <c r="E26" s="11">
        <f>SUM(E14:E24)</f>
        <v>5</v>
      </c>
      <c r="F26" s="110">
        <f t="shared" ref="F26:W26" si="18">SUM(F12:F24)</f>
        <v>0</v>
      </c>
      <c r="G26" s="110">
        <f t="shared" si="18"/>
        <v>0</v>
      </c>
      <c r="H26" s="110">
        <f t="shared" si="18"/>
        <v>0</v>
      </c>
      <c r="I26" s="110">
        <f t="shared" si="18"/>
        <v>0</v>
      </c>
      <c r="J26" s="110">
        <f t="shared" si="18"/>
        <v>0</v>
      </c>
      <c r="K26" s="110">
        <f t="shared" si="18"/>
        <v>0</v>
      </c>
      <c r="L26" s="110">
        <f t="shared" si="18"/>
        <v>0</v>
      </c>
      <c r="M26" s="110">
        <f t="shared" si="18"/>
        <v>0</v>
      </c>
      <c r="N26" s="110">
        <f t="shared" si="18"/>
        <v>0</v>
      </c>
      <c r="O26" s="110">
        <f t="shared" si="18"/>
        <v>0</v>
      </c>
      <c r="P26" s="110">
        <f t="shared" si="18"/>
        <v>0</v>
      </c>
      <c r="Q26" s="110">
        <f t="shared" si="18"/>
        <v>0</v>
      </c>
      <c r="R26" s="110">
        <f t="shared" si="18"/>
        <v>0</v>
      </c>
      <c r="S26" s="110">
        <f t="shared" si="18"/>
        <v>0</v>
      </c>
      <c r="T26" s="110">
        <f t="shared" si="18"/>
        <v>0</v>
      </c>
      <c r="U26" s="110">
        <f t="shared" si="18"/>
        <v>0</v>
      </c>
      <c r="V26" s="110">
        <f t="shared" si="18"/>
        <v>0</v>
      </c>
      <c r="W26" s="110">
        <f t="shared" si="18"/>
        <v>0</v>
      </c>
      <c r="X26" s="110">
        <f t="shared" ref="X26:AF26" si="19">SUM(X12:X24)</f>
        <v>0</v>
      </c>
      <c r="Y26" s="110">
        <f t="shared" si="19"/>
        <v>0</v>
      </c>
      <c r="Z26" s="110">
        <f t="shared" si="19"/>
        <v>0</v>
      </c>
      <c r="AA26" s="110">
        <f>SUM(AA12:AA24)</f>
        <v>0</v>
      </c>
      <c r="AB26" s="110">
        <f>SUM(AB12:AB24)</f>
        <v>0</v>
      </c>
      <c r="AC26" s="110">
        <f>SUM(AC12:AC24)</f>
        <v>0</v>
      </c>
      <c r="AD26" s="110">
        <f t="shared" si="19"/>
        <v>0</v>
      </c>
      <c r="AE26" s="110">
        <f t="shared" si="19"/>
        <v>0</v>
      </c>
      <c r="AF26" s="110">
        <f t="shared" si="19"/>
        <v>0</v>
      </c>
      <c r="AG26" s="136"/>
      <c r="AH26" s="111">
        <f>SUM(AH12:AH24)</f>
        <v>0</v>
      </c>
      <c r="AI26" s="111">
        <f>SUM(AI12:AI24)</f>
        <v>0</v>
      </c>
      <c r="AJ26" s="111">
        <f>SUM(AJ12:AJ24)</f>
        <v>0</v>
      </c>
      <c r="AK26" s="111">
        <f>SUM(AK12:AK24)</f>
        <v>0</v>
      </c>
      <c r="AL26" s="111">
        <f>SUM(AL12:AL24)</f>
        <v>0</v>
      </c>
      <c r="AM26" s="111">
        <f t="shared" ref="AM26:AT26" si="20">SUM(AM12:AM24)</f>
        <v>1634</v>
      </c>
      <c r="AN26" s="111">
        <f t="shared" si="20"/>
        <v>17963</v>
      </c>
      <c r="AO26" s="111">
        <f t="shared" si="20"/>
        <v>16102</v>
      </c>
      <c r="AP26" s="111">
        <f t="shared" si="20"/>
        <v>1044</v>
      </c>
      <c r="AQ26" s="111">
        <f t="shared" si="20"/>
        <v>929</v>
      </c>
      <c r="AR26" s="111">
        <f t="shared" si="20"/>
        <v>4301</v>
      </c>
      <c r="AS26" s="111">
        <f t="shared" si="20"/>
        <v>13668</v>
      </c>
      <c r="AT26" s="111">
        <f t="shared" si="20"/>
        <v>2233</v>
      </c>
      <c r="AU26" s="111">
        <f t="shared" ref="AU26:AZ26" si="21">SUM(AU12:AU24)</f>
        <v>2238</v>
      </c>
      <c r="AV26" s="111">
        <f t="shared" si="21"/>
        <v>4102</v>
      </c>
      <c r="AW26" s="111">
        <f t="shared" si="21"/>
        <v>3929</v>
      </c>
      <c r="AX26" s="111">
        <f t="shared" si="21"/>
        <v>2987</v>
      </c>
      <c r="AY26" s="111">
        <f t="shared" si="21"/>
        <v>1644</v>
      </c>
      <c r="AZ26" s="111">
        <f t="shared" si="21"/>
        <v>830</v>
      </c>
      <c r="BA26" s="112"/>
      <c r="BB26" s="113">
        <f t="shared" ref="BB26:BN26" si="22">SUM(BB12:BB24)</f>
        <v>0</v>
      </c>
      <c r="BC26" s="113">
        <f t="shared" si="22"/>
        <v>0</v>
      </c>
      <c r="BD26" s="113">
        <f t="shared" si="22"/>
        <v>0</v>
      </c>
      <c r="BE26" s="113">
        <f t="shared" si="22"/>
        <v>0</v>
      </c>
      <c r="BF26" s="113">
        <f t="shared" si="22"/>
        <v>0</v>
      </c>
      <c r="BG26" s="113">
        <f t="shared" si="22"/>
        <v>0</v>
      </c>
      <c r="BH26" s="113">
        <f t="shared" si="22"/>
        <v>0</v>
      </c>
      <c r="BI26" s="113">
        <f>SUM(BI12:BI24)</f>
        <v>0</v>
      </c>
      <c r="BJ26" s="113">
        <f>SUM(BJ12:BJ24)</f>
        <v>0</v>
      </c>
      <c r="BK26" s="113">
        <f>SUM(BK12:BK24)</f>
        <v>0</v>
      </c>
      <c r="BL26" s="113">
        <f t="shared" si="22"/>
        <v>0</v>
      </c>
      <c r="BM26" s="113">
        <f t="shared" si="22"/>
        <v>0</v>
      </c>
      <c r="BN26" s="113">
        <f t="shared" si="22"/>
        <v>0</v>
      </c>
      <c r="BO26" s="12"/>
      <c r="BP26" s="108">
        <f t="shared" ref="BP26:BY26" si="23">SUM(BP12:BP24)</f>
        <v>1634</v>
      </c>
      <c r="BQ26" s="108">
        <f t="shared" si="23"/>
        <v>17963</v>
      </c>
      <c r="BR26" s="276">
        <f>SUM(BR12:BR24)</f>
        <v>17969</v>
      </c>
      <c r="BS26" s="276">
        <f>SUM(BS12:BS24)</f>
        <v>17963</v>
      </c>
      <c r="BT26" s="108">
        <f t="shared" si="23"/>
        <v>16102</v>
      </c>
      <c r="BU26" s="108">
        <f t="shared" si="23"/>
        <v>1044</v>
      </c>
      <c r="BV26" s="108">
        <f t="shared" si="23"/>
        <v>929</v>
      </c>
      <c r="BW26" s="108">
        <f t="shared" si="23"/>
        <v>4301</v>
      </c>
      <c r="BX26" s="108">
        <f t="shared" si="23"/>
        <v>13668</v>
      </c>
      <c r="BY26" s="108">
        <f t="shared" si="23"/>
        <v>2233</v>
      </c>
      <c r="BZ26" s="108">
        <f t="shared" ref="BZ26:CE26" si="24">SUM(BZ12:BZ24)</f>
        <v>2238</v>
      </c>
      <c r="CA26" s="108">
        <f t="shared" si="24"/>
        <v>4102</v>
      </c>
      <c r="CB26" s="108">
        <f t="shared" si="24"/>
        <v>3929</v>
      </c>
      <c r="CC26" s="108">
        <f t="shared" si="24"/>
        <v>2987</v>
      </c>
      <c r="CD26" s="108">
        <f t="shared" si="24"/>
        <v>1644</v>
      </c>
      <c r="CE26" s="108">
        <f t="shared" si="24"/>
        <v>830</v>
      </c>
      <c r="CF26" s="12"/>
      <c r="CG26" s="27">
        <f t="shared" ref="CG26:EA26" si="25">SUM(CG12:CG24)</f>
        <v>0</v>
      </c>
      <c r="CH26" s="27">
        <f t="shared" si="25"/>
        <v>0</v>
      </c>
      <c r="CI26" s="27">
        <f t="shared" si="25"/>
        <v>0</v>
      </c>
      <c r="CJ26" s="27">
        <f t="shared" si="25"/>
        <v>0</v>
      </c>
      <c r="CK26" s="27">
        <f t="shared" si="25"/>
        <v>0</v>
      </c>
      <c r="CL26" s="27">
        <f>SUM(CL12:CL24)</f>
        <v>0</v>
      </c>
      <c r="CM26" s="27">
        <f t="shared" si="25"/>
        <v>0</v>
      </c>
      <c r="CN26" s="27">
        <f t="shared" si="25"/>
        <v>0</v>
      </c>
      <c r="CO26" s="27">
        <f t="shared" si="25"/>
        <v>0</v>
      </c>
      <c r="CP26" s="27">
        <f t="shared" si="25"/>
        <v>0</v>
      </c>
      <c r="CQ26" s="27">
        <f t="shared" si="25"/>
        <v>1</v>
      </c>
      <c r="CR26" s="27">
        <f t="shared" si="25"/>
        <v>4</v>
      </c>
      <c r="CS26" s="27">
        <f t="shared" si="25"/>
        <v>8</v>
      </c>
      <c r="CT26" s="27">
        <f t="shared" si="25"/>
        <v>45</v>
      </c>
      <c r="CU26" s="27">
        <f t="shared" si="25"/>
        <v>6</v>
      </c>
      <c r="CV26" s="27">
        <f t="shared" si="25"/>
        <v>12</v>
      </c>
      <c r="CW26" s="27">
        <f t="shared" si="25"/>
        <v>0</v>
      </c>
      <c r="CX26" s="27">
        <f t="shared" si="25"/>
        <v>149</v>
      </c>
      <c r="CY26" s="27">
        <f t="shared" si="25"/>
        <v>289</v>
      </c>
      <c r="CZ26" s="27">
        <f t="shared" si="25"/>
        <v>0</v>
      </c>
      <c r="DA26" s="27">
        <f t="shared" si="25"/>
        <v>0</v>
      </c>
      <c r="DB26" s="27">
        <f t="shared" si="25"/>
        <v>0</v>
      </c>
      <c r="DC26" s="27">
        <f t="shared" si="25"/>
        <v>0</v>
      </c>
      <c r="DD26" s="27">
        <f t="shared" si="25"/>
        <v>0</v>
      </c>
      <c r="DE26" s="27">
        <f t="shared" si="25"/>
        <v>0</v>
      </c>
      <c r="DF26" s="27">
        <f t="shared" si="25"/>
        <v>12</v>
      </c>
      <c r="DG26" s="27">
        <f t="shared" si="25"/>
        <v>12</v>
      </c>
      <c r="DH26" s="27">
        <f t="shared" si="25"/>
        <v>4</v>
      </c>
      <c r="DI26" s="27">
        <f t="shared" si="25"/>
        <v>938</v>
      </c>
      <c r="DJ26" s="27">
        <f t="shared" si="25"/>
        <v>621</v>
      </c>
      <c r="DK26" s="27">
        <f t="shared" si="25"/>
        <v>57</v>
      </c>
      <c r="DL26" s="27">
        <f t="shared" si="25"/>
        <v>0</v>
      </c>
      <c r="DM26" s="27">
        <f t="shared" si="25"/>
        <v>190</v>
      </c>
      <c r="DN26" s="27">
        <f t="shared" si="25"/>
        <v>79</v>
      </c>
      <c r="DO26" s="27">
        <f t="shared" si="25"/>
        <v>24</v>
      </c>
      <c r="DP26" s="27">
        <f t="shared" si="25"/>
        <v>49</v>
      </c>
      <c r="DQ26" s="27">
        <f t="shared" si="25"/>
        <v>94</v>
      </c>
      <c r="DR26" s="27">
        <f t="shared" si="25"/>
        <v>82</v>
      </c>
      <c r="DS26" s="27">
        <f t="shared" si="25"/>
        <v>0</v>
      </c>
      <c r="DT26" s="27">
        <f t="shared" si="25"/>
        <v>0</v>
      </c>
      <c r="DU26" s="27">
        <f t="shared" si="25"/>
        <v>0</v>
      </c>
      <c r="DV26" s="27">
        <f t="shared" si="25"/>
        <v>0</v>
      </c>
      <c r="DW26" s="27">
        <f t="shared" si="25"/>
        <v>0</v>
      </c>
      <c r="DX26" s="27">
        <f t="shared" si="25"/>
        <v>0</v>
      </c>
      <c r="DY26" s="27">
        <f>SUM(DY12:DY24)</f>
        <v>0</v>
      </c>
      <c r="DZ26" s="27">
        <f t="shared" si="25"/>
        <v>0</v>
      </c>
      <c r="EA26" s="27">
        <f t="shared" si="25"/>
        <v>0</v>
      </c>
      <c r="EB26" s="27"/>
      <c r="EC26" s="27"/>
      <c r="ED26" s="27"/>
    </row>
    <row r="27" spans="1:134" s="12" customFormat="1">
      <c r="A27" s="14"/>
      <c r="B27" s="15"/>
      <c r="C27" s="333"/>
      <c r="X27" s="16"/>
      <c r="AO27" s="17"/>
      <c r="CK27" s="18"/>
      <c r="CL27" s="18"/>
    </row>
    <row r="28" spans="1:134" s="12" customFormat="1" ht="15">
      <c r="A28" s="73" t="s">
        <v>111</v>
      </c>
      <c r="B28" s="73"/>
      <c r="C28" s="340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CQ28" s="19"/>
      <c r="CR28" s="19"/>
      <c r="CS28" s="19"/>
      <c r="CU28" s="19"/>
      <c r="CV28" s="19"/>
      <c r="CW28" s="19"/>
      <c r="DH28" s="17"/>
      <c r="DZ28" s="18"/>
      <c r="EA28" s="18"/>
      <c r="EB28" s="18"/>
    </row>
    <row r="29" spans="1:134" s="12" customFormat="1">
      <c r="A29" s="74" t="s">
        <v>112</v>
      </c>
      <c r="B29" s="75"/>
      <c r="C29" s="341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CQ29" s="19"/>
      <c r="CR29" s="19"/>
      <c r="CS29" s="19"/>
      <c r="CU29" s="19"/>
      <c r="CV29" s="19"/>
      <c r="CW29" s="19"/>
      <c r="DH29" s="17"/>
      <c r="DZ29" s="18"/>
      <c r="EA29" s="18"/>
      <c r="EB29" s="18"/>
    </row>
    <row r="30" spans="1:134" s="12" customFormat="1">
      <c r="A30" s="74"/>
      <c r="B30" s="75"/>
      <c r="C30" s="341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CQ30" s="19"/>
      <c r="CR30" s="19"/>
      <c r="CS30" s="19"/>
      <c r="CU30" s="19"/>
      <c r="CV30" s="19"/>
      <c r="CW30" s="19"/>
      <c r="DH30" s="17"/>
      <c r="DZ30" s="18"/>
      <c r="EA30" s="18"/>
      <c r="EB30" s="18"/>
    </row>
    <row r="31" spans="1:134" s="12" customFormat="1">
      <c r="A31" s="342" t="s">
        <v>388</v>
      </c>
      <c r="B31" s="342" t="s">
        <v>389</v>
      </c>
      <c r="C31" s="342" t="s">
        <v>390</v>
      </c>
      <c r="D31" s="334"/>
      <c r="E31" s="334"/>
      <c r="F31" s="334"/>
      <c r="G31" s="334"/>
      <c r="H31" s="334"/>
      <c r="I31" s="334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CQ31" s="19"/>
      <c r="CR31" s="19"/>
      <c r="CS31" s="19"/>
      <c r="CU31" s="19"/>
      <c r="CV31" s="19"/>
      <c r="CW31" s="19"/>
      <c r="DH31" s="17"/>
      <c r="DZ31" s="18"/>
      <c r="EA31" s="18"/>
      <c r="EB31" s="18"/>
    </row>
    <row r="32" spans="1:134" s="12" customFormat="1" ht="15">
      <c r="A32" s="14" t="s">
        <v>391</v>
      </c>
      <c r="B32" s="343" t="s">
        <v>26</v>
      </c>
      <c r="C32" s="557" t="s">
        <v>392</v>
      </c>
      <c r="D32" s="557"/>
      <c r="E32" s="557"/>
      <c r="F32" s="557"/>
      <c r="G32" s="557"/>
      <c r="H32" s="557"/>
      <c r="I32" s="557"/>
      <c r="J32" s="562" t="s">
        <v>137</v>
      </c>
      <c r="K32" s="563"/>
      <c r="L32" s="344" t="s">
        <v>138</v>
      </c>
      <c r="M32" s="345"/>
      <c r="N32" s="345"/>
      <c r="O32" s="345"/>
      <c r="P32" s="346"/>
      <c r="Q32" s="347"/>
      <c r="R32" s="347"/>
      <c r="S32" s="347"/>
      <c r="T32" s="347"/>
      <c r="U32" s="347"/>
      <c r="V32" s="348"/>
      <c r="W32" s="34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Q32" s="19"/>
      <c r="CR32" s="19"/>
      <c r="CS32" s="19"/>
      <c r="CU32" s="19"/>
      <c r="CV32" s="19"/>
      <c r="CW32" s="19"/>
      <c r="DH32" s="17"/>
      <c r="DZ32" s="18"/>
      <c r="EA32" s="18"/>
      <c r="EB32" s="18"/>
    </row>
    <row r="33" spans="1:132" s="12" customFormat="1" ht="15" customHeight="1">
      <c r="A33" s="14" t="s">
        <v>393</v>
      </c>
      <c r="B33" s="343" t="s">
        <v>84</v>
      </c>
      <c r="C33" s="557" t="s">
        <v>394</v>
      </c>
      <c r="D33" s="557"/>
      <c r="E33" s="557"/>
      <c r="F33" s="557"/>
      <c r="G33" s="557"/>
      <c r="H33" s="557"/>
      <c r="I33" s="557"/>
      <c r="J33" s="558" t="s">
        <v>28</v>
      </c>
      <c r="K33" s="473"/>
      <c r="L33" s="69" t="s">
        <v>395</v>
      </c>
      <c r="M33" s="68"/>
      <c r="N33" s="68"/>
      <c r="O33" s="68"/>
      <c r="P33" s="68"/>
      <c r="Q33" s="68"/>
      <c r="R33" s="68"/>
      <c r="S33" s="68"/>
      <c r="T33" s="68"/>
      <c r="U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Q33" s="19"/>
      <c r="CR33" s="19"/>
      <c r="CS33" s="19"/>
      <c r="CU33" s="19"/>
      <c r="CV33" s="19"/>
      <c r="CW33" s="19"/>
      <c r="CZ33" s="17"/>
      <c r="DA33" s="17"/>
      <c r="DH33" s="17"/>
      <c r="DQ33" s="20"/>
      <c r="DZ33" s="21"/>
      <c r="EA33" s="21"/>
      <c r="EB33" s="21"/>
    </row>
    <row r="34" spans="1:132" s="12" customFormat="1" ht="22.5" customHeight="1">
      <c r="A34" s="14" t="s">
        <v>396</v>
      </c>
      <c r="B34" s="343" t="s">
        <v>14</v>
      </c>
      <c r="C34" s="557" t="s">
        <v>397</v>
      </c>
      <c r="D34" s="557"/>
      <c r="E34" s="557"/>
      <c r="F34" s="557"/>
      <c r="G34" s="557"/>
      <c r="H34" s="557"/>
      <c r="I34" s="557"/>
      <c r="J34" s="558" t="s">
        <v>42</v>
      </c>
      <c r="K34" s="473"/>
      <c r="L34" s="68" t="s">
        <v>398</v>
      </c>
      <c r="M34" s="68"/>
      <c r="N34" s="68"/>
      <c r="O34" s="68"/>
      <c r="P34" s="68"/>
      <c r="Q34" s="68"/>
      <c r="R34" s="68"/>
      <c r="S34" s="68"/>
      <c r="T34" s="68"/>
      <c r="U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Q34" s="19"/>
      <c r="CR34" s="19"/>
      <c r="CS34" s="19"/>
      <c r="CU34" s="19"/>
      <c r="CV34" s="19"/>
      <c r="CW34" s="19"/>
      <c r="CZ34" s="17"/>
      <c r="DA34" s="17"/>
      <c r="DH34" s="17"/>
      <c r="DZ34" s="21"/>
      <c r="EA34" s="21"/>
      <c r="EB34" s="21"/>
    </row>
    <row r="35" spans="1:132" s="12" customFormat="1" ht="27" customHeight="1">
      <c r="A35" s="14" t="s">
        <v>399</v>
      </c>
      <c r="B35" s="349" t="s">
        <v>15</v>
      </c>
      <c r="C35" s="557" t="s">
        <v>400</v>
      </c>
      <c r="D35" s="557"/>
      <c r="E35" s="557"/>
      <c r="F35" s="557"/>
      <c r="G35" s="557"/>
      <c r="H35" s="557"/>
      <c r="I35" s="557"/>
      <c r="J35" s="558" t="s">
        <v>2</v>
      </c>
      <c r="K35" s="559"/>
      <c r="L35" s="69" t="s">
        <v>85</v>
      </c>
      <c r="M35" s="69"/>
      <c r="N35" s="69"/>
      <c r="O35" s="69"/>
      <c r="P35" s="68"/>
      <c r="Q35" s="68"/>
      <c r="R35" s="68"/>
      <c r="S35" s="68"/>
      <c r="T35" s="68"/>
      <c r="U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Q35" s="19"/>
      <c r="CR35" s="19"/>
      <c r="CS35" s="19"/>
      <c r="CU35" s="19"/>
      <c r="CV35" s="19"/>
      <c r="CW35" s="19"/>
      <c r="DH35" s="17"/>
      <c r="DZ35" s="21"/>
      <c r="EA35" s="21"/>
      <c r="EB35" s="21"/>
    </row>
    <row r="36" spans="1:132" s="12" customFormat="1" ht="28.5" customHeight="1">
      <c r="A36" s="14" t="s">
        <v>401</v>
      </c>
      <c r="B36" s="350" t="s">
        <v>16</v>
      </c>
      <c r="C36" s="560" t="s">
        <v>402</v>
      </c>
      <c r="D36" s="561"/>
      <c r="E36" s="561"/>
      <c r="F36" s="561"/>
      <c r="G36" s="561"/>
      <c r="H36" s="561"/>
      <c r="I36" s="561"/>
      <c r="J36" s="558" t="s">
        <v>91</v>
      </c>
      <c r="K36" s="559"/>
      <c r="L36" s="351" t="s">
        <v>403</v>
      </c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Q36" s="19"/>
      <c r="CR36" s="19"/>
      <c r="CS36" s="19"/>
      <c r="CU36" s="19"/>
      <c r="CV36" s="19"/>
      <c r="CW36" s="19"/>
      <c r="DZ36" s="21"/>
      <c r="EA36" s="21"/>
      <c r="EB36" s="21"/>
    </row>
    <row r="37" spans="1:132" s="12" customFormat="1" ht="15">
      <c r="A37" s="14" t="s">
        <v>404</v>
      </c>
      <c r="B37" s="350" t="s">
        <v>101</v>
      </c>
      <c r="C37" s="557" t="s">
        <v>405</v>
      </c>
      <c r="D37" s="557"/>
      <c r="E37" s="557"/>
      <c r="F37" s="557"/>
      <c r="G37" s="557"/>
      <c r="H37" s="557"/>
      <c r="I37" s="557"/>
      <c r="J37" s="562" t="s">
        <v>139</v>
      </c>
      <c r="K37" s="563"/>
      <c r="L37" s="352" t="s">
        <v>140</v>
      </c>
      <c r="M37" s="345"/>
      <c r="N37" s="345"/>
      <c r="O37" s="345"/>
      <c r="P37" s="345"/>
      <c r="Q37" s="346"/>
      <c r="R37" s="347"/>
      <c r="S37" s="347"/>
      <c r="T37" s="347"/>
      <c r="U37" s="347"/>
      <c r="V37" s="353"/>
    </row>
    <row r="38" spans="1:132" s="12" customFormat="1" ht="15">
      <c r="A38" s="71"/>
      <c r="B38" s="68"/>
      <c r="C38" s="354"/>
      <c r="D38"/>
      <c r="E38"/>
      <c r="F38"/>
      <c r="G38" s="71"/>
      <c r="H38" s="68"/>
      <c r="J38" s="555" t="s">
        <v>0</v>
      </c>
      <c r="K38" s="473"/>
      <c r="L38" s="68" t="s">
        <v>141</v>
      </c>
    </row>
    <row r="39" spans="1:132" s="12" customFormat="1" ht="15">
      <c r="A39" s="14"/>
      <c r="B39" s="15"/>
      <c r="C39" s="333"/>
      <c r="G39" s="67"/>
      <c r="H39" s="68"/>
      <c r="J39" s="556" t="s">
        <v>1</v>
      </c>
      <c r="K39" s="473"/>
      <c r="L39" s="68" t="s">
        <v>142</v>
      </c>
    </row>
    <row r="40" spans="1:132" s="12" customFormat="1" ht="14.25">
      <c r="A40" s="14"/>
      <c r="B40" s="15"/>
      <c r="C40" s="333"/>
      <c r="G40" s="67"/>
      <c r="H40" s="68"/>
    </row>
    <row r="41" spans="1:132" s="12" customFormat="1" ht="14.25">
      <c r="A41" s="14"/>
      <c r="B41" s="15"/>
      <c r="C41" s="333"/>
      <c r="G41" s="70"/>
      <c r="H41" s="68"/>
    </row>
    <row r="42" spans="1:132" s="12" customFormat="1">
      <c r="A42" s="14"/>
      <c r="B42" s="15"/>
      <c r="C42" s="333"/>
    </row>
    <row r="43" spans="1:132" s="12" customFormat="1">
      <c r="A43" s="14"/>
      <c r="B43" s="15"/>
      <c r="C43" s="333"/>
    </row>
    <row r="44" spans="1:132" s="12" customFormat="1">
      <c r="A44" s="14"/>
      <c r="B44" s="15"/>
      <c r="C44" s="333"/>
    </row>
    <row r="45" spans="1:132">
      <c r="F45" s="140"/>
    </row>
    <row r="47" spans="1:132">
      <c r="H47" s="140"/>
    </row>
    <row r="48" spans="1:132">
      <c r="BU48" s="140"/>
    </row>
    <row r="64" spans="12:12">
      <c r="L64" s="148"/>
    </row>
    <row r="70" spans="12:12">
      <c r="L70" s="148"/>
    </row>
  </sheetData>
  <sheetProtection algorithmName="SHA-512" hashValue="I1BSs65iRAk7nvtJmxJeyWNm80+NpkLWU3lXEdQoWLmJFFR2vZF12HxvNLlKcbggl551G65mRMzkHOtKlXXlbw==" saltValue="2xVxGTcJNxo/SvW/8OakBQ==" spinCount="100000" sheet="1" selectLockedCells="1"/>
  <mergeCells count="101">
    <mergeCell ref="BB8:BE9"/>
    <mergeCell ref="BF8:BG9"/>
    <mergeCell ref="CU8:CY8"/>
    <mergeCell ref="CX9:CX10"/>
    <mergeCell ref="CG8:CG10"/>
    <mergeCell ref="CI8:CI10"/>
    <mergeCell ref="CH8:CH10"/>
    <mergeCell ref="CQ8:CT8"/>
    <mergeCell ref="CR9:CR10"/>
    <mergeCell ref="CS9:CS10"/>
    <mergeCell ref="CT9:CT10"/>
    <mergeCell ref="CN8:CO8"/>
    <mergeCell ref="CM9:CM10"/>
    <mergeCell ref="CN9:CN10"/>
    <mergeCell ref="CO9:CO10"/>
    <mergeCell ref="CL9:CL10"/>
    <mergeCell ref="CL8:CM8"/>
    <mergeCell ref="CV9:CV10"/>
    <mergeCell ref="CQ9:CQ10"/>
    <mergeCell ref="CY9:CY10"/>
    <mergeCell ref="CW9:CW10"/>
    <mergeCell ref="CU9:CU10"/>
    <mergeCell ref="BY7:CE9"/>
    <mergeCell ref="CP8:CP10"/>
    <mergeCell ref="A1:AK1"/>
    <mergeCell ref="A3:Y3"/>
    <mergeCell ref="A6:A10"/>
    <mergeCell ref="A2:AK2"/>
    <mergeCell ref="F8:J9"/>
    <mergeCell ref="K8:O9"/>
    <mergeCell ref="P8:S9"/>
    <mergeCell ref="T8:W9"/>
    <mergeCell ref="A4:AK4"/>
    <mergeCell ref="B7:B10"/>
    <mergeCell ref="X8:Y9"/>
    <mergeCell ref="AH8:AL9"/>
    <mergeCell ref="F7:AF7"/>
    <mergeCell ref="AH7:AZ7"/>
    <mergeCell ref="Z8:AF9"/>
    <mergeCell ref="AM8:AQ9"/>
    <mergeCell ref="A12:B12"/>
    <mergeCell ref="D12:E12"/>
    <mergeCell ref="ED14:ED24"/>
    <mergeCell ref="DF8:DF10"/>
    <mergeCell ref="DG8:DG10"/>
    <mergeCell ref="DJ8:DJ10"/>
    <mergeCell ref="DI8:DI10"/>
    <mergeCell ref="DH8:DH10"/>
    <mergeCell ref="DL8:DL10"/>
    <mergeCell ref="DY8:DY10"/>
    <mergeCell ref="EA8:EA10"/>
    <mergeCell ref="EC6:EC10"/>
    <mergeCell ref="DN8:DR9"/>
    <mergeCell ref="DS8:DU9"/>
    <mergeCell ref="DW8:DW10"/>
    <mergeCell ref="DF6:DG7"/>
    <mergeCell ref="ED6:ED10"/>
    <mergeCell ref="DV8:DV10"/>
    <mergeCell ref="DX8:DX10"/>
    <mergeCell ref="EB8:EB10"/>
    <mergeCell ref="DH6:DR7"/>
    <mergeCell ref="DM8:DM10"/>
    <mergeCell ref="DZ6:DZ10"/>
    <mergeCell ref="EA6:EB7"/>
    <mergeCell ref="CG6:CI7"/>
    <mergeCell ref="CJ6:CJ10"/>
    <mergeCell ref="CK6:CK10"/>
    <mergeCell ref="CL6:CP7"/>
    <mergeCell ref="DA6:DC7"/>
    <mergeCell ref="DD6:DE7"/>
    <mergeCell ref="CQ6:CY7"/>
    <mergeCell ref="CZ6:CZ10"/>
    <mergeCell ref="DA8:DA10"/>
    <mergeCell ref="DD8:DD10"/>
    <mergeCell ref="DB8:DB10"/>
    <mergeCell ref="DC8:DC10"/>
    <mergeCell ref="DE8:DE10"/>
    <mergeCell ref="J38:K38"/>
    <mergeCell ref="J39:K39"/>
    <mergeCell ref="C35:I35"/>
    <mergeCell ref="J35:K35"/>
    <mergeCell ref="C36:I36"/>
    <mergeCell ref="J36:K36"/>
    <mergeCell ref="C37:I37"/>
    <mergeCell ref="J37:K37"/>
    <mergeCell ref="DS6:DY7"/>
    <mergeCell ref="DK8:DK10"/>
    <mergeCell ref="DG14:DG24"/>
    <mergeCell ref="F6:Y6"/>
    <mergeCell ref="AT8:AZ9"/>
    <mergeCell ref="AR8:AS9"/>
    <mergeCell ref="C6:E9"/>
    <mergeCell ref="BH8:BN9"/>
    <mergeCell ref="C32:I32"/>
    <mergeCell ref="J32:K32"/>
    <mergeCell ref="C33:I33"/>
    <mergeCell ref="J33:K33"/>
    <mergeCell ref="C34:I34"/>
    <mergeCell ref="J34:K34"/>
    <mergeCell ref="BP7:BX9"/>
    <mergeCell ref="BB7:BG7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33" max="33" man="1"/>
    <brk id="94" max="33" man="1"/>
  </colBreaks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7" tint="0.39997558519241921"/>
  </sheetPr>
  <dimension ref="A1:AT195"/>
  <sheetViews>
    <sheetView showGridLines="0" topLeftCell="C1" zoomScale="70" zoomScaleNormal="70" workbookViewId="0">
      <pane ySplit="9" topLeftCell="A148" activePane="bottomLeft" state="frozen"/>
      <selection activeCell="G23" sqref="G23"/>
      <selection pane="bottomLeft" activeCell="O47" sqref="O47:P47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6" ht="15.75" customHeight="1">
      <c r="A1" s="738" t="s">
        <v>44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  <c r="V1" s="738"/>
      <c r="W1" s="738"/>
      <c r="X1" s="738"/>
      <c r="Y1" s="738"/>
      <c r="Z1" s="738"/>
      <c r="AA1" s="738"/>
      <c r="AB1" s="738"/>
      <c r="AC1" s="738"/>
      <c r="AD1" s="738"/>
      <c r="AE1" s="738"/>
      <c r="AF1" s="738"/>
      <c r="AG1" s="738"/>
      <c r="AH1" s="738"/>
      <c r="AI1" s="738"/>
      <c r="AJ1" s="738"/>
      <c r="AK1" s="738"/>
      <c r="AL1" s="738"/>
      <c r="AM1" s="126"/>
      <c r="AN1" s="126"/>
      <c r="AO1" s="126"/>
      <c r="AP1" s="126"/>
      <c r="AQ1" s="126"/>
      <c r="AR1" s="126"/>
      <c r="AS1" s="126"/>
    </row>
    <row r="2" spans="1:46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6" ht="15.75">
      <c r="A3" s="739" t="s">
        <v>109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6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6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6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6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6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6" ht="15.75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6" ht="15.75" thickBot="1"/>
    <row r="12" spans="1:46" ht="21.75" customHeight="1" thickBot="1">
      <c r="A12" s="765"/>
      <c r="B12" s="777" t="s">
        <v>45</v>
      </c>
      <c r="C12" s="766" t="s">
        <v>66</v>
      </c>
      <c r="D12" s="766" t="s">
        <v>67</v>
      </c>
      <c r="E12" s="769" t="s">
        <v>88</v>
      </c>
      <c r="F12" s="770"/>
      <c r="G12" s="770"/>
      <c r="H12" s="770"/>
      <c r="I12" s="770"/>
      <c r="J12" s="770"/>
      <c r="K12" s="770"/>
      <c r="L12" s="770"/>
      <c r="M12" s="770"/>
      <c r="N12" s="770"/>
      <c r="O12" s="770"/>
      <c r="P12" s="770"/>
      <c r="Q12" s="756"/>
      <c r="R12" s="756"/>
      <c r="S12" s="756"/>
      <c r="T12" s="756"/>
      <c r="U12" s="771"/>
      <c r="V12" s="771"/>
      <c r="W12" s="772"/>
      <c r="AJ12" s="4"/>
    </row>
    <row r="13" spans="1:46" ht="21.75" customHeight="1" thickBot="1">
      <c r="A13" s="765"/>
      <c r="B13" s="778"/>
      <c r="C13" s="779"/>
      <c r="D13" s="767"/>
      <c r="E13" s="773" t="s">
        <v>0</v>
      </c>
      <c r="F13" s="773"/>
      <c r="G13" s="773"/>
      <c r="H13" s="773"/>
      <c r="I13" s="773"/>
      <c r="J13" s="773" t="s">
        <v>1</v>
      </c>
      <c r="K13" s="773"/>
      <c r="L13" s="773"/>
      <c r="M13" s="773"/>
      <c r="N13" s="773"/>
      <c r="O13" s="774" t="s">
        <v>43</v>
      </c>
      <c r="P13" s="775"/>
      <c r="Q13" s="776" t="s">
        <v>186</v>
      </c>
      <c r="R13" s="756"/>
      <c r="S13" s="756"/>
      <c r="T13" s="756"/>
      <c r="U13" s="771"/>
      <c r="V13" s="771"/>
      <c r="W13" s="772"/>
      <c r="AJ13" s="4"/>
    </row>
    <row r="14" spans="1:46" ht="30" customHeight="1" thickBot="1">
      <c r="A14" s="765"/>
      <c r="B14" s="778"/>
      <c r="C14" s="780"/>
      <c r="D14" s="768"/>
      <c r="E14" s="247" t="s">
        <v>92</v>
      </c>
      <c r="F14" s="247" t="s">
        <v>72</v>
      </c>
      <c r="G14" s="248" t="s">
        <v>93</v>
      </c>
      <c r="H14" s="248" t="s">
        <v>70</v>
      </c>
      <c r="I14" s="248" t="s">
        <v>71</v>
      </c>
      <c r="J14" s="248" t="s">
        <v>92</v>
      </c>
      <c r="K14" s="247" t="s">
        <v>72</v>
      </c>
      <c r="L14" s="248" t="s">
        <v>93</v>
      </c>
      <c r="M14" s="248" t="s">
        <v>70</v>
      </c>
      <c r="N14" s="248" t="s">
        <v>71</v>
      </c>
      <c r="O14" s="248" t="s">
        <v>94</v>
      </c>
      <c r="P14" s="248" t="s">
        <v>95</v>
      </c>
      <c r="Q14" s="249" t="s">
        <v>189</v>
      </c>
      <c r="R14" s="249" t="s">
        <v>190</v>
      </c>
      <c r="S14" s="249" t="s">
        <v>191</v>
      </c>
      <c r="T14" s="249" t="s">
        <v>192</v>
      </c>
      <c r="U14" s="249" t="s">
        <v>193</v>
      </c>
      <c r="V14" s="250" t="s">
        <v>194</v>
      </c>
      <c r="W14" s="249" t="s">
        <v>195</v>
      </c>
      <c r="X14" s="4"/>
      <c r="Y14" s="4"/>
      <c r="AN14" s="4"/>
    </row>
    <row r="15" spans="1:46" ht="15" customHeight="1" thickBot="1">
      <c r="A15" s="290"/>
      <c r="B15" s="291" t="s">
        <v>623</v>
      </c>
      <c r="C15" s="292" t="s">
        <v>624</v>
      </c>
      <c r="D15" s="293">
        <v>113</v>
      </c>
      <c r="E15" s="264"/>
      <c r="F15" s="262"/>
      <c r="G15" s="262"/>
      <c r="H15" s="262"/>
      <c r="I15" s="294"/>
      <c r="J15" s="264">
        <v>3</v>
      </c>
      <c r="K15" s="262">
        <v>19</v>
      </c>
      <c r="L15" s="262">
        <v>19</v>
      </c>
      <c r="M15" s="262">
        <v>0</v>
      </c>
      <c r="N15" s="294">
        <v>0</v>
      </c>
      <c r="O15" s="264">
        <v>11</v>
      </c>
      <c r="P15" s="294">
        <v>8</v>
      </c>
      <c r="Q15" s="234">
        <v>7</v>
      </c>
      <c r="R15" s="235">
        <v>2</v>
      </c>
      <c r="S15" s="295">
        <v>4</v>
      </c>
      <c r="T15" s="235">
        <v>5</v>
      </c>
      <c r="U15" s="235">
        <v>0</v>
      </c>
      <c r="V15" s="296">
        <v>0</v>
      </c>
      <c r="W15" s="236">
        <v>0</v>
      </c>
      <c r="X15" s="4"/>
      <c r="Y15" s="4"/>
      <c r="Z15" s="4"/>
      <c r="AA15" s="4"/>
      <c r="AT15" s="4"/>
    </row>
    <row r="16" spans="1:46" ht="15" customHeight="1">
      <c r="A16" s="290"/>
      <c r="B16" s="297" t="s">
        <v>625</v>
      </c>
      <c r="C16" s="298" t="s">
        <v>626</v>
      </c>
      <c r="D16" s="299">
        <v>117</v>
      </c>
      <c r="E16" s="265"/>
      <c r="F16" s="263"/>
      <c r="G16" s="263"/>
      <c r="H16" s="263"/>
      <c r="I16" s="300"/>
      <c r="J16" s="265">
        <v>3</v>
      </c>
      <c r="K16" s="263">
        <v>19</v>
      </c>
      <c r="L16" s="263">
        <v>19</v>
      </c>
      <c r="M16" s="263">
        <v>0</v>
      </c>
      <c r="N16" s="300">
        <v>0</v>
      </c>
      <c r="O16" s="265">
        <v>11</v>
      </c>
      <c r="P16" s="300">
        <v>8</v>
      </c>
      <c r="Q16" s="234">
        <v>7</v>
      </c>
      <c r="R16" s="235">
        <v>2</v>
      </c>
      <c r="S16" s="295">
        <v>4</v>
      </c>
      <c r="T16" s="235">
        <v>5</v>
      </c>
      <c r="U16" s="235">
        <v>0</v>
      </c>
      <c r="V16" s="296">
        <v>0</v>
      </c>
      <c r="W16" s="236">
        <v>0</v>
      </c>
      <c r="X16" s="4"/>
      <c r="Y16" s="4"/>
      <c r="Z16" s="4"/>
      <c r="AA16" s="4"/>
      <c r="AT16" s="4"/>
    </row>
    <row r="17" spans="1:46" ht="15" customHeight="1">
      <c r="A17" s="290"/>
      <c r="B17" s="297" t="s">
        <v>627</v>
      </c>
      <c r="C17" s="298" t="s">
        <v>628</v>
      </c>
      <c r="D17" s="299">
        <v>234</v>
      </c>
      <c r="E17" s="265"/>
      <c r="F17" s="263"/>
      <c r="G17" s="263"/>
      <c r="H17" s="263"/>
      <c r="I17" s="300"/>
      <c r="J17" s="265">
        <v>6</v>
      </c>
      <c r="K17" s="263">
        <v>55</v>
      </c>
      <c r="L17" s="263">
        <v>55</v>
      </c>
      <c r="M17" s="263">
        <v>0</v>
      </c>
      <c r="N17" s="300">
        <v>0</v>
      </c>
      <c r="O17" s="265">
        <v>21</v>
      </c>
      <c r="P17" s="300">
        <v>34</v>
      </c>
      <c r="Q17" s="237">
        <v>14</v>
      </c>
      <c r="R17" s="238">
        <v>21</v>
      </c>
      <c r="S17" s="267">
        <v>7</v>
      </c>
      <c r="T17" s="238">
        <v>3</v>
      </c>
      <c r="U17" s="238">
        <v>5</v>
      </c>
      <c r="V17" s="266">
        <v>5</v>
      </c>
      <c r="W17" s="239">
        <v>0</v>
      </c>
      <c r="X17" s="4"/>
      <c r="Y17" s="4"/>
      <c r="Z17" s="4"/>
      <c r="AA17" s="4"/>
      <c r="AT17" s="4"/>
    </row>
    <row r="18" spans="1:46" ht="15" customHeight="1">
      <c r="A18" s="290"/>
      <c r="B18" s="297" t="s">
        <v>629</v>
      </c>
      <c r="C18" s="298" t="s">
        <v>630</v>
      </c>
      <c r="D18" s="299">
        <v>190</v>
      </c>
      <c r="E18" s="265"/>
      <c r="F18" s="263"/>
      <c r="G18" s="263"/>
      <c r="H18" s="263"/>
      <c r="I18" s="300"/>
      <c r="J18" s="265">
        <v>3</v>
      </c>
      <c r="K18" s="263">
        <v>48</v>
      </c>
      <c r="L18" s="263">
        <v>33</v>
      </c>
      <c r="M18" s="263">
        <v>8</v>
      </c>
      <c r="N18" s="300">
        <v>7</v>
      </c>
      <c r="O18" s="265">
        <v>10</v>
      </c>
      <c r="P18" s="300">
        <v>38</v>
      </c>
      <c r="Q18" s="237">
        <v>2</v>
      </c>
      <c r="R18" s="238">
        <v>5</v>
      </c>
      <c r="S18" s="267">
        <v>8</v>
      </c>
      <c r="T18" s="238">
        <v>7</v>
      </c>
      <c r="U18" s="238">
        <v>12</v>
      </c>
      <c r="V18" s="266">
        <v>7</v>
      </c>
      <c r="W18" s="239">
        <v>7</v>
      </c>
      <c r="X18" s="4"/>
      <c r="Y18" s="4"/>
      <c r="Z18" s="4"/>
      <c r="AA18" s="4"/>
      <c r="AT18" s="4"/>
    </row>
    <row r="19" spans="1:46" ht="15" customHeight="1">
      <c r="A19" s="290"/>
      <c r="B19" s="297" t="s">
        <v>629</v>
      </c>
      <c r="C19" s="298" t="s">
        <v>630</v>
      </c>
      <c r="D19" s="299">
        <v>120</v>
      </c>
      <c r="E19" s="265"/>
      <c r="F19" s="263"/>
      <c r="G19" s="263"/>
      <c r="H19" s="263"/>
      <c r="I19" s="300"/>
      <c r="J19" s="265">
        <v>2</v>
      </c>
      <c r="K19" s="263">
        <v>37</v>
      </c>
      <c r="L19" s="263">
        <v>37</v>
      </c>
      <c r="M19" s="263">
        <v>0</v>
      </c>
      <c r="N19" s="300">
        <v>0</v>
      </c>
      <c r="O19" s="265">
        <v>11</v>
      </c>
      <c r="P19" s="300">
        <v>26</v>
      </c>
      <c r="Q19" s="237">
        <v>0</v>
      </c>
      <c r="R19" s="238">
        <v>8</v>
      </c>
      <c r="S19" s="267">
        <v>9</v>
      </c>
      <c r="T19" s="238">
        <v>5</v>
      </c>
      <c r="U19" s="238">
        <v>10</v>
      </c>
      <c r="V19" s="266">
        <v>5</v>
      </c>
      <c r="W19" s="239">
        <v>0</v>
      </c>
      <c r="X19" s="4"/>
      <c r="Y19" s="4"/>
      <c r="Z19" s="4"/>
      <c r="AA19" s="4"/>
      <c r="AT19" s="4"/>
    </row>
    <row r="20" spans="1:46" ht="15" customHeight="1">
      <c r="A20" s="290"/>
      <c r="B20" s="297" t="s">
        <v>631</v>
      </c>
      <c r="C20" s="298" t="s">
        <v>632</v>
      </c>
      <c r="D20" s="299">
        <v>189</v>
      </c>
      <c r="E20" s="265"/>
      <c r="F20" s="263"/>
      <c r="G20" s="263"/>
      <c r="H20" s="263"/>
      <c r="I20" s="300"/>
      <c r="J20" s="265">
        <v>9</v>
      </c>
      <c r="K20" s="263">
        <v>143</v>
      </c>
      <c r="L20" s="263">
        <v>143</v>
      </c>
      <c r="M20" s="263">
        <v>0</v>
      </c>
      <c r="N20" s="300">
        <v>0</v>
      </c>
      <c r="O20" s="265">
        <v>87</v>
      </c>
      <c r="P20" s="300">
        <v>56</v>
      </c>
      <c r="Q20" s="237">
        <v>1</v>
      </c>
      <c r="R20" s="238">
        <v>2</v>
      </c>
      <c r="S20" s="267">
        <v>58</v>
      </c>
      <c r="T20" s="238">
        <v>57</v>
      </c>
      <c r="U20" s="238">
        <v>16</v>
      </c>
      <c r="V20" s="266">
        <v>7</v>
      </c>
      <c r="W20" s="239">
        <v>2</v>
      </c>
      <c r="X20" s="4"/>
      <c r="Y20" s="4"/>
      <c r="Z20" s="4"/>
      <c r="AA20" s="4"/>
      <c r="AT20" s="4"/>
    </row>
    <row r="21" spans="1:46" ht="15" customHeight="1">
      <c r="A21" s="290"/>
      <c r="B21" s="297" t="s">
        <v>631</v>
      </c>
      <c r="C21" s="298" t="s">
        <v>633</v>
      </c>
      <c r="D21" s="299">
        <v>20</v>
      </c>
      <c r="E21" s="265"/>
      <c r="F21" s="263"/>
      <c r="G21" s="263"/>
      <c r="H21" s="263"/>
      <c r="I21" s="300"/>
      <c r="J21" s="265">
        <v>1</v>
      </c>
      <c r="K21" s="263">
        <v>6</v>
      </c>
      <c r="L21" s="263">
        <v>6</v>
      </c>
      <c r="M21" s="263">
        <v>0</v>
      </c>
      <c r="N21" s="300">
        <v>0</v>
      </c>
      <c r="O21" s="265">
        <v>3</v>
      </c>
      <c r="P21" s="300">
        <v>3</v>
      </c>
      <c r="Q21" s="237">
        <v>0</v>
      </c>
      <c r="R21" s="238">
        <v>0</v>
      </c>
      <c r="S21" s="267">
        <v>2</v>
      </c>
      <c r="T21" s="238">
        <v>4</v>
      </c>
      <c r="U21" s="238">
        <v>0</v>
      </c>
      <c r="V21" s="266">
        <v>0</v>
      </c>
      <c r="W21" s="239">
        <v>0</v>
      </c>
      <c r="X21" s="4"/>
      <c r="Y21" s="4"/>
      <c r="Z21" s="4"/>
      <c r="AA21" s="4"/>
      <c r="AT21" s="4"/>
    </row>
    <row r="22" spans="1:46" ht="15" customHeight="1">
      <c r="A22" s="290"/>
      <c r="B22" s="297" t="s">
        <v>634</v>
      </c>
      <c r="C22" s="298" t="s">
        <v>635</v>
      </c>
      <c r="D22" s="301">
        <v>120</v>
      </c>
      <c r="E22" s="237"/>
      <c r="F22" s="238"/>
      <c r="G22" s="238"/>
      <c r="H22" s="238"/>
      <c r="I22" s="239"/>
      <c r="J22" s="237">
        <v>5</v>
      </c>
      <c r="K22" s="238">
        <v>49</v>
      </c>
      <c r="L22" s="238">
        <v>36</v>
      </c>
      <c r="M22" s="238">
        <v>0</v>
      </c>
      <c r="N22" s="239">
        <v>13</v>
      </c>
      <c r="O22" s="237">
        <v>37</v>
      </c>
      <c r="P22" s="239">
        <v>12</v>
      </c>
      <c r="Q22" s="237">
        <v>17</v>
      </c>
      <c r="R22" s="238">
        <v>2</v>
      </c>
      <c r="S22" s="267">
        <v>4</v>
      </c>
      <c r="T22" s="238">
        <v>6</v>
      </c>
      <c r="U22" s="238">
        <v>10</v>
      </c>
      <c r="V22" s="266">
        <v>5</v>
      </c>
      <c r="W22" s="239">
        <v>5</v>
      </c>
      <c r="X22" s="4"/>
      <c r="Y22" s="4"/>
      <c r="Z22" s="4"/>
      <c r="AA22" s="4"/>
      <c r="AT22" s="4"/>
    </row>
    <row r="23" spans="1:46" ht="15" customHeight="1">
      <c r="A23" s="290"/>
      <c r="B23" s="297" t="s">
        <v>634</v>
      </c>
      <c r="C23" s="298" t="s">
        <v>636</v>
      </c>
      <c r="D23" s="301">
        <v>48</v>
      </c>
      <c r="E23" s="237"/>
      <c r="F23" s="238"/>
      <c r="G23" s="238"/>
      <c r="H23" s="238"/>
      <c r="I23" s="239"/>
      <c r="J23" s="237">
        <v>2</v>
      </c>
      <c r="K23" s="238">
        <v>20</v>
      </c>
      <c r="L23" s="238">
        <v>14</v>
      </c>
      <c r="M23" s="238">
        <v>0</v>
      </c>
      <c r="N23" s="239">
        <v>6</v>
      </c>
      <c r="O23" s="237">
        <v>4</v>
      </c>
      <c r="P23" s="239">
        <v>16</v>
      </c>
      <c r="Q23" s="237">
        <v>2</v>
      </c>
      <c r="R23" s="238">
        <v>2</v>
      </c>
      <c r="S23" s="267">
        <v>6</v>
      </c>
      <c r="T23" s="238">
        <v>5</v>
      </c>
      <c r="U23" s="238">
        <v>5</v>
      </c>
      <c r="V23" s="266">
        <v>0</v>
      </c>
      <c r="W23" s="239">
        <v>0</v>
      </c>
      <c r="X23" s="4"/>
      <c r="Y23" s="4"/>
      <c r="Z23" s="4"/>
      <c r="AA23" s="4"/>
      <c r="AT23" s="4"/>
    </row>
    <row r="24" spans="1:46" ht="15" customHeight="1">
      <c r="A24" s="290"/>
      <c r="B24" s="297" t="s">
        <v>634</v>
      </c>
      <c r="C24" s="298" t="s">
        <v>637</v>
      </c>
      <c r="D24" s="301">
        <v>96</v>
      </c>
      <c r="E24" s="237"/>
      <c r="F24" s="238"/>
      <c r="G24" s="238"/>
      <c r="H24" s="238"/>
      <c r="I24" s="239"/>
      <c r="J24" s="237">
        <v>4</v>
      </c>
      <c r="K24" s="238">
        <v>40</v>
      </c>
      <c r="L24" s="238">
        <v>29</v>
      </c>
      <c r="M24" s="238">
        <v>3</v>
      </c>
      <c r="N24" s="239">
        <v>8</v>
      </c>
      <c r="O24" s="237">
        <v>29</v>
      </c>
      <c r="P24" s="239">
        <v>11</v>
      </c>
      <c r="Q24" s="237">
        <v>12</v>
      </c>
      <c r="R24" s="238">
        <v>4</v>
      </c>
      <c r="S24" s="267">
        <v>3</v>
      </c>
      <c r="T24" s="238">
        <v>11</v>
      </c>
      <c r="U24" s="238">
        <v>3</v>
      </c>
      <c r="V24" s="266">
        <v>7</v>
      </c>
      <c r="W24" s="239">
        <v>0</v>
      </c>
      <c r="X24" s="4"/>
      <c r="Y24" s="4"/>
      <c r="Z24" s="4"/>
      <c r="AA24" s="4"/>
      <c r="AB24" s="4"/>
      <c r="AC24" s="4"/>
      <c r="AR24" s="4"/>
    </row>
    <row r="25" spans="1:46" ht="15" customHeight="1">
      <c r="A25" s="290"/>
      <c r="B25" s="297" t="s">
        <v>634</v>
      </c>
      <c r="C25" s="298" t="s">
        <v>638</v>
      </c>
      <c r="D25" s="301">
        <v>72</v>
      </c>
      <c r="E25" s="237"/>
      <c r="F25" s="238"/>
      <c r="G25" s="238"/>
      <c r="H25" s="238"/>
      <c r="I25" s="239"/>
      <c r="J25" s="237">
        <v>3</v>
      </c>
      <c r="K25" s="238">
        <v>30</v>
      </c>
      <c r="L25" s="238">
        <v>21</v>
      </c>
      <c r="M25" s="238">
        <v>0</v>
      </c>
      <c r="N25" s="239">
        <v>9</v>
      </c>
      <c r="O25" s="237">
        <v>7</v>
      </c>
      <c r="P25" s="239">
        <v>23</v>
      </c>
      <c r="Q25" s="237">
        <v>3</v>
      </c>
      <c r="R25" s="238">
        <v>4</v>
      </c>
      <c r="S25" s="267">
        <v>5</v>
      </c>
      <c r="T25" s="238">
        <v>6</v>
      </c>
      <c r="U25" s="238">
        <v>8</v>
      </c>
      <c r="V25" s="266">
        <v>4</v>
      </c>
      <c r="W25" s="239">
        <v>0</v>
      </c>
      <c r="X25" s="4"/>
      <c r="Y25" s="4"/>
      <c r="Z25" s="4"/>
      <c r="AA25" s="4"/>
      <c r="AB25" s="4"/>
      <c r="AC25" s="4"/>
      <c r="AR25" s="4"/>
    </row>
    <row r="26" spans="1:46" ht="15" customHeight="1">
      <c r="A26" s="290"/>
      <c r="B26" s="297" t="s">
        <v>634</v>
      </c>
      <c r="C26" s="298" t="s">
        <v>639</v>
      </c>
      <c r="D26" s="301">
        <v>42</v>
      </c>
      <c r="E26" s="237"/>
      <c r="F26" s="238"/>
      <c r="G26" s="238"/>
      <c r="H26" s="238"/>
      <c r="I26" s="239"/>
      <c r="J26" s="237">
        <v>1</v>
      </c>
      <c r="K26" s="238">
        <v>19</v>
      </c>
      <c r="L26" s="238">
        <v>19</v>
      </c>
      <c r="M26" s="238">
        <v>0</v>
      </c>
      <c r="N26" s="239">
        <v>0</v>
      </c>
      <c r="O26" s="237">
        <v>8</v>
      </c>
      <c r="P26" s="239">
        <v>11</v>
      </c>
      <c r="Q26" s="237">
        <v>7</v>
      </c>
      <c r="R26" s="238">
        <v>2</v>
      </c>
      <c r="S26" s="267">
        <v>2</v>
      </c>
      <c r="T26" s="238">
        <v>6</v>
      </c>
      <c r="U26" s="238">
        <v>2</v>
      </c>
      <c r="V26" s="266">
        <v>0</v>
      </c>
      <c r="W26" s="239">
        <v>0</v>
      </c>
      <c r="X26" s="4"/>
      <c r="Y26" s="4"/>
      <c r="Z26" s="4"/>
      <c r="AA26" s="4"/>
      <c r="AB26" s="4"/>
      <c r="AC26" s="4"/>
      <c r="AR26" s="4"/>
    </row>
    <row r="27" spans="1:46" ht="15" customHeight="1">
      <c r="A27" s="290"/>
      <c r="B27" s="297" t="s">
        <v>634</v>
      </c>
      <c r="C27" s="298" t="s">
        <v>640</v>
      </c>
      <c r="D27" s="301">
        <v>72</v>
      </c>
      <c r="E27" s="237"/>
      <c r="F27" s="238"/>
      <c r="G27" s="238"/>
      <c r="H27" s="238"/>
      <c r="I27" s="239"/>
      <c r="J27" s="237">
        <v>3</v>
      </c>
      <c r="K27" s="238">
        <v>30</v>
      </c>
      <c r="L27" s="238">
        <v>30</v>
      </c>
      <c r="M27" s="238">
        <v>0</v>
      </c>
      <c r="N27" s="239">
        <v>0</v>
      </c>
      <c r="O27" s="237">
        <v>30</v>
      </c>
      <c r="P27" s="239">
        <v>0</v>
      </c>
      <c r="Q27" s="237">
        <v>3</v>
      </c>
      <c r="R27" s="238">
        <v>4</v>
      </c>
      <c r="S27" s="267">
        <v>5</v>
      </c>
      <c r="T27" s="238">
        <v>8</v>
      </c>
      <c r="U27" s="238">
        <v>5</v>
      </c>
      <c r="V27" s="266">
        <v>5</v>
      </c>
      <c r="W27" s="239">
        <v>0</v>
      </c>
      <c r="X27" s="4"/>
      <c r="Y27" s="4"/>
      <c r="Z27" s="4"/>
      <c r="AA27" s="4"/>
      <c r="AB27" s="4"/>
      <c r="AC27" s="4"/>
      <c r="AR27" s="4"/>
    </row>
    <row r="28" spans="1:46" ht="15" customHeight="1">
      <c r="A28" s="290"/>
      <c r="B28" s="297" t="s">
        <v>634</v>
      </c>
      <c r="C28" s="298" t="s">
        <v>641</v>
      </c>
      <c r="D28" s="301">
        <v>48</v>
      </c>
      <c r="E28" s="237"/>
      <c r="F28" s="238"/>
      <c r="G28" s="238"/>
      <c r="H28" s="238"/>
      <c r="I28" s="239"/>
      <c r="J28" s="237">
        <v>2</v>
      </c>
      <c r="K28" s="238">
        <v>20</v>
      </c>
      <c r="L28" s="238">
        <v>13</v>
      </c>
      <c r="M28" s="238">
        <v>0</v>
      </c>
      <c r="N28" s="239">
        <v>7</v>
      </c>
      <c r="O28" s="237">
        <v>8</v>
      </c>
      <c r="P28" s="239">
        <v>12</v>
      </c>
      <c r="Q28" s="237">
        <v>0</v>
      </c>
      <c r="R28" s="238">
        <v>3</v>
      </c>
      <c r="S28" s="267">
        <v>2</v>
      </c>
      <c r="T28" s="238">
        <v>14</v>
      </c>
      <c r="U28" s="238">
        <v>1</v>
      </c>
      <c r="V28" s="266">
        <v>0</v>
      </c>
      <c r="W28" s="239">
        <v>0</v>
      </c>
      <c r="X28" s="4"/>
      <c r="Y28" s="4"/>
      <c r="Z28" s="4"/>
      <c r="AA28" s="4"/>
      <c r="AB28" s="4"/>
      <c r="AC28" s="4"/>
      <c r="AR28" s="4"/>
    </row>
    <row r="29" spans="1:46" ht="15" customHeight="1">
      <c r="A29" s="290"/>
      <c r="B29" s="297" t="s">
        <v>634</v>
      </c>
      <c r="C29" s="298" t="s">
        <v>642</v>
      </c>
      <c r="D29" s="301">
        <v>24</v>
      </c>
      <c r="E29" s="237"/>
      <c r="F29" s="238"/>
      <c r="G29" s="238"/>
      <c r="H29" s="238"/>
      <c r="I29" s="239"/>
      <c r="J29" s="237">
        <v>1</v>
      </c>
      <c r="K29" s="238">
        <v>10</v>
      </c>
      <c r="L29" s="238">
        <v>7</v>
      </c>
      <c r="M29" s="238">
        <v>0</v>
      </c>
      <c r="N29" s="239">
        <v>3</v>
      </c>
      <c r="O29" s="237">
        <v>1</v>
      </c>
      <c r="P29" s="239">
        <v>9</v>
      </c>
      <c r="Q29" s="237">
        <v>0</v>
      </c>
      <c r="R29" s="238">
        <v>2</v>
      </c>
      <c r="S29" s="267">
        <v>4</v>
      </c>
      <c r="T29" s="238">
        <v>1</v>
      </c>
      <c r="U29" s="238">
        <v>1</v>
      </c>
      <c r="V29" s="266">
        <v>2</v>
      </c>
      <c r="W29" s="239">
        <v>0</v>
      </c>
      <c r="X29" s="4"/>
      <c r="Y29" s="4"/>
      <c r="Z29" s="4"/>
      <c r="AA29" s="4"/>
      <c r="AB29" s="4"/>
      <c r="AC29" s="4"/>
      <c r="AR29" s="4"/>
    </row>
    <row r="30" spans="1:46" ht="15" customHeight="1">
      <c r="A30" s="290"/>
      <c r="B30" s="297" t="s">
        <v>634</v>
      </c>
      <c r="C30" s="298" t="s">
        <v>643</v>
      </c>
      <c r="D30" s="301">
        <v>24</v>
      </c>
      <c r="E30" s="237"/>
      <c r="F30" s="238"/>
      <c r="G30" s="238"/>
      <c r="H30" s="238"/>
      <c r="I30" s="239"/>
      <c r="J30" s="237">
        <v>1</v>
      </c>
      <c r="K30" s="238">
        <v>10</v>
      </c>
      <c r="L30" s="238">
        <v>8</v>
      </c>
      <c r="M30" s="238">
        <v>0</v>
      </c>
      <c r="N30" s="239">
        <v>2</v>
      </c>
      <c r="O30" s="237">
        <v>2</v>
      </c>
      <c r="P30" s="239">
        <v>8</v>
      </c>
      <c r="Q30" s="237">
        <v>0</v>
      </c>
      <c r="R30" s="238">
        <v>2</v>
      </c>
      <c r="S30" s="267">
        <v>4</v>
      </c>
      <c r="T30" s="238">
        <v>1</v>
      </c>
      <c r="U30" s="238">
        <v>1</v>
      </c>
      <c r="V30" s="266">
        <v>2</v>
      </c>
      <c r="W30" s="239">
        <v>0</v>
      </c>
      <c r="X30" s="4"/>
      <c r="Y30" s="4"/>
      <c r="Z30" s="4"/>
      <c r="AA30" s="4"/>
      <c r="AB30" s="4"/>
      <c r="AC30" s="4"/>
      <c r="AR30" s="4"/>
    </row>
    <row r="31" spans="1:46" ht="15" customHeight="1">
      <c r="A31" s="290"/>
      <c r="B31" s="297" t="s">
        <v>634</v>
      </c>
      <c r="C31" s="298" t="s">
        <v>644</v>
      </c>
      <c r="D31" s="301">
        <v>24</v>
      </c>
      <c r="E31" s="237"/>
      <c r="F31" s="238"/>
      <c r="G31" s="238"/>
      <c r="H31" s="238"/>
      <c r="I31" s="239"/>
      <c r="J31" s="237">
        <v>1</v>
      </c>
      <c r="K31" s="238">
        <v>10</v>
      </c>
      <c r="L31" s="238">
        <v>6</v>
      </c>
      <c r="M31" s="238">
        <v>0</v>
      </c>
      <c r="N31" s="239">
        <v>4</v>
      </c>
      <c r="O31" s="237">
        <v>3</v>
      </c>
      <c r="P31" s="239">
        <v>7</v>
      </c>
      <c r="Q31" s="237">
        <v>0</v>
      </c>
      <c r="R31" s="238">
        <v>2</v>
      </c>
      <c r="S31" s="267">
        <v>4</v>
      </c>
      <c r="T31" s="238">
        <v>1</v>
      </c>
      <c r="U31" s="238">
        <v>1</v>
      </c>
      <c r="V31" s="266">
        <v>2</v>
      </c>
      <c r="W31" s="239">
        <v>0</v>
      </c>
      <c r="X31" s="4"/>
      <c r="Y31" s="4"/>
      <c r="Z31" s="4"/>
      <c r="AA31" s="4"/>
      <c r="AB31" s="4"/>
      <c r="AC31" s="4"/>
      <c r="AR31" s="4"/>
    </row>
    <row r="32" spans="1:46" ht="15" customHeight="1">
      <c r="A32" s="290"/>
      <c r="B32" s="297" t="s">
        <v>645</v>
      </c>
      <c r="C32" s="298" t="s">
        <v>646</v>
      </c>
      <c r="D32" s="301">
        <v>72</v>
      </c>
      <c r="E32" s="237"/>
      <c r="F32" s="238"/>
      <c r="G32" s="238"/>
      <c r="H32" s="238"/>
      <c r="I32" s="239"/>
      <c r="J32" s="237">
        <v>3</v>
      </c>
      <c r="K32" s="238">
        <v>30</v>
      </c>
      <c r="L32" s="238">
        <v>22</v>
      </c>
      <c r="M32" s="238">
        <v>0</v>
      </c>
      <c r="N32" s="239">
        <v>8</v>
      </c>
      <c r="O32" s="237">
        <v>6</v>
      </c>
      <c r="P32" s="239">
        <v>24</v>
      </c>
      <c r="Q32" s="237">
        <v>7</v>
      </c>
      <c r="R32" s="238">
        <v>3</v>
      </c>
      <c r="S32" s="267">
        <v>6</v>
      </c>
      <c r="T32" s="238">
        <v>2</v>
      </c>
      <c r="U32" s="238">
        <v>12</v>
      </c>
      <c r="V32" s="266">
        <v>0</v>
      </c>
      <c r="W32" s="239">
        <v>0</v>
      </c>
      <c r="X32" s="4"/>
      <c r="Y32" s="4"/>
      <c r="Z32" s="4"/>
      <c r="AA32" s="4"/>
      <c r="AB32" s="4"/>
      <c r="AC32" s="4"/>
      <c r="AR32" s="4"/>
    </row>
    <row r="33" spans="1:44" ht="15" customHeight="1">
      <c r="A33" s="290"/>
      <c r="B33" s="297" t="s">
        <v>647</v>
      </c>
      <c r="C33" s="298" t="s">
        <v>648</v>
      </c>
      <c r="D33" s="301">
        <v>183</v>
      </c>
      <c r="E33" s="237"/>
      <c r="F33" s="238"/>
      <c r="G33" s="238"/>
      <c r="H33" s="238"/>
      <c r="I33" s="239"/>
      <c r="J33" s="237">
        <v>5</v>
      </c>
      <c r="K33" s="238">
        <v>60</v>
      </c>
      <c r="L33" s="238">
        <v>49</v>
      </c>
      <c r="M33" s="238">
        <v>0</v>
      </c>
      <c r="N33" s="239">
        <v>11</v>
      </c>
      <c r="O33" s="237">
        <v>19</v>
      </c>
      <c r="P33" s="239">
        <v>41</v>
      </c>
      <c r="Q33" s="237">
        <v>19</v>
      </c>
      <c r="R33" s="238">
        <v>2</v>
      </c>
      <c r="S33" s="267">
        <v>8</v>
      </c>
      <c r="T33" s="238">
        <v>21</v>
      </c>
      <c r="U33" s="238">
        <v>5</v>
      </c>
      <c r="V33" s="266">
        <v>5</v>
      </c>
      <c r="W33" s="239">
        <v>0</v>
      </c>
      <c r="X33" s="4"/>
      <c r="Y33" s="4"/>
      <c r="Z33" s="4"/>
      <c r="AA33" s="4"/>
      <c r="AB33" s="4"/>
      <c r="AC33" s="4"/>
      <c r="AR33" s="4"/>
    </row>
    <row r="34" spans="1:44" ht="15" customHeight="1">
      <c r="A34" s="290"/>
      <c r="B34" s="297" t="s">
        <v>647</v>
      </c>
      <c r="C34" s="298" t="s">
        <v>648</v>
      </c>
      <c r="D34" s="301">
        <v>39</v>
      </c>
      <c r="E34" s="237"/>
      <c r="F34" s="238"/>
      <c r="G34" s="238"/>
      <c r="H34" s="238"/>
      <c r="I34" s="239"/>
      <c r="J34" s="237">
        <v>1</v>
      </c>
      <c r="K34" s="238">
        <v>50</v>
      </c>
      <c r="L34" s="238">
        <v>50</v>
      </c>
      <c r="M34" s="238">
        <v>0</v>
      </c>
      <c r="N34" s="239">
        <v>0</v>
      </c>
      <c r="O34" s="237">
        <v>4</v>
      </c>
      <c r="P34" s="239">
        <v>46</v>
      </c>
      <c r="Q34" s="237">
        <v>9</v>
      </c>
      <c r="R34" s="238">
        <v>3</v>
      </c>
      <c r="S34" s="267">
        <v>7</v>
      </c>
      <c r="T34" s="238">
        <v>24</v>
      </c>
      <c r="U34" s="238">
        <v>2</v>
      </c>
      <c r="V34" s="266">
        <v>5</v>
      </c>
      <c r="W34" s="239">
        <v>0</v>
      </c>
      <c r="X34" s="4"/>
      <c r="Y34" s="4"/>
      <c r="Z34" s="4"/>
      <c r="AA34" s="4"/>
      <c r="AB34" s="4"/>
      <c r="AC34" s="4"/>
      <c r="AR34" s="4"/>
    </row>
    <row r="35" spans="1:44" ht="15" customHeight="1">
      <c r="A35" s="290"/>
      <c r="B35" s="297" t="s">
        <v>649</v>
      </c>
      <c r="C35" s="298" t="s">
        <v>650</v>
      </c>
      <c r="D35" s="301">
        <v>130</v>
      </c>
      <c r="E35" s="237"/>
      <c r="F35" s="238"/>
      <c r="G35" s="238"/>
      <c r="H35" s="238"/>
      <c r="I35" s="239"/>
      <c r="J35" s="237">
        <v>2</v>
      </c>
      <c r="K35" s="238">
        <v>11</v>
      </c>
      <c r="L35" s="238">
        <v>11</v>
      </c>
      <c r="M35" s="238">
        <v>0</v>
      </c>
      <c r="N35" s="239">
        <v>0</v>
      </c>
      <c r="O35" s="237">
        <v>0</v>
      </c>
      <c r="P35" s="239">
        <v>11</v>
      </c>
      <c r="Q35" s="237">
        <v>4</v>
      </c>
      <c r="R35" s="238">
        <v>1</v>
      </c>
      <c r="S35" s="267">
        <v>3</v>
      </c>
      <c r="T35" s="238">
        <v>3</v>
      </c>
      <c r="U35" s="238">
        <v>0</v>
      </c>
      <c r="V35" s="266">
        <v>0</v>
      </c>
      <c r="W35" s="239">
        <v>0</v>
      </c>
      <c r="X35" s="4"/>
      <c r="Y35" s="4"/>
      <c r="Z35" s="4"/>
      <c r="AA35" s="4"/>
      <c r="AB35" s="4"/>
      <c r="AC35" s="4"/>
      <c r="AR35" s="4"/>
    </row>
    <row r="36" spans="1:44" ht="15" customHeight="1">
      <c r="A36" s="290"/>
      <c r="B36" s="297" t="s">
        <v>651</v>
      </c>
      <c r="C36" s="298" t="s">
        <v>652</v>
      </c>
      <c r="D36" s="301">
        <v>1020</v>
      </c>
      <c r="E36" s="237"/>
      <c r="F36" s="238"/>
      <c r="G36" s="238"/>
      <c r="H36" s="238"/>
      <c r="I36" s="239"/>
      <c r="J36" s="237">
        <v>8</v>
      </c>
      <c r="K36" s="238">
        <v>101</v>
      </c>
      <c r="L36" s="238">
        <v>101</v>
      </c>
      <c r="M36" s="238">
        <v>0</v>
      </c>
      <c r="N36" s="239">
        <v>0</v>
      </c>
      <c r="O36" s="237">
        <v>51</v>
      </c>
      <c r="P36" s="239">
        <v>50</v>
      </c>
      <c r="Q36" s="237">
        <v>29</v>
      </c>
      <c r="R36" s="238">
        <v>12</v>
      </c>
      <c r="S36" s="267">
        <v>34</v>
      </c>
      <c r="T36" s="238">
        <v>18</v>
      </c>
      <c r="U36" s="238">
        <v>6</v>
      </c>
      <c r="V36" s="266">
        <v>2</v>
      </c>
      <c r="W36" s="239">
        <v>0</v>
      </c>
      <c r="X36" s="4"/>
      <c r="Y36" s="4"/>
      <c r="Z36" s="4"/>
      <c r="AA36" s="4"/>
      <c r="AB36" s="4"/>
      <c r="AC36" s="4"/>
      <c r="AR36" s="4"/>
    </row>
    <row r="37" spans="1:44" ht="15" customHeight="1">
      <c r="A37" s="290"/>
      <c r="B37" s="297" t="s">
        <v>651</v>
      </c>
      <c r="C37" s="298" t="s">
        <v>653</v>
      </c>
      <c r="D37" s="301">
        <v>351</v>
      </c>
      <c r="E37" s="237"/>
      <c r="F37" s="238"/>
      <c r="G37" s="238"/>
      <c r="H37" s="238"/>
      <c r="I37" s="239"/>
      <c r="J37" s="237">
        <v>2</v>
      </c>
      <c r="K37" s="238">
        <v>91</v>
      </c>
      <c r="L37" s="238">
        <v>91</v>
      </c>
      <c r="M37" s="238">
        <v>0</v>
      </c>
      <c r="N37" s="239">
        <v>0</v>
      </c>
      <c r="O37" s="237">
        <v>36</v>
      </c>
      <c r="P37" s="239">
        <v>55</v>
      </c>
      <c r="Q37" s="237">
        <v>31</v>
      </c>
      <c r="R37" s="238">
        <v>25</v>
      </c>
      <c r="S37" s="267">
        <v>27</v>
      </c>
      <c r="T37" s="238">
        <v>8</v>
      </c>
      <c r="U37" s="238">
        <v>0</v>
      </c>
      <c r="V37" s="266">
        <v>0</v>
      </c>
      <c r="W37" s="239">
        <v>0</v>
      </c>
      <c r="X37" s="4"/>
      <c r="Y37" s="4"/>
      <c r="Z37" s="4"/>
      <c r="AA37" s="4"/>
      <c r="AB37" s="4"/>
      <c r="AC37" s="4"/>
      <c r="AR37" s="4"/>
    </row>
    <row r="38" spans="1:44" ht="15" customHeight="1">
      <c r="A38" s="290"/>
      <c r="B38" s="297" t="s">
        <v>651</v>
      </c>
      <c r="C38" s="298" t="s">
        <v>654</v>
      </c>
      <c r="D38" s="301">
        <v>130</v>
      </c>
      <c r="E38" s="237"/>
      <c r="F38" s="238"/>
      <c r="G38" s="238"/>
      <c r="H38" s="238"/>
      <c r="I38" s="239"/>
      <c r="J38" s="237">
        <v>2</v>
      </c>
      <c r="K38" s="238">
        <v>17</v>
      </c>
      <c r="L38" s="238">
        <v>17</v>
      </c>
      <c r="M38" s="238">
        <v>0</v>
      </c>
      <c r="N38" s="239">
        <v>0</v>
      </c>
      <c r="O38" s="237">
        <v>17</v>
      </c>
      <c r="P38" s="239">
        <v>0</v>
      </c>
      <c r="Q38" s="237">
        <v>2</v>
      </c>
      <c r="R38" s="238">
        <v>4</v>
      </c>
      <c r="S38" s="267">
        <v>7</v>
      </c>
      <c r="T38" s="238">
        <v>2</v>
      </c>
      <c r="U38" s="238">
        <v>2</v>
      </c>
      <c r="V38" s="266">
        <v>0</v>
      </c>
      <c r="W38" s="239">
        <v>0</v>
      </c>
      <c r="X38" s="4"/>
      <c r="Y38" s="4"/>
      <c r="Z38" s="4"/>
      <c r="AA38" s="4"/>
      <c r="AB38" s="4"/>
      <c r="AC38" s="4"/>
      <c r="AR38" s="4"/>
    </row>
    <row r="39" spans="1:44" ht="15" customHeight="1">
      <c r="A39" s="290"/>
      <c r="B39" s="297" t="s">
        <v>651</v>
      </c>
      <c r="C39" s="298" t="s">
        <v>655</v>
      </c>
      <c r="D39" s="301">
        <v>799</v>
      </c>
      <c r="E39" s="237"/>
      <c r="F39" s="238"/>
      <c r="G39" s="238"/>
      <c r="H39" s="238"/>
      <c r="I39" s="239"/>
      <c r="J39" s="237">
        <v>7</v>
      </c>
      <c r="K39" s="238">
        <v>136</v>
      </c>
      <c r="L39" s="238">
        <v>136</v>
      </c>
      <c r="M39" s="238">
        <v>0</v>
      </c>
      <c r="N39" s="239">
        <v>0</v>
      </c>
      <c r="O39" s="237">
        <v>43</v>
      </c>
      <c r="P39" s="239">
        <v>93</v>
      </c>
      <c r="Q39" s="237">
        <v>21</v>
      </c>
      <c r="R39" s="238">
        <v>15</v>
      </c>
      <c r="S39" s="267">
        <v>54</v>
      </c>
      <c r="T39" s="238">
        <v>26</v>
      </c>
      <c r="U39" s="238">
        <v>19</v>
      </c>
      <c r="V39" s="266">
        <v>1</v>
      </c>
      <c r="W39" s="239">
        <v>0</v>
      </c>
      <c r="X39" s="4"/>
      <c r="Y39" s="4"/>
      <c r="Z39" s="4"/>
      <c r="AA39" s="4"/>
      <c r="AB39" s="4"/>
      <c r="AC39" s="4"/>
      <c r="AR39" s="4"/>
    </row>
    <row r="40" spans="1:44" ht="15" customHeight="1">
      <c r="A40" s="290"/>
      <c r="B40" s="297" t="s">
        <v>651</v>
      </c>
      <c r="C40" s="298" t="s">
        <v>656</v>
      </c>
      <c r="D40" s="301">
        <v>665</v>
      </c>
      <c r="E40" s="237"/>
      <c r="F40" s="238"/>
      <c r="G40" s="238"/>
      <c r="H40" s="238"/>
      <c r="I40" s="239"/>
      <c r="J40" s="237">
        <v>11</v>
      </c>
      <c r="K40" s="238">
        <v>170</v>
      </c>
      <c r="L40" s="238">
        <v>170</v>
      </c>
      <c r="M40" s="238">
        <v>0</v>
      </c>
      <c r="N40" s="239">
        <v>0</v>
      </c>
      <c r="O40" s="237">
        <v>86</v>
      </c>
      <c r="P40" s="239">
        <v>84</v>
      </c>
      <c r="Q40" s="237">
        <v>32</v>
      </c>
      <c r="R40" s="238">
        <v>45</v>
      </c>
      <c r="S40" s="267">
        <v>22</v>
      </c>
      <c r="T40" s="238">
        <v>65</v>
      </c>
      <c r="U40" s="238">
        <v>3</v>
      </c>
      <c r="V40" s="266">
        <v>3</v>
      </c>
      <c r="W40" s="239">
        <v>0</v>
      </c>
      <c r="X40" s="4"/>
      <c r="Y40" s="4"/>
      <c r="Z40" s="4"/>
      <c r="AA40" s="4"/>
      <c r="AB40" s="4"/>
      <c r="AC40" s="4"/>
      <c r="AR40" s="4"/>
    </row>
    <row r="41" spans="1:44" ht="15" customHeight="1">
      <c r="A41" s="290"/>
      <c r="B41" s="297" t="s">
        <v>651</v>
      </c>
      <c r="C41" s="298" t="s">
        <v>657</v>
      </c>
      <c r="D41" s="301">
        <v>331</v>
      </c>
      <c r="E41" s="237"/>
      <c r="F41" s="238"/>
      <c r="G41" s="238"/>
      <c r="H41" s="238"/>
      <c r="I41" s="239"/>
      <c r="J41" s="237">
        <v>3</v>
      </c>
      <c r="K41" s="238">
        <v>22</v>
      </c>
      <c r="L41" s="238">
        <v>22</v>
      </c>
      <c r="M41" s="238">
        <v>0</v>
      </c>
      <c r="N41" s="239">
        <v>0</v>
      </c>
      <c r="O41" s="237">
        <v>7</v>
      </c>
      <c r="P41" s="239">
        <v>15</v>
      </c>
      <c r="Q41" s="237">
        <v>14</v>
      </c>
      <c r="R41" s="238">
        <v>4</v>
      </c>
      <c r="S41" s="267">
        <v>2</v>
      </c>
      <c r="T41" s="238">
        <v>1</v>
      </c>
      <c r="U41" s="238">
        <v>1</v>
      </c>
      <c r="V41" s="266">
        <v>0</v>
      </c>
      <c r="W41" s="239">
        <v>0</v>
      </c>
      <c r="X41" s="4"/>
      <c r="Y41" s="4"/>
      <c r="Z41" s="4"/>
      <c r="AA41" s="4"/>
      <c r="AB41" s="4"/>
      <c r="AC41" s="4"/>
      <c r="AR41" s="4"/>
    </row>
    <row r="42" spans="1:44" ht="15" customHeight="1">
      <c r="A42" s="290"/>
      <c r="B42" s="297" t="s">
        <v>651</v>
      </c>
      <c r="C42" s="298" t="s">
        <v>658</v>
      </c>
      <c r="D42" s="301">
        <v>1716</v>
      </c>
      <c r="E42" s="237"/>
      <c r="F42" s="238"/>
      <c r="G42" s="238"/>
      <c r="H42" s="238"/>
      <c r="I42" s="239"/>
      <c r="J42" s="237">
        <v>19</v>
      </c>
      <c r="K42" s="238">
        <v>160</v>
      </c>
      <c r="L42" s="238">
        <v>160</v>
      </c>
      <c r="M42" s="238">
        <v>0</v>
      </c>
      <c r="N42" s="239">
        <v>0</v>
      </c>
      <c r="O42" s="237">
        <v>14</v>
      </c>
      <c r="P42" s="239">
        <v>146</v>
      </c>
      <c r="Q42" s="237">
        <v>39</v>
      </c>
      <c r="R42" s="238">
        <v>41</v>
      </c>
      <c r="S42" s="267">
        <v>32</v>
      </c>
      <c r="T42" s="238">
        <v>12</v>
      </c>
      <c r="U42" s="238">
        <v>24</v>
      </c>
      <c r="V42" s="266">
        <v>12</v>
      </c>
      <c r="W42" s="239">
        <v>0</v>
      </c>
      <c r="X42" s="4"/>
      <c r="Y42" s="4"/>
      <c r="Z42" s="4"/>
      <c r="AA42" s="4"/>
      <c r="AB42" s="4"/>
      <c r="AC42" s="4"/>
      <c r="AR42" s="4"/>
    </row>
    <row r="43" spans="1:44" ht="15" customHeight="1">
      <c r="A43" s="290"/>
      <c r="B43" s="297" t="s">
        <v>651</v>
      </c>
      <c r="C43" s="298" t="s">
        <v>659</v>
      </c>
      <c r="D43" s="301">
        <v>767</v>
      </c>
      <c r="E43" s="237"/>
      <c r="F43" s="238"/>
      <c r="G43" s="238"/>
      <c r="H43" s="238"/>
      <c r="I43" s="239"/>
      <c r="J43" s="237">
        <v>10</v>
      </c>
      <c r="K43" s="238">
        <v>92</v>
      </c>
      <c r="L43" s="238">
        <v>92</v>
      </c>
      <c r="M43" s="238">
        <v>0</v>
      </c>
      <c r="N43" s="239">
        <v>0</v>
      </c>
      <c r="O43" s="237">
        <v>12</v>
      </c>
      <c r="P43" s="239">
        <v>80</v>
      </c>
      <c r="Q43" s="237">
        <v>15</v>
      </c>
      <c r="R43" s="238">
        <v>18</v>
      </c>
      <c r="S43" s="267">
        <v>23</v>
      </c>
      <c r="T43" s="238">
        <v>12</v>
      </c>
      <c r="U43" s="238">
        <v>24</v>
      </c>
      <c r="V43" s="266">
        <v>0</v>
      </c>
      <c r="W43" s="239">
        <v>0</v>
      </c>
      <c r="X43" s="4"/>
      <c r="Y43" s="4"/>
      <c r="Z43" s="4"/>
      <c r="AA43" s="4"/>
      <c r="AB43" s="4"/>
      <c r="AC43" s="4"/>
      <c r="AR43" s="4"/>
    </row>
    <row r="44" spans="1:44" ht="15" customHeight="1">
      <c r="A44" s="290"/>
      <c r="B44" s="297" t="s">
        <v>651</v>
      </c>
      <c r="C44" s="298" t="s">
        <v>660</v>
      </c>
      <c r="D44" s="301">
        <v>325</v>
      </c>
      <c r="E44" s="237"/>
      <c r="F44" s="238"/>
      <c r="G44" s="238"/>
      <c r="H44" s="238"/>
      <c r="I44" s="239"/>
      <c r="J44" s="237">
        <v>1</v>
      </c>
      <c r="K44" s="238">
        <v>10</v>
      </c>
      <c r="L44" s="238">
        <v>10</v>
      </c>
      <c r="M44" s="238">
        <v>0</v>
      </c>
      <c r="N44" s="239">
        <v>0</v>
      </c>
      <c r="O44" s="237">
        <v>5</v>
      </c>
      <c r="P44" s="239">
        <v>5</v>
      </c>
      <c r="Q44" s="237">
        <v>2</v>
      </c>
      <c r="R44" s="238">
        <v>4</v>
      </c>
      <c r="S44" s="267">
        <v>4</v>
      </c>
      <c r="T44" s="238">
        <v>0</v>
      </c>
      <c r="U44" s="238">
        <v>0</v>
      </c>
      <c r="V44" s="266">
        <v>0</v>
      </c>
      <c r="W44" s="239">
        <v>0</v>
      </c>
      <c r="X44" s="4"/>
      <c r="Y44" s="4"/>
      <c r="Z44" s="4"/>
      <c r="AA44" s="4"/>
      <c r="AB44" s="4"/>
      <c r="AC44" s="4"/>
      <c r="AR44" s="4"/>
    </row>
    <row r="45" spans="1:44" ht="15" customHeight="1">
      <c r="A45" s="290"/>
      <c r="B45" s="297" t="s">
        <v>651</v>
      </c>
      <c r="C45" s="298" t="s">
        <v>661</v>
      </c>
      <c r="D45" s="301">
        <v>1280</v>
      </c>
      <c r="E45" s="237"/>
      <c r="F45" s="238"/>
      <c r="G45" s="238"/>
      <c r="H45" s="238"/>
      <c r="I45" s="239"/>
      <c r="J45" s="237">
        <v>16</v>
      </c>
      <c r="K45" s="238">
        <v>177</v>
      </c>
      <c r="L45" s="238">
        <v>177</v>
      </c>
      <c r="M45" s="238">
        <v>0</v>
      </c>
      <c r="N45" s="239">
        <v>0</v>
      </c>
      <c r="O45" s="237">
        <v>1</v>
      </c>
      <c r="P45" s="239">
        <v>176</v>
      </c>
      <c r="Q45" s="237">
        <v>23</v>
      </c>
      <c r="R45" s="238">
        <v>39</v>
      </c>
      <c r="S45" s="267">
        <v>19</v>
      </c>
      <c r="T45" s="238">
        <v>45</v>
      </c>
      <c r="U45" s="238">
        <v>31</v>
      </c>
      <c r="V45" s="266">
        <v>20</v>
      </c>
      <c r="W45" s="239">
        <v>0</v>
      </c>
      <c r="X45" s="4"/>
      <c r="Y45" s="4"/>
      <c r="Z45" s="4"/>
      <c r="AA45" s="4"/>
      <c r="AB45" s="4"/>
      <c r="AC45" s="4"/>
      <c r="AR45" s="4"/>
    </row>
    <row r="46" spans="1:44" ht="15" customHeight="1">
      <c r="A46" s="290"/>
      <c r="B46" s="297" t="s">
        <v>651</v>
      </c>
      <c r="C46" s="298" t="s">
        <v>662</v>
      </c>
      <c r="D46" s="301">
        <v>39</v>
      </c>
      <c r="E46" s="237"/>
      <c r="F46" s="238"/>
      <c r="G46" s="238"/>
      <c r="H46" s="238"/>
      <c r="I46" s="239"/>
      <c r="J46" s="237">
        <v>1</v>
      </c>
      <c r="K46" s="238">
        <v>7</v>
      </c>
      <c r="L46" s="238">
        <v>7</v>
      </c>
      <c r="M46" s="238">
        <v>0</v>
      </c>
      <c r="N46" s="239">
        <v>0</v>
      </c>
      <c r="O46" s="237">
        <v>6</v>
      </c>
      <c r="P46" s="239">
        <v>1</v>
      </c>
      <c r="Q46" s="237">
        <v>0</v>
      </c>
      <c r="R46" s="238">
        <v>4</v>
      </c>
      <c r="S46" s="267">
        <v>1</v>
      </c>
      <c r="T46" s="238">
        <v>2</v>
      </c>
      <c r="U46" s="238">
        <v>2</v>
      </c>
      <c r="V46" s="266">
        <v>0</v>
      </c>
      <c r="W46" s="239">
        <v>0</v>
      </c>
      <c r="X46" s="4"/>
      <c r="Y46" s="4"/>
      <c r="Z46" s="4"/>
      <c r="AA46" s="4"/>
      <c r="AB46" s="4"/>
      <c r="AC46" s="4"/>
      <c r="AR46" s="4"/>
    </row>
    <row r="47" spans="1:44" ht="15" customHeight="1">
      <c r="A47" s="290"/>
      <c r="B47" s="297" t="s">
        <v>651</v>
      </c>
      <c r="C47" s="298" t="s">
        <v>663</v>
      </c>
      <c r="D47" s="301">
        <v>1079</v>
      </c>
      <c r="E47" s="237"/>
      <c r="F47" s="238"/>
      <c r="G47" s="238"/>
      <c r="H47" s="238"/>
      <c r="I47" s="239"/>
      <c r="J47" s="237">
        <v>15</v>
      </c>
      <c r="K47" s="238">
        <v>136</v>
      </c>
      <c r="L47" s="238">
        <v>136</v>
      </c>
      <c r="M47" s="238">
        <v>0</v>
      </c>
      <c r="N47" s="239">
        <v>0</v>
      </c>
      <c r="O47" s="237">
        <v>6</v>
      </c>
      <c r="P47" s="239">
        <v>130</v>
      </c>
      <c r="Q47" s="237">
        <v>42</v>
      </c>
      <c r="R47" s="238">
        <v>15</v>
      </c>
      <c r="S47" s="267">
        <v>34</v>
      </c>
      <c r="T47" s="238">
        <v>25</v>
      </c>
      <c r="U47" s="238">
        <v>10</v>
      </c>
      <c r="V47" s="266">
        <v>10</v>
      </c>
      <c r="W47" s="239">
        <v>0</v>
      </c>
      <c r="X47" s="4"/>
      <c r="Y47" s="4"/>
      <c r="Z47" s="4"/>
      <c r="AA47" s="4"/>
      <c r="AB47" s="4"/>
      <c r="AC47" s="4"/>
      <c r="AR47" s="4"/>
    </row>
    <row r="48" spans="1:44" ht="15" customHeight="1">
      <c r="A48" s="290"/>
      <c r="B48" s="297" t="s">
        <v>651</v>
      </c>
      <c r="C48" s="298" t="s">
        <v>664</v>
      </c>
      <c r="D48" s="301">
        <v>598</v>
      </c>
      <c r="E48" s="237"/>
      <c r="F48" s="238"/>
      <c r="G48" s="238"/>
      <c r="H48" s="238"/>
      <c r="I48" s="239"/>
      <c r="J48" s="237">
        <v>7</v>
      </c>
      <c r="K48" s="238">
        <v>176</v>
      </c>
      <c r="L48" s="238">
        <v>176</v>
      </c>
      <c r="M48" s="238">
        <v>0</v>
      </c>
      <c r="N48" s="239">
        <v>0</v>
      </c>
      <c r="O48" s="237">
        <v>99</v>
      </c>
      <c r="P48" s="239">
        <v>77</v>
      </c>
      <c r="Q48" s="237">
        <v>57</v>
      </c>
      <c r="R48" s="238">
        <v>8</v>
      </c>
      <c r="S48" s="267">
        <v>46</v>
      </c>
      <c r="T48" s="238">
        <v>20</v>
      </c>
      <c r="U48" s="238">
        <v>15</v>
      </c>
      <c r="V48" s="266">
        <v>20</v>
      </c>
      <c r="W48" s="239">
        <v>10</v>
      </c>
      <c r="X48" s="4"/>
      <c r="Y48" s="4"/>
      <c r="Z48" s="4"/>
      <c r="AA48" s="4"/>
      <c r="AB48" s="4"/>
      <c r="AC48" s="4"/>
      <c r="AR48" s="4"/>
    </row>
    <row r="49" spans="1:44" ht="15" customHeight="1">
      <c r="A49" s="290"/>
      <c r="B49" s="297" t="s">
        <v>651</v>
      </c>
      <c r="C49" s="298" t="s">
        <v>665</v>
      </c>
      <c r="D49" s="301">
        <v>318</v>
      </c>
      <c r="E49" s="237"/>
      <c r="F49" s="238"/>
      <c r="G49" s="238"/>
      <c r="H49" s="238"/>
      <c r="I49" s="239"/>
      <c r="J49" s="237">
        <v>7</v>
      </c>
      <c r="K49" s="238">
        <v>78</v>
      </c>
      <c r="L49" s="238">
        <v>78</v>
      </c>
      <c r="M49" s="238">
        <v>0</v>
      </c>
      <c r="N49" s="239">
        <v>0</v>
      </c>
      <c r="O49" s="237">
        <v>49</v>
      </c>
      <c r="P49" s="239">
        <v>29</v>
      </c>
      <c r="Q49" s="237">
        <v>19</v>
      </c>
      <c r="R49" s="238">
        <v>9</v>
      </c>
      <c r="S49" s="267">
        <v>24</v>
      </c>
      <c r="T49" s="238">
        <v>26</v>
      </c>
      <c r="U49" s="238">
        <v>0</v>
      </c>
      <c r="V49" s="266">
        <v>0</v>
      </c>
      <c r="W49" s="239">
        <v>0</v>
      </c>
      <c r="X49" s="4"/>
      <c r="Y49" s="4"/>
      <c r="Z49" s="4"/>
      <c r="AA49" s="4"/>
      <c r="AB49" s="4"/>
      <c r="AC49" s="4"/>
      <c r="AR49" s="4"/>
    </row>
    <row r="50" spans="1:44" ht="15" customHeight="1">
      <c r="A50" s="290"/>
      <c r="B50" s="297" t="s">
        <v>651</v>
      </c>
      <c r="C50" s="298" t="s">
        <v>666</v>
      </c>
      <c r="D50" s="301">
        <v>169</v>
      </c>
      <c r="E50" s="237"/>
      <c r="F50" s="238"/>
      <c r="G50" s="238"/>
      <c r="H50" s="238"/>
      <c r="I50" s="239"/>
      <c r="J50" s="237">
        <v>2</v>
      </c>
      <c r="K50" s="238">
        <v>27</v>
      </c>
      <c r="L50" s="238">
        <v>27</v>
      </c>
      <c r="M50" s="238">
        <v>0</v>
      </c>
      <c r="N50" s="239">
        <v>0</v>
      </c>
      <c r="O50" s="237">
        <v>0</v>
      </c>
      <c r="P50" s="239">
        <v>27</v>
      </c>
      <c r="Q50" s="237">
        <v>1</v>
      </c>
      <c r="R50" s="238">
        <v>5</v>
      </c>
      <c r="S50" s="267">
        <v>7</v>
      </c>
      <c r="T50" s="238">
        <v>12</v>
      </c>
      <c r="U50" s="238">
        <v>1</v>
      </c>
      <c r="V50" s="266">
        <v>0</v>
      </c>
      <c r="W50" s="239">
        <v>1</v>
      </c>
      <c r="X50" s="4"/>
      <c r="Y50" s="4"/>
      <c r="Z50" s="4"/>
      <c r="AA50" s="4"/>
      <c r="AB50" s="4"/>
      <c r="AC50" s="4"/>
      <c r="AR50" s="4"/>
    </row>
    <row r="51" spans="1:44" ht="15" customHeight="1">
      <c r="A51" s="290"/>
      <c r="B51" s="297" t="s">
        <v>651</v>
      </c>
      <c r="C51" s="298" t="s">
        <v>667</v>
      </c>
      <c r="D51" s="301">
        <v>247</v>
      </c>
      <c r="E51" s="237"/>
      <c r="F51" s="238"/>
      <c r="G51" s="238"/>
      <c r="H51" s="238"/>
      <c r="I51" s="239"/>
      <c r="J51" s="237">
        <v>2</v>
      </c>
      <c r="K51" s="238">
        <v>35</v>
      </c>
      <c r="L51" s="238">
        <v>35</v>
      </c>
      <c r="M51" s="238">
        <v>0</v>
      </c>
      <c r="N51" s="239">
        <v>0</v>
      </c>
      <c r="O51" s="237">
        <v>0</v>
      </c>
      <c r="P51" s="239">
        <v>35</v>
      </c>
      <c r="Q51" s="237">
        <v>2</v>
      </c>
      <c r="R51" s="238">
        <v>4</v>
      </c>
      <c r="S51" s="267">
        <v>14</v>
      </c>
      <c r="T51" s="238">
        <v>4</v>
      </c>
      <c r="U51" s="238">
        <v>5</v>
      </c>
      <c r="V51" s="266">
        <v>6</v>
      </c>
      <c r="W51" s="239">
        <v>0</v>
      </c>
      <c r="X51" s="4"/>
      <c r="Y51" s="4"/>
      <c r="Z51" s="4"/>
      <c r="AA51" s="4"/>
      <c r="AB51" s="4"/>
      <c r="AC51" s="4"/>
      <c r="AR51" s="4"/>
    </row>
    <row r="52" spans="1:44" ht="15" customHeight="1">
      <c r="A52" s="290"/>
      <c r="B52" s="297" t="s">
        <v>651</v>
      </c>
      <c r="C52" s="298" t="s">
        <v>668</v>
      </c>
      <c r="D52" s="301">
        <v>156</v>
      </c>
      <c r="E52" s="237"/>
      <c r="F52" s="238"/>
      <c r="G52" s="238"/>
      <c r="H52" s="238"/>
      <c r="I52" s="239"/>
      <c r="J52" s="237">
        <v>3</v>
      </c>
      <c r="K52" s="238">
        <v>150</v>
      </c>
      <c r="L52" s="238">
        <v>150</v>
      </c>
      <c r="M52" s="238">
        <v>0</v>
      </c>
      <c r="N52" s="239">
        <v>0</v>
      </c>
      <c r="O52" s="237">
        <v>150</v>
      </c>
      <c r="P52" s="239">
        <v>0</v>
      </c>
      <c r="Q52" s="237">
        <v>27</v>
      </c>
      <c r="R52" s="238">
        <v>16</v>
      </c>
      <c r="S52" s="267">
        <v>19</v>
      </c>
      <c r="T52" s="238">
        <v>38</v>
      </c>
      <c r="U52" s="238">
        <v>34</v>
      </c>
      <c r="V52" s="266">
        <v>16</v>
      </c>
      <c r="W52" s="239">
        <v>0</v>
      </c>
      <c r="X52" s="4"/>
      <c r="Y52" s="4"/>
      <c r="Z52" s="4"/>
      <c r="AA52" s="4"/>
      <c r="AB52" s="4"/>
      <c r="AC52" s="4"/>
      <c r="AR52" s="4"/>
    </row>
    <row r="53" spans="1:44" ht="15" customHeight="1">
      <c r="A53" s="290"/>
      <c r="B53" s="297" t="s">
        <v>631</v>
      </c>
      <c r="C53" s="298" t="s">
        <v>669</v>
      </c>
      <c r="D53" s="301">
        <v>130</v>
      </c>
      <c r="E53" s="237"/>
      <c r="F53" s="238"/>
      <c r="G53" s="238"/>
      <c r="H53" s="238"/>
      <c r="I53" s="239"/>
      <c r="J53" s="237">
        <v>1</v>
      </c>
      <c r="K53" s="238">
        <v>21</v>
      </c>
      <c r="L53" s="238">
        <v>21</v>
      </c>
      <c r="M53" s="238">
        <v>0</v>
      </c>
      <c r="N53" s="239">
        <v>0</v>
      </c>
      <c r="O53" s="237">
        <v>13</v>
      </c>
      <c r="P53" s="239">
        <v>8</v>
      </c>
      <c r="Q53" s="237">
        <v>4</v>
      </c>
      <c r="R53" s="238">
        <v>0</v>
      </c>
      <c r="S53" s="267">
        <v>2</v>
      </c>
      <c r="T53" s="238">
        <v>9</v>
      </c>
      <c r="U53" s="238">
        <v>5</v>
      </c>
      <c r="V53" s="266">
        <v>1</v>
      </c>
      <c r="W53" s="239">
        <v>0</v>
      </c>
      <c r="X53" s="4"/>
      <c r="Y53" s="4"/>
      <c r="Z53" s="4"/>
      <c r="AA53" s="4"/>
      <c r="AB53" s="4"/>
      <c r="AC53" s="4"/>
      <c r="AR53" s="4"/>
    </row>
    <row r="54" spans="1:44" ht="15" customHeight="1">
      <c r="A54" s="290"/>
      <c r="B54" s="297" t="s">
        <v>623</v>
      </c>
      <c r="C54" s="298" t="s">
        <v>623</v>
      </c>
      <c r="D54" s="301">
        <v>156</v>
      </c>
      <c r="E54" s="237"/>
      <c r="F54" s="238"/>
      <c r="G54" s="238"/>
      <c r="H54" s="238"/>
      <c r="I54" s="239"/>
      <c r="J54" s="237">
        <v>2</v>
      </c>
      <c r="K54" s="238">
        <v>14</v>
      </c>
      <c r="L54" s="238">
        <v>14</v>
      </c>
      <c r="M54" s="238">
        <v>0</v>
      </c>
      <c r="N54" s="239">
        <v>0</v>
      </c>
      <c r="O54" s="237">
        <v>10</v>
      </c>
      <c r="P54" s="239">
        <v>4</v>
      </c>
      <c r="Q54" s="237">
        <v>6</v>
      </c>
      <c r="R54" s="238">
        <v>2</v>
      </c>
      <c r="S54" s="267">
        <v>5</v>
      </c>
      <c r="T54" s="238">
        <v>1</v>
      </c>
      <c r="U54" s="238">
        <v>0</v>
      </c>
      <c r="V54" s="266">
        <v>0</v>
      </c>
      <c r="W54" s="239">
        <v>0</v>
      </c>
      <c r="X54" s="4"/>
      <c r="Y54" s="4"/>
      <c r="Z54" s="4"/>
      <c r="AA54" s="4"/>
      <c r="AB54" s="4"/>
      <c r="AC54" s="4"/>
      <c r="AR54" s="4"/>
    </row>
    <row r="55" spans="1:44" ht="15" customHeight="1">
      <c r="A55" s="290"/>
      <c r="B55" s="297" t="s">
        <v>670</v>
      </c>
      <c r="C55" s="298" t="s">
        <v>670</v>
      </c>
      <c r="D55" s="301">
        <v>195</v>
      </c>
      <c r="E55" s="237"/>
      <c r="F55" s="238"/>
      <c r="G55" s="238"/>
      <c r="H55" s="238"/>
      <c r="I55" s="239"/>
      <c r="J55" s="237">
        <v>2</v>
      </c>
      <c r="K55" s="238">
        <v>7</v>
      </c>
      <c r="L55" s="238">
        <v>7</v>
      </c>
      <c r="M55" s="238">
        <v>0</v>
      </c>
      <c r="N55" s="239">
        <v>0</v>
      </c>
      <c r="O55" s="237">
        <v>6</v>
      </c>
      <c r="P55" s="239">
        <v>1</v>
      </c>
      <c r="Q55" s="237">
        <v>0</v>
      </c>
      <c r="R55" s="238">
        <v>2</v>
      </c>
      <c r="S55" s="267">
        <v>4</v>
      </c>
      <c r="T55" s="238">
        <v>1</v>
      </c>
      <c r="U55" s="238">
        <v>0</v>
      </c>
      <c r="V55" s="266">
        <v>0</v>
      </c>
      <c r="W55" s="239">
        <v>0</v>
      </c>
      <c r="X55" s="4"/>
      <c r="Y55" s="4"/>
      <c r="Z55" s="4"/>
      <c r="AA55" s="4"/>
      <c r="AB55" s="4"/>
      <c r="AC55" s="4"/>
      <c r="AR55" s="4"/>
    </row>
    <row r="56" spans="1:44" ht="15" customHeight="1">
      <c r="A56" s="290"/>
      <c r="B56" s="297" t="s">
        <v>671</v>
      </c>
      <c r="C56" s="298" t="s">
        <v>672</v>
      </c>
      <c r="D56" s="301">
        <v>247</v>
      </c>
      <c r="E56" s="237"/>
      <c r="F56" s="238"/>
      <c r="G56" s="238"/>
      <c r="H56" s="238"/>
      <c r="I56" s="239"/>
      <c r="J56" s="237">
        <v>2</v>
      </c>
      <c r="K56" s="238">
        <v>25</v>
      </c>
      <c r="L56" s="238">
        <v>25</v>
      </c>
      <c r="M56" s="238">
        <v>0</v>
      </c>
      <c r="N56" s="239">
        <v>0</v>
      </c>
      <c r="O56" s="237">
        <v>1</v>
      </c>
      <c r="P56" s="239">
        <v>24</v>
      </c>
      <c r="Q56" s="237">
        <v>0</v>
      </c>
      <c r="R56" s="238">
        <v>3</v>
      </c>
      <c r="S56" s="267">
        <v>4</v>
      </c>
      <c r="T56" s="238">
        <v>8</v>
      </c>
      <c r="U56" s="238">
        <v>10</v>
      </c>
      <c r="V56" s="266">
        <v>0</v>
      </c>
      <c r="W56" s="239">
        <v>0</v>
      </c>
      <c r="X56" s="4"/>
      <c r="Y56" s="4"/>
      <c r="Z56" s="4"/>
      <c r="AA56" s="4"/>
      <c r="AB56" s="4"/>
      <c r="AC56" s="4"/>
      <c r="AR56" s="4"/>
    </row>
    <row r="57" spans="1:44" ht="15" customHeight="1">
      <c r="A57" s="290"/>
      <c r="B57" s="297" t="s">
        <v>671</v>
      </c>
      <c r="C57" s="298" t="s">
        <v>672</v>
      </c>
      <c r="D57" s="301"/>
      <c r="E57" s="237"/>
      <c r="F57" s="238"/>
      <c r="G57" s="238"/>
      <c r="H57" s="238"/>
      <c r="I57" s="239"/>
      <c r="J57" s="237"/>
      <c r="K57" s="238"/>
      <c r="L57" s="238">
        <v>94</v>
      </c>
      <c r="M57" s="238">
        <v>0</v>
      </c>
      <c r="N57" s="239">
        <v>0</v>
      </c>
      <c r="O57" s="237"/>
      <c r="P57" s="239"/>
      <c r="Q57" s="237"/>
      <c r="R57" s="238"/>
      <c r="S57" s="267"/>
      <c r="T57" s="238"/>
      <c r="U57" s="238"/>
      <c r="V57" s="266"/>
      <c r="W57" s="239"/>
      <c r="X57" s="4"/>
      <c r="Y57" s="4"/>
      <c r="Z57" s="4"/>
      <c r="AA57" s="4"/>
      <c r="AB57" s="4"/>
      <c r="AC57" s="4"/>
      <c r="AR57" s="4"/>
    </row>
    <row r="58" spans="1:44" ht="15" customHeight="1">
      <c r="A58" s="290"/>
      <c r="B58" s="297"/>
      <c r="C58" s="298"/>
      <c r="D58" s="301"/>
      <c r="E58" s="237"/>
      <c r="F58" s="238"/>
      <c r="G58" s="238"/>
      <c r="H58" s="238"/>
      <c r="I58" s="239"/>
      <c r="J58" s="237"/>
      <c r="K58" s="238"/>
      <c r="L58" s="238"/>
      <c r="M58" s="238"/>
      <c r="N58" s="239"/>
      <c r="O58" s="237"/>
      <c r="P58" s="239"/>
      <c r="Q58" s="237"/>
      <c r="R58" s="238"/>
      <c r="S58" s="267"/>
      <c r="T58" s="238"/>
      <c r="U58" s="238"/>
      <c r="V58" s="266"/>
      <c r="W58" s="239"/>
      <c r="X58" s="4"/>
      <c r="Y58" s="4"/>
      <c r="Z58" s="4"/>
      <c r="AA58" s="4"/>
      <c r="AB58" s="4"/>
      <c r="AC58" s="4"/>
      <c r="AR58" s="4"/>
    </row>
    <row r="59" spans="1:44" ht="15" customHeight="1">
      <c r="A59" s="290"/>
      <c r="B59" s="297"/>
      <c r="C59" s="298"/>
      <c r="D59" s="301"/>
      <c r="E59" s="237"/>
      <c r="F59" s="238"/>
      <c r="G59" s="238"/>
      <c r="H59" s="238"/>
      <c r="I59" s="239"/>
      <c r="J59" s="237"/>
      <c r="K59" s="238"/>
      <c r="L59" s="238"/>
      <c r="M59" s="238"/>
      <c r="N59" s="239"/>
      <c r="O59" s="237"/>
      <c r="P59" s="239"/>
      <c r="Q59" s="237"/>
      <c r="R59" s="238"/>
      <c r="S59" s="267"/>
      <c r="T59" s="238"/>
      <c r="U59" s="238"/>
      <c r="V59" s="266"/>
      <c r="W59" s="239"/>
      <c r="X59" s="4"/>
      <c r="Y59" s="4"/>
      <c r="Z59" s="4"/>
      <c r="AA59" s="4"/>
      <c r="AB59" s="4"/>
      <c r="AC59" s="4"/>
      <c r="AR59" s="4"/>
    </row>
    <row r="60" spans="1:44" ht="15" customHeight="1">
      <c r="A60" s="290"/>
      <c r="B60" s="297"/>
      <c r="C60" s="298"/>
      <c r="D60" s="301"/>
      <c r="E60" s="237"/>
      <c r="F60" s="238"/>
      <c r="G60" s="238"/>
      <c r="H60" s="238"/>
      <c r="I60" s="239"/>
      <c r="J60" s="237"/>
      <c r="K60" s="238"/>
      <c r="L60" s="238"/>
      <c r="M60" s="238"/>
      <c r="N60" s="239"/>
      <c r="O60" s="237"/>
      <c r="P60" s="239"/>
      <c r="Q60" s="237"/>
      <c r="R60" s="238"/>
      <c r="S60" s="267"/>
      <c r="T60" s="238"/>
      <c r="U60" s="238"/>
      <c r="V60" s="266"/>
      <c r="W60" s="239"/>
      <c r="X60" s="4"/>
      <c r="Y60" s="4"/>
      <c r="Z60" s="4"/>
      <c r="AA60" s="4"/>
      <c r="AB60" s="4"/>
      <c r="AC60" s="4"/>
      <c r="AR60" s="4"/>
    </row>
    <row r="61" spans="1:44" ht="15" customHeight="1">
      <c r="A61" s="290"/>
      <c r="B61" s="302"/>
      <c r="C61" s="303"/>
      <c r="D61" s="301"/>
      <c r="E61" s="237"/>
      <c r="F61" s="238"/>
      <c r="G61" s="238"/>
      <c r="H61" s="238"/>
      <c r="I61" s="239"/>
      <c r="J61" s="237"/>
      <c r="K61" s="238"/>
      <c r="L61" s="238"/>
      <c r="M61" s="238"/>
      <c r="N61" s="239"/>
      <c r="O61" s="237"/>
      <c r="P61" s="239"/>
      <c r="Q61" s="237"/>
      <c r="R61" s="238"/>
      <c r="S61" s="267"/>
      <c r="T61" s="238"/>
      <c r="U61" s="238"/>
      <c r="V61" s="266"/>
      <c r="W61" s="239"/>
      <c r="X61" s="4"/>
      <c r="Y61" s="4"/>
      <c r="Z61" s="4"/>
      <c r="AA61" s="4"/>
      <c r="AB61" s="4"/>
      <c r="AC61" s="4"/>
      <c r="AK61" s="91"/>
      <c r="AR61" s="4"/>
    </row>
    <row r="62" spans="1:44" ht="15" customHeight="1">
      <c r="A62" s="290"/>
      <c r="B62" s="302"/>
      <c r="C62" s="303"/>
      <c r="D62" s="301"/>
      <c r="E62" s="237"/>
      <c r="F62" s="238"/>
      <c r="G62" s="304"/>
      <c r="H62" s="238"/>
      <c r="I62" s="239"/>
      <c r="J62" s="237"/>
      <c r="K62" s="238"/>
      <c r="L62" s="238"/>
      <c r="M62" s="238"/>
      <c r="N62" s="239"/>
      <c r="O62" s="237"/>
      <c r="P62" s="239"/>
      <c r="Q62" s="237"/>
      <c r="R62" s="238"/>
      <c r="S62" s="267"/>
      <c r="T62" s="238"/>
      <c r="U62" s="238"/>
      <c r="V62" s="266"/>
      <c r="W62" s="239"/>
      <c r="X62" s="4"/>
      <c r="Y62" s="4"/>
      <c r="Z62" s="4"/>
      <c r="AA62" s="4"/>
      <c r="AB62" s="4"/>
      <c r="AC62" s="4"/>
      <c r="AR62" s="4"/>
    </row>
    <row r="63" spans="1:44" ht="15" customHeight="1">
      <c r="A63" s="290"/>
      <c r="B63" s="302"/>
      <c r="C63" s="303"/>
      <c r="D63" s="301"/>
      <c r="E63" s="237"/>
      <c r="F63" s="238"/>
      <c r="G63" s="238"/>
      <c r="H63" s="238"/>
      <c r="I63" s="239"/>
      <c r="J63" s="237"/>
      <c r="K63" s="238"/>
      <c r="L63" s="238"/>
      <c r="M63" s="238"/>
      <c r="N63" s="239"/>
      <c r="O63" s="237"/>
      <c r="P63" s="239"/>
      <c r="Q63" s="237"/>
      <c r="R63" s="238"/>
      <c r="S63" s="267"/>
      <c r="T63" s="238"/>
      <c r="U63" s="238"/>
      <c r="V63" s="266"/>
      <c r="W63" s="239"/>
      <c r="X63" s="4"/>
      <c r="Y63" s="4"/>
      <c r="Z63" s="4"/>
      <c r="AA63" s="4"/>
      <c r="AB63" s="4"/>
      <c r="AC63" s="4"/>
      <c r="AR63" s="4"/>
    </row>
    <row r="64" spans="1:44" ht="15" customHeight="1">
      <c r="A64" s="290"/>
      <c r="B64" s="302"/>
      <c r="C64" s="303"/>
      <c r="D64" s="301"/>
      <c r="E64" s="237"/>
      <c r="F64" s="238"/>
      <c r="G64" s="238"/>
      <c r="H64" s="238"/>
      <c r="I64" s="239"/>
      <c r="J64" s="237"/>
      <c r="K64" s="238"/>
      <c r="L64" s="238"/>
      <c r="M64" s="238"/>
      <c r="N64" s="239"/>
      <c r="O64" s="237"/>
      <c r="P64" s="239"/>
      <c r="Q64" s="237"/>
      <c r="R64" s="238"/>
      <c r="S64" s="267"/>
      <c r="T64" s="238"/>
      <c r="U64" s="238"/>
      <c r="V64" s="266"/>
      <c r="W64" s="239"/>
      <c r="X64" s="4"/>
      <c r="Y64" s="4"/>
      <c r="Z64" s="4"/>
      <c r="AA64" s="4"/>
      <c r="AB64" s="4"/>
      <c r="AC64" s="4"/>
      <c r="AR64" s="4"/>
    </row>
    <row r="65" spans="1:46" ht="15" customHeight="1">
      <c r="A65" s="290"/>
      <c r="B65" s="302"/>
      <c r="C65" s="303"/>
      <c r="D65" s="301"/>
      <c r="E65" s="237"/>
      <c r="F65" s="238"/>
      <c r="G65" s="238"/>
      <c r="H65" s="238"/>
      <c r="I65" s="239"/>
      <c r="J65" s="237"/>
      <c r="K65" s="238"/>
      <c r="L65" s="238"/>
      <c r="M65" s="238"/>
      <c r="N65" s="239"/>
      <c r="O65" s="237"/>
      <c r="P65" s="239"/>
      <c r="Q65" s="237"/>
      <c r="R65" s="238"/>
      <c r="S65" s="267"/>
      <c r="T65" s="238"/>
      <c r="U65" s="238"/>
      <c r="V65" s="266"/>
      <c r="W65" s="239"/>
      <c r="X65" s="4"/>
      <c r="Y65" s="4"/>
      <c r="Z65" s="4"/>
      <c r="AA65" s="4"/>
      <c r="AB65" s="4"/>
      <c r="AC65" s="4"/>
      <c r="AR65" s="4"/>
    </row>
    <row r="66" spans="1:46" ht="15" customHeight="1">
      <c r="A66" s="290"/>
      <c r="B66" s="302"/>
      <c r="C66" s="303"/>
      <c r="D66" s="301"/>
      <c r="E66" s="237"/>
      <c r="F66" s="238"/>
      <c r="G66" s="238"/>
      <c r="H66" s="238"/>
      <c r="I66" s="239"/>
      <c r="J66" s="237"/>
      <c r="K66" s="238"/>
      <c r="L66" s="238"/>
      <c r="M66" s="238"/>
      <c r="N66" s="239"/>
      <c r="O66" s="237"/>
      <c r="P66" s="239"/>
      <c r="Q66" s="237"/>
      <c r="R66" s="238"/>
      <c r="S66" s="267"/>
      <c r="T66" s="238"/>
      <c r="U66" s="238"/>
      <c r="V66" s="266"/>
      <c r="W66" s="239"/>
      <c r="X66" s="4"/>
      <c r="Y66" s="4"/>
      <c r="Z66" s="4"/>
      <c r="AA66" s="4"/>
      <c r="AB66" s="4"/>
      <c r="AC66" s="4"/>
      <c r="AR66" s="4"/>
    </row>
    <row r="67" spans="1:46" ht="15" customHeight="1">
      <c r="A67" s="290"/>
      <c r="B67" s="302"/>
      <c r="C67" s="303"/>
      <c r="D67" s="301"/>
      <c r="E67" s="237"/>
      <c r="F67" s="238"/>
      <c r="G67" s="238"/>
      <c r="H67" s="238"/>
      <c r="I67" s="239"/>
      <c r="J67" s="237"/>
      <c r="K67" s="238"/>
      <c r="L67" s="238"/>
      <c r="M67" s="238"/>
      <c r="N67" s="239"/>
      <c r="O67" s="237"/>
      <c r="P67" s="239"/>
      <c r="Q67" s="237"/>
      <c r="R67" s="238"/>
      <c r="S67" s="267"/>
      <c r="T67" s="238"/>
      <c r="U67" s="238"/>
      <c r="V67" s="266"/>
      <c r="W67" s="239"/>
      <c r="X67" s="4"/>
      <c r="Y67" s="4"/>
      <c r="Z67" s="4"/>
      <c r="AA67" s="4"/>
      <c r="AB67" s="4"/>
      <c r="AC67" s="4"/>
      <c r="AR67" s="4"/>
    </row>
    <row r="68" spans="1:46" ht="15" customHeight="1">
      <c r="A68" s="305"/>
      <c r="B68" s="302"/>
      <c r="C68" s="303"/>
      <c r="D68" s="301"/>
      <c r="E68" s="237"/>
      <c r="F68" s="238"/>
      <c r="G68" s="238"/>
      <c r="H68" s="238"/>
      <c r="I68" s="239"/>
      <c r="J68" s="237"/>
      <c r="K68" s="238"/>
      <c r="L68" s="238"/>
      <c r="M68" s="238"/>
      <c r="N68" s="239"/>
      <c r="O68" s="237"/>
      <c r="P68" s="239"/>
      <c r="Q68" s="237"/>
      <c r="R68" s="238"/>
      <c r="S68" s="267"/>
      <c r="T68" s="238"/>
      <c r="U68" s="238"/>
      <c r="V68" s="266"/>
      <c r="W68" s="239"/>
      <c r="X68" s="4"/>
      <c r="Y68" s="4"/>
      <c r="Z68" s="4"/>
      <c r="AA68" s="4"/>
      <c r="AB68" s="4"/>
      <c r="AC68" s="4"/>
      <c r="AR68" s="4"/>
    </row>
    <row r="69" spans="1:46" ht="15" customHeight="1">
      <c r="A69" s="305"/>
      <c r="B69" s="302"/>
      <c r="C69" s="303"/>
      <c r="D69" s="301"/>
      <c r="E69" s="237"/>
      <c r="F69" s="238"/>
      <c r="G69" s="238"/>
      <c r="H69" s="238"/>
      <c r="I69" s="239"/>
      <c r="J69" s="237"/>
      <c r="K69" s="238"/>
      <c r="L69" s="238"/>
      <c r="M69" s="238"/>
      <c r="N69" s="239"/>
      <c r="O69" s="237"/>
      <c r="P69" s="239"/>
      <c r="Q69" s="237"/>
      <c r="R69" s="238"/>
      <c r="S69" s="267"/>
      <c r="T69" s="238"/>
      <c r="U69" s="238"/>
      <c r="V69" s="266"/>
      <c r="W69" s="239"/>
      <c r="X69" s="4"/>
      <c r="Y69" s="4"/>
      <c r="Z69" s="4"/>
      <c r="AA69" s="4"/>
      <c r="AB69" s="4"/>
      <c r="AC69" s="4"/>
      <c r="AR69" s="4"/>
    </row>
    <row r="70" spans="1:46" ht="15" customHeight="1">
      <c r="A70" s="305"/>
      <c r="B70" s="302"/>
      <c r="C70" s="303"/>
      <c r="D70" s="301"/>
      <c r="E70" s="237"/>
      <c r="F70" s="238"/>
      <c r="G70" s="238"/>
      <c r="H70" s="238"/>
      <c r="I70" s="239"/>
      <c r="J70" s="237"/>
      <c r="K70" s="238"/>
      <c r="L70" s="238"/>
      <c r="M70" s="238"/>
      <c r="N70" s="239"/>
      <c r="O70" s="237"/>
      <c r="P70" s="239"/>
      <c r="Q70" s="237"/>
      <c r="R70" s="238"/>
      <c r="S70" s="267"/>
      <c r="T70" s="238"/>
      <c r="U70" s="238"/>
      <c r="V70" s="266"/>
      <c r="W70" s="239"/>
      <c r="X70" s="4"/>
      <c r="Y70" s="4"/>
      <c r="Z70" s="4"/>
      <c r="AA70" s="4"/>
      <c r="AB70" s="4"/>
      <c r="AC70" s="4"/>
      <c r="AR70" s="4"/>
    </row>
    <row r="71" spans="1:46" ht="15" customHeight="1">
      <c r="A71" s="305"/>
      <c r="B71" s="302"/>
      <c r="C71" s="303"/>
      <c r="D71" s="301"/>
      <c r="E71" s="237"/>
      <c r="F71" s="238"/>
      <c r="G71" s="238"/>
      <c r="H71" s="238"/>
      <c r="I71" s="239"/>
      <c r="J71" s="237"/>
      <c r="K71" s="238"/>
      <c r="L71" s="238"/>
      <c r="M71" s="238"/>
      <c r="N71" s="239"/>
      <c r="O71" s="237"/>
      <c r="P71" s="239"/>
      <c r="Q71" s="237"/>
      <c r="R71" s="238"/>
      <c r="S71" s="267"/>
      <c r="T71" s="238"/>
      <c r="U71" s="238"/>
      <c r="V71" s="266"/>
      <c r="W71" s="239"/>
      <c r="X71" s="4"/>
      <c r="Y71" s="4"/>
      <c r="Z71" s="4"/>
      <c r="AA71" s="4"/>
      <c r="AB71" s="4"/>
      <c r="AC71" s="4"/>
      <c r="AR71" s="4"/>
    </row>
    <row r="72" spans="1:46" ht="15" customHeight="1">
      <c r="A72" s="305"/>
      <c r="B72" s="302"/>
      <c r="C72" s="303"/>
      <c r="D72" s="301"/>
      <c r="E72" s="237"/>
      <c r="F72" s="238"/>
      <c r="G72" s="238"/>
      <c r="H72" s="238"/>
      <c r="I72" s="239"/>
      <c r="J72" s="237"/>
      <c r="K72" s="238"/>
      <c r="L72" s="238"/>
      <c r="M72" s="238"/>
      <c r="N72" s="239"/>
      <c r="O72" s="237"/>
      <c r="P72" s="239"/>
      <c r="Q72" s="237"/>
      <c r="R72" s="238"/>
      <c r="S72" s="267"/>
      <c r="T72" s="238"/>
      <c r="U72" s="238"/>
      <c r="V72" s="266"/>
      <c r="W72" s="239"/>
      <c r="X72" s="4"/>
      <c r="Y72" s="4"/>
      <c r="Z72" s="4"/>
      <c r="AA72" s="4"/>
      <c r="AB72" s="4"/>
      <c r="AC72" s="4"/>
      <c r="AR72" s="4"/>
    </row>
    <row r="73" spans="1:46" ht="15" customHeight="1">
      <c r="A73" s="305"/>
      <c r="B73" s="302"/>
      <c r="C73" s="303"/>
      <c r="D73" s="301"/>
      <c r="E73" s="237"/>
      <c r="F73" s="238"/>
      <c r="G73" s="238"/>
      <c r="H73" s="238"/>
      <c r="I73" s="239"/>
      <c r="J73" s="237"/>
      <c r="K73" s="238"/>
      <c r="L73" s="238"/>
      <c r="M73" s="238"/>
      <c r="N73" s="239"/>
      <c r="O73" s="237"/>
      <c r="P73" s="239"/>
      <c r="Q73" s="237"/>
      <c r="R73" s="238"/>
      <c r="S73" s="267"/>
      <c r="T73" s="238"/>
      <c r="U73" s="238"/>
      <c r="V73" s="266"/>
      <c r="W73" s="239"/>
      <c r="X73" s="4"/>
      <c r="Y73" s="4"/>
      <c r="Z73" s="4"/>
      <c r="AA73" s="4"/>
      <c r="AB73" s="4"/>
      <c r="AC73" s="4"/>
      <c r="AR73" s="4"/>
    </row>
    <row r="74" spans="1:46" ht="15" customHeight="1">
      <c r="A74" s="290"/>
      <c r="B74" s="297"/>
      <c r="C74" s="298"/>
      <c r="D74" s="299"/>
      <c r="E74" s="265"/>
      <c r="F74" s="263"/>
      <c r="G74" s="263"/>
      <c r="H74" s="263"/>
      <c r="I74" s="300"/>
      <c r="J74" s="265"/>
      <c r="K74" s="263"/>
      <c r="L74" s="263"/>
      <c r="M74" s="263"/>
      <c r="N74" s="300"/>
      <c r="O74" s="265"/>
      <c r="P74" s="300"/>
      <c r="Q74" s="237"/>
      <c r="R74" s="238"/>
      <c r="S74" s="267"/>
      <c r="T74" s="238"/>
      <c r="U74" s="238"/>
      <c r="V74" s="266"/>
      <c r="W74" s="239"/>
      <c r="X74" s="4"/>
      <c r="Y74" s="4"/>
      <c r="Z74" s="4"/>
      <c r="AA74" s="4"/>
      <c r="AT74" s="4"/>
    </row>
    <row r="75" spans="1:46" ht="15" customHeight="1">
      <c r="A75" s="290"/>
      <c r="B75" s="297"/>
      <c r="C75" s="298"/>
      <c r="D75" s="299"/>
      <c r="E75" s="265"/>
      <c r="F75" s="263"/>
      <c r="G75" s="263"/>
      <c r="H75" s="263"/>
      <c r="I75" s="300"/>
      <c r="J75" s="265"/>
      <c r="K75" s="263"/>
      <c r="L75" s="263"/>
      <c r="M75" s="263"/>
      <c r="N75" s="300"/>
      <c r="O75" s="265"/>
      <c r="P75" s="300"/>
      <c r="Q75" s="237"/>
      <c r="R75" s="238"/>
      <c r="S75" s="267"/>
      <c r="T75" s="238"/>
      <c r="U75" s="238"/>
      <c r="V75" s="266"/>
      <c r="W75" s="239"/>
      <c r="X75" s="4"/>
      <c r="Y75" s="4"/>
      <c r="Z75" s="4"/>
      <c r="AA75" s="4"/>
      <c r="AT75" s="4"/>
    </row>
    <row r="76" spans="1:46" ht="15" customHeight="1">
      <c r="A76" s="290"/>
      <c r="B76" s="297"/>
      <c r="C76" s="298"/>
      <c r="D76" s="299"/>
      <c r="E76" s="265"/>
      <c r="F76" s="263"/>
      <c r="G76" s="263"/>
      <c r="H76" s="263"/>
      <c r="I76" s="300"/>
      <c r="J76" s="265"/>
      <c r="K76" s="263"/>
      <c r="L76" s="263"/>
      <c r="M76" s="263"/>
      <c r="N76" s="300"/>
      <c r="O76" s="265"/>
      <c r="P76" s="300"/>
      <c r="Q76" s="237"/>
      <c r="R76" s="238"/>
      <c r="S76" s="267"/>
      <c r="T76" s="238"/>
      <c r="U76" s="238"/>
      <c r="V76" s="266"/>
      <c r="W76" s="239"/>
      <c r="X76" s="4"/>
      <c r="Y76" s="4"/>
      <c r="Z76" s="4"/>
      <c r="AA76" s="4"/>
      <c r="AT76" s="4"/>
    </row>
    <row r="77" spans="1:46" ht="15" customHeight="1">
      <c r="A77" s="290"/>
      <c r="B77" s="297"/>
      <c r="C77" s="298"/>
      <c r="D77" s="299"/>
      <c r="E77" s="265"/>
      <c r="F77" s="263"/>
      <c r="G77" s="263"/>
      <c r="H77" s="263"/>
      <c r="I77" s="300"/>
      <c r="J77" s="265"/>
      <c r="K77" s="263"/>
      <c r="L77" s="263"/>
      <c r="M77" s="263"/>
      <c r="N77" s="300"/>
      <c r="O77" s="265"/>
      <c r="P77" s="300"/>
      <c r="Q77" s="237"/>
      <c r="R77" s="238"/>
      <c r="S77" s="267"/>
      <c r="T77" s="238"/>
      <c r="U77" s="238"/>
      <c r="V77" s="266"/>
      <c r="W77" s="239"/>
      <c r="X77" s="4"/>
      <c r="Y77" s="4"/>
      <c r="Z77" s="4"/>
      <c r="AA77" s="4"/>
      <c r="AT77" s="4"/>
    </row>
    <row r="78" spans="1:46" ht="15" customHeight="1">
      <c r="A78" s="290"/>
      <c r="B78" s="297"/>
      <c r="C78" s="298"/>
      <c r="D78" s="299"/>
      <c r="E78" s="265"/>
      <c r="F78" s="263"/>
      <c r="G78" s="263"/>
      <c r="H78" s="263"/>
      <c r="I78" s="300"/>
      <c r="J78" s="265"/>
      <c r="K78" s="263"/>
      <c r="L78" s="263"/>
      <c r="M78" s="263"/>
      <c r="N78" s="300"/>
      <c r="O78" s="265"/>
      <c r="P78" s="300"/>
      <c r="Q78" s="237"/>
      <c r="R78" s="238"/>
      <c r="S78" s="267"/>
      <c r="T78" s="238"/>
      <c r="U78" s="238"/>
      <c r="V78" s="266"/>
      <c r="W78" s="239"/>
      <c r="X78" s="4"/>
      <c r="Y78" s="4"/>
      <c r="Z78" s="4"/>
      <c r="AA78" s="4"/>
      <c r="AT78" s="4"/>
    </row>
    <row r="79" spans="1:46" ht="15" customHeight="1">
      <c r="A79" s="290"/>
      <c r="B79" s="297"/>
      <c r="C79" s="298"/>
      <c r="D79" s="299"/>
      <c r="E79" s="265"/>
      <c r="F79" s="263"/>
      <c r="G79" s="263"/>
      <c r="H79" s="263"/>
      <c r="I79" s="300"/>
      <c r="J79" s="265"/>
      <c r="K79" s="263"/>
      <c r="L79" s="263"/>
      <c r="M79" s="263"/>
      <c r="N79" s="300"/>
      <c r="O79" s="265"/>
      <c r="P79" s="300"/>
      <c r="Q79" s="237"/>
      <c r="R79" s="238"/>
      <c r="S79" s="267"/>
      <c r="T79" s="238"/>
      <c r="U79" s="238"/>
      <c r="V79" s="266"/>
      <c r="W79" s="239"/>
      <c r="X79" s="4"/>
      <c r="Y79" s="4"/>
      <c r="Z79" s="4"/>
      <c r="AA79" s="4"/>
      <c r="AT79" s="4"/>
    </row>
    <row r="80" spans="1:46" ht="15" customHeight="1">
      <c r="A80" s="290"/>
      <c r="B80" s="297"/>
      <c r="C80" s="298"/>
      <c r="D80" s="301"/>
      <c r="E80" s="237"/>
      <c r="F80" s="238"/>
      <c r="G80" s="238"/>
      <c r="H80" s="238"/>
      <c r="I80" s="239"/>
      <c r="J80" s="237"/>
      <c r="K80" s="238"/>
      <c r="L80" s="238"/>
      <c r="M80" s="238"/>
      <c r="N80" s="239"/>
      <c r="O80" s="237"/>
      <c r="P80" s="239"/>
      <c r="Q80" s="237"/>
      <c r="R80" s="238"/>
      <c r="S80" s="267"/>
      <c r="T80" s="238"/>
      <c r="U80" s="238"/>
      <c r="V80" s="266"/>
      <c r="W80" s="239"/>
      <c r="X80" s="4"/>
      <c r="Y80" s="4"/>
      <c r="Z80" s="4"/>
      <c r="AA80" s="4"/>
      <c r="AT80" s="4"/>
    </row>
    <row r="81" spans="1:46" ht="15" customHeight="1">
      <c r="A81" s="290"/>
      <c r="B81" s="297"/>
      <c r="C81" s="298"/>
      <c r="D81" s="301"/>
      <c r="E81" s="237"/>
      <c r="F81" s="238"/>
      <c r="G81" s="238"/>
      <c r="H81" s="238"/>
      <c r="I81" s="239"/>
      <c r="J81" s="237"/>
      <c r="K81" s="238"/>
      <c r="L81" s="238"/>
      <c r="M81" s="238"/>
      <c r="N81" s="239"/>
      <c r="O81" s="237"/>
      <c r="P81" s="239"/>
      <c r="Q81" s="237"/>
      <c r="R81" s="238"/>
      <c r="S81" s="267"/>
      <c r="T81" s="238"/>
      <c r="U81" s="238"/>
      <c r="V81" s="266"/>
      <c r="W81" s="239"/>
      <c r="X81" s="4"/>
      <c r="Y81" s="4"/>
      <c r="Z81" s="4"/>
      <c r="AA81" s="4"/>
      <c r="AT81" s="4"/>
    </row>
    <row r="82" spans="1:46" ht="15" customHeight="1">
      <c r="A82" s="290"/>
      <c r="B82" s="297"/>
      <c r="C82" s="298"/>
      <c r="D82" s="301"/>
      <c r="E82" s="237"/>
      <c r="F82" s="238"/>
      <c r="G82" s="238"/>
      <c r="H82" s="238"/>
      <c r="I82" s="239"/>
      <c r="J82" s="237"/>
      <c r="K82" s="238"/>
      <c r="L82" s="238"/>
      <c r="M82" s="238"/>
      <c r="N82" s="239"/>
      <c r="O82" s="237"/>
      <c r="P82" s="239"/>
      <c r="Q82" s="237"/>
      <c r="R82" s="238"/>
      <c r="S82" s="267"/>
      <c r="T82" s="238"/>
      <c r="U82" s="238"/>
      <c r="V82" s="266"/>
      <c r="W82" s="239"/>
      <c r="X82" s="4"/>
      <c r="Y82" s="4"/>
      <c r="Z82" s="4"/>
      <c r="AA82" s="4"/>
      <c r="AB82" s="4"/>
      <c r="AC82" s="4"/>
      <c r="AR82" s="4"/>
    </row>
    <row r="83" spans="1:46" ht="15" customHeight="1">
      <c r="A83" s="290"/>
      <c r="B83" s="297"/>
      <c r="C83" s="298"/>
      <c r="D83" s="301"/>
      <c r="E83" s="237"/>
      <c r="F83" s="238"/>
      <c r="G83" s="238"/>
      <c r="H83" s="238"/>
      <c r="I83" s="239"/>
      <c r="J83" s="237"/>
      <c r="K83" s="238"/>
      <c r="L83" s="238"/>
      <c r="M83" s="238"/>
      <c r="N83" s="239"/>
      <c r="O83" s="237"/>
      <c r="P83" s="239"/>
      <c r="Q83" s="237"/>
      <c r="R83" s="238"/>
      <c r="S83" s="267"/>
      <c r="T83" s="238"/>
      <c r="U83" s="238"/>
      <c r="V83" s="266"/>
      <c r="W83" s="239"/>
      <c r="X83" s="4"/>
      <c r="Y83" s="4"/>
      <c r="Z83" s="4"/>
      <c r="AA83" s="4"/>
      <c r="AB83" s="4"/>
      <c r="AC83" s="4"/>
      <c r="AR83" s="4"/>
    </row>
    <row r="84" spans="1:46" ht="15" customHeight="1">
      <c r="A84" s="290"/>
      <c r="B84" s="297"/>
      <c r="C84" s="298"/>
      <c r="D84" s="301"/>
      <c r="E84" s="237"/>
      <c r="F84" s="238"/>
      <c r="G84" s="238"/>
      <c r="H84" s="238"/>
      <c r="I84" s="239"/>
      <c r="J84" s="237"/>
      <c r="K84" s="238"/>
      <c r="L84" s="238"/>
      <c r="M84" s="238"/>
      <c r="N84" s="239"/>
      <c r="O84" s="237"/>
      <c r="P84" s="239"/>
      <c r="Q84" s="237"/>
      <c r="R84" s="238"/>
      <c r="S84" s="267"/>
      <c r="T84" s="238"/>
      <c r="U84" s="238"/>
      <c r="V84" s="266"/>
      <c r="W84" s="239"/>
      <c r="X84" s="4"/>
      <c r="Y84" s="4"/>
      <c r="Z84" s="4"/>
      <c r="AA84" s="4"/>
      <c r="AB84" s="4"/>
      <c r="AC84" s="4"/>
      <c r="AR84" s="4"/>
    </row>
    <row r="85" spans="1:46" ht="15" customHeight="1">
      <c r="A85" s="290"/>
      <c r="B85" s="297"/>
      <c r="C85" s="298"/>
      <c r="D85" s="301"/>
      <c r="E85" s="237"/>
      <c r="F85" s="238"/>
      <c r="G85" s="238"/>
      <c r="H85" s="238"/>
      <c r="I85" s="239"/>
      <c r="J85" s="237"/>
      <c r="K85" s="238"/>
      <c r="L85" s="238"/>
      <c r="M85" s="238"/>
      <c r="N85" s="239"/>
      <c r="O85" s="237"/>
      <c r="P85" s="239"/>
      <c r="Q85" s="237"/>
      <c r="R85" s="238"/>
      <c r="S85" s="267"/>
      <c r="T85" s="238"/>
      <c r="U85" s="238"/>
      <c r="V85" s="266"/>
      <c r="W85" s="239"/>
      <c r="X85" s="4"/>
      <c r="Y85" s="4"/>
      <c r="Z85" s="4"/>
      <c r="AA85" s="4"/>
      <c r="AB85" s="4"/>
      <c r="AC85" s="4"/>
      <c r="AR85" s="4"/>
    </row>
    <row r="86" spans="1:46" ht="15" customHeight="1">
      <c r="A86" s="290"/>
      <c r="B86" s="297"/>
      <c r="C86" s="298"/>
      <c r="D86" s="301"/>
      <c r="E86" s="237"/>
      <c r="F86" s="238"/>
      <c r="G86" s="238"/>
      <c r="H86" s="238"/>
      <c r="I86" s="239"/>
      <c r="J86" s="237"/>
      <c r="K86" s="238"/>
      <c r="L86" s="238"/>
      <c r="M86" s="238"/>
      <c r="N86" s="239"/>
      <c r="O86" s="237"/>
      <c r="P86" s="239"/>
      <c r="Q86" s="237"/>
      <c r="R86" s="238"/>
      <c r="S86" s="267"/>
      <c r="T86" s="238"/>
      <c r="U86" s="238"/>
      <c r="V86" s="266"/>
      <c r="W86" s="239"/>
      <c r="X86" s="4"/>
      <c r="Y86" s="4"/>
      <c r="Z86" s="4"/>
      <c r="AA86" s="4"/>
      <c r="AB86" s="4"/>
      <c r="AC86" s="4"/>
      <c r="AR86" s="4"/>
    </row>
    <row r="87" spans="1:46" ht="15" customHeight="1">
      <c r="A87" s="290"/>
      <c r="B87" s="297"/>
      <c r="C87" s="298"/>
      <c r="D87" s="301"/>
      <c r="E87" s="237"/>
      <c r="F87" s="238"/>
      <c r="G87" s="238"/>
      <c r="H87" s="238"/>
      <c r="I87" s="239"/>
      <c r="J87" s="237"/>
      <c r="K87" s="238"/>
      <c r="L87" s="238"/>
      <c r="M87" s="238"/>
      <c r="N87" s="239"/>
      <c r="O87" s="237"/>
      <c r="P87" s="239"/>
      <c r="Q87" s="237"/>
      <c r="R87" s="238"/>
      <c r="S87" s="267"/>
      <c r="T87" s="238"/>
      <c r="U87" s="238"/>
      <c r="V87" s="266"/>
      <c r="W87" s="239"/>
      <c r="X87" s="4"/>
      <c r="Y87" s="4"/>
      <c r="Z87" s="4"/>
      <c r="AA87" s="4"/>
      <c r="AB87" s="4"/>
      <c r="AC87" s="4"/>
      <c r="AR87" s="4"/>
    </row>
    <row r="88" spans="1:46" ht="15" customHeight="1">
      <c r="A88" s="290"/>
      <c r="B88" s="297"/>
      <c r="C88" s="298"/>
      <c r="D88" s="301"/>
      <c r="E88" s="237"/>
      <c r="F88" s="238"/>
      <c r="G88" s="238"/>
      <c r="H88" s="238"/>
      <c r="I88" s="239"/>
      <c r="J88" s="237"/>
      <c r="K88" s="238"/>
      <c r="L88" s="238"/>
      <c r="M88" s="238"/>
      <c r="N88" s="239"/>
      <c r="O88" s="237"/>
      <c r="P88" s="239"/>
      <c r="Q88" s="237"/>
      <c r="R88" s="238"/>
      <c r="S88" s="267"/>
      <c r="T88" s="238"/>
      <c r="U88" s="238"/>
      <c r="V88" s="266"/>
      <c r="W88" s="239"/>
      <c r="X88" s="4"/>
      <c r="Y88" s="4"/>
      <c r="Z88" s="4"/>
      <c r="AA88" s="4"/>
      <c r="AB88" s="4"/>
      <c r="AC88" s="4"/>
      <c r="AR88" s="4"/>
    </row>
    <row r="89" spans="1:46" ht="15" customHeight="1">
      <c r="A89" s="290"/>
      <c r="B89" s="297"/>
      <c r="C89" s="298"/>
      <c r="D89" s="301"/>
      <c r="E89" s="237"/>
      <c r="F89" s="238"/>
      <c r="G89" s="238"/>
      <c r="H89" s="238"/>
      <c r="I89" s="239"/>
      <c r="J89" s="237"/>
      <c r="K89" s="238"/>
      <c r="L89" s="238"/>
      <c r="M89" s="238"/>
      <c r="N89" s="239"/>
      <c r="O89" s="237"/>
      <c r="P89" s="239"/>
      <c r="Q89" s="237"/>
      <c r="R89" s="238"/>
      <c r="S89" s="267"/>
      <c r="T89" s="238"/>
      <c r="U89" s="238"/>
      <c r="V89" s="266"/>
      <c r="W89" s="239"/>
      <c r="X89" s="4"/>
      <c r="Y89" s="4"/>
      <c r="Z89" s="4"/>
      <c r="AA89" s="4"/>
      <c r="AB89" s="4"/>
      <c r="AC89" s="4"/>
      <c r="AR89" s="4"/>
    </row>
    <row r="90" spans="1:46" ht="15" customHeight="1">
      <c r="A90" s="290"/>
      <c r="B90" s="297"/>
      <c r="C90" s="298"/>
      <c r="D90" s="301"/>
      <c r="E90" s="237"/>
      <c r="F90" s="238"/>
      <c r="G90" s="238"/>
      <c r="H90" s="238"/>
      <c r="I90" s="239"/>
      <c r="J90" s="237"/>
      <c r="K90" s="238"/>
      <c r="L90" s="238"/>
      <c r="M90" s="238"/>
      <c r="N90" s="239"/>
      <c r="O90" s="237"/>
      <c r="P90" s="239"/>
      <c r="Q90" s="237"/>
      <c r="R90" s="238"/>
      <c r="S90" s="267"/>
      <c r="T90" s="238"/>
      <c r="U90" s="238"/>
      <c r="V90" s="266"/>
      <c r="W90" s="239"/>
      <c r="X90" s="4"/>
      <c r="Y90" s="4"/>
      <c r="Z90" s="4"/>
      <c r="AA90" s="4"/>
      <c r="AB90" s="4"/>
      <c r="AC90" s="4"/>
      <c r="AR90" s="4"/>
    </row>
    <row r="91" spans="1:46" ht="15" customHeight="1">
      <c r="A91" s="290"/>
      <c r="B91" s="297"/>
      <c r="C91" s="298"/>
      <c r="D91" s="301"/>
      <c r="E91" s="237"/>
      <c r="F91" s="238"/>
      <c r="G91" s="238"/>
      <c r="H91" s="238"/>
      <c r="I91" s="239"/>
      <c r="J91" s="237"/>
      <c r="K91" s="238"/>
      <c r="L91" s="238"/>
      <c r="M91" s="238"/>
      <c r="N91" s="239"/>
      <c r="O91" s="237"/>
      <c r="P91" s="239"/>
      <c r="Q91" s="237"/>
      <c r="R91" s="238"/>
      <c r="S91" s="267"/>
      <c r="T91" s="238"/>
      <c r="U91" s="238"/>
      <c r="V91" s="266"/>
      <c r="W91" s="239"/>
      <c r="X91" s="4"/>
      <c r="Y91" s="4"/>
      <c r="Z91" s="4"/>
      <c r="AA91" s="4"/>
      <c r="AB91" s="4"/>
      <c r="AC91" s="4"/>
      <c r="AR91" s="4"/>
    </row>
    <row r="92" spans="1:46" ht="15" customHeight="1">
      <c r="A92" s="290"/>
      <c r="B92" s="297"/>
      <c r="C92" s="298"/>
      <c r="D92" s="301"/>
      <c r="E92" s="237"/>
      <c r="F92" s="238"/>
      <c r="G92" s="238"/>
      <c r="H92" s="238"/>
      <c r="I92" s="239"/>
      <c r="J92" s="237"/>
      <c r="K92" s="238"/>
      <c r="L92" s="238"/>
      <c r="M92" s="238"/>
      <c r="N92" s="239"/>
      <c r="O92" s="237"/>
      <c r="P92" s="239"/>
      <c r="Q92" s="237"/>
      <c r="R92" s="238"/>
      <c r="S92" s="267"/>
      <c r="T92" s="238"/>
      <c r="U92" s="238"/>
      <c r="V92" s="266"/>
      <c r="W92" s="239"/>
      <c r="X92" s="4"/>
      <c r="Y92" s="4"/>
      <c r="Z92" s="4"/>
      <c r="AA92" s="4"/>
      <c r="AB92" s="4"/>
      <c r="AC92" s="4"/>
      <c r="AR92" s="4"/>
    </row>
    <row r="93" spans="1:46" ht="15" customHeight="1">
      <c r="A93" s="290"/>
      <c r="B93" s="297"/>
      <c r="C93" s="298"/>
      <c r="D93" s="301"/>
      <c r="E93" s="237"/>
      <c r="F93" s="238"/>
      <c r="G93" s="238"/>
      <c r="H93" s="238"/>
      <c r="I93" s="239"/>
      <c r="J93" s="237"/>
      <c r="K93" s="238"/>
      <c r="L93" s="238"/>
      <c r="M93" s="238"/>
      <c r="N93" s="239"/>
      <c r="O93" s="237"/>
      <c r="P93" s="239"/>
      <c r="Q93" s="237"/>
      <c r="R93" s="238"/>
      <c r="S93" s="267"/>
      <c r="T93" s="238"/>
      <c r="U93" s="238"/>
      <c r="V93" s="266"/>
      <c r="W93" s="239"/>
      <c r="X93" s="4"/>
      <c r="Y93" s="4"/>
      <c r="Z93" s="4"/>
      <c r="AA93" s="4"/>
      <c r="AB93" s="4"/>
      <c r="AC93" s="4"/>
      <c r="AR93" s="4"/>
    </row>
    <row r="94" spans="1:46" ht="15" customHeight="1">
      <c r="A94" s="290"/>
      <c r="B94" s="297"/>
      <c r="C94" s="298"/>
      <c r="D94" s="301"/>
      <c r="E94" s="237"/>
      <c r="F94" s="238"/>
      <c r="G94" s="238"/>
      <c r="H94" s="238"/>
      <c r="I94" s="239"/>
      <c r="J94" s="237"/>
      <c r="K94" s="238"/>
      <c r="L94" s="238"/>
      <c r="M94" s="238"/>
      <c r="N94" s="239"/>
      <c r="O94" s="237"/>
      <c r="P94" s="239"/>
      <c r="Q94" s="237"/>
      <c r="R94" s="238"/>
      <c r="S94" s="267"/>
      <c r="T94" s="238"/>
      <c r="U94" s="238"/>
      <c r="V94" s="266"/>
      <c r="W94" s="239"/>
      <c r="X94" s="4"/>
      <c r="Y94" s="4"/>
      <c r="Z94" s="4"/>
      <c r="AA94" s="4"/>
      <c r="AB94" s="4"/>
      <c r="AC94" s="4"/>
      <c r="AR94" s="4"/>
    </row>
    <row r="95" spans="1:46" ht="15" customHeight="1">
      <c r="A95" s="290"/>
      <c r="B95" s="297"/>
      <c r="C95" s="298"/>
      <c r="D95" s="301"/>
      <c r="E95" s="237"/>
      <c r="F95" s="238"/>
      <c r="G95" s="238"/>
      <c r="H95" s="238"/>
      <c r="I95" s="239"/>
      <c r="J95" s="237"/>
      <c r="K95" s="238"/>
      <c r="L95" s="238"/>
      <c r="M95" s="238"/>
      <c r="N95" s="239"/>
      <c r="O95" s="237"/>
      <c r="P95" s="239"/>
      <c r="Q95" s="237"/>
      <c r="R95" s="238"/>
      <c r="S95" s="267"/>
      <c r="T95" s="238"/>
      <c r="U95" s="238"/>
      <c r="V95" s="266"/>
      <c r="W95" s="239"/>
      <c r="X95" s="4"/>
      <c r="Y95" s="4"/>
      <c r="Z95" s="4"/>
      <c r="AA95" s="4"/>
      <c r="AB95" s="4"/>
      <c r="AC95" s="4"/>
      <c r="AR95" s="4"/>
    </row>
    <row r="96" spans="1:46" ht="15" customHeight="1">
      <c r="A96" s="290"/>
      <c r="B96" s="297"/>
      <c r="C96" s="298"/>
      <c r="D96" s="301"/>
      <c r="E96" s="237"/>
      <c r="F96" s="238"/>
      <c r="G96" s="238"/>
      <c r="H96" s="238"/>
      <c r="I96" s="239"/>
      <c r="J96" s="237"/>
      <c r="K96" s="238"/>
      <c r="L96" s="238"/>
      <c r="M96" s="238"/>
      <c r="N96" s="239"/>
      <c r="O96" s="237"/>
      <c r="P96" s="239"/>
      <c r="Q96" s="237"/>
      <c r="R96" s="238"/>
      <c r="S96" s="267"/>
      <c r="T96" s="238"/>
      <c r="U96" s="238"/>
      <c r="V96" s="266"/>
      <c r="W96" s="239"/>
      <c r="X96" s="4"/>
      <c r="Y96" s="4"/>
      <c r="Z96" s="4"/>
      <c r="AA96" s="4"/>
      <c r="AB96" s="4"/>
      <c r="AC96" s="4"/>
      <c r="AR96" s="4"/>
    </row>
    <row r="97" spans="1:46" ht="15" customHeight="1">
      <c r="A97" s="290"/>
      <c r="B97" s="297"/>
      <c r="C97" s="298"/>
      <c r="D97" s="301"/>
      <c r="E97" s="237"/>
      <c r="F97" s="238"/>
      <c r="G97" s="238"/>
      <c r="H97" s="238"/>
      <c r="I97" s="239"/>
      <c r="J97" s="237"/>
      <c r="K97" s="238"/>
      <c r="L97" s="238"/>
      <c r="M97" s="238"/>
      <c r="N97" s="239"/>
      <c r="O97" s="237"/>
      <c r="P97" s="239"/>
      <c r="Q97" s="237"/>
      <c r="R97" s="238"/>
      <c r="S97" s="267"/>
      <c r="T97" s="238"/>
      <c r="U97" s="238"/>
      <c r="V97" s="266"/>
      <c r="W97" s="239"/>
      <c r="X97" s="4"/>
      <c r="Y97" s="4"/>
      <c r="Z97" s="4"/>
      <c r="AA97" s="4"/>
      <c r="AB97" s="4"/>
      <c r="AC97" s="4"/>
      <c r="AR97" s="4"/>
    </row>
    <row r="98" spans="1:46" ht="15" customHeight="1">
      <c r="A98" s="290"/>
      <c r="B98" s="297"/>
      <c r="C98" s="298"/>
      <c r="D98" s="301"/>
      <c r="E98" s="237"/>
      <c r="F98" s="238"/>
      <c r="G98" s="238"/>
      <c r="H98" s="238"/>
      <c r="I98" s="239"/>
      <c r="J98" s="237"/>
      <c r="K98" s="238"/>
      <c r="L98" s="238"/>
      <c r="M98" s="238"/>
      <c r="N98" s="239"/>
      <c r="O98" s="237"/>
      <c r="P98" s="239"/>
      <c r="Q98" s="237"/>
      <c r="R98" s="238"/>
      <c r="S98" s="267"/>
      <c r="T98" s="238"/>
      <c r="U98" s="238"/>
      <c r="V98" s="266"/>
      <c r="W98" s="239"/>
      <c r="X98" s="4"/>
      <c r="Y98" s="4"/>
      <c r="Z98" s="4"/>
      <c r="AA98" s="4"/>
      <c r="AB98" s="4"/>
      <c r="AC98" s="4"/>
      <c r="AR98" s="4"/>
    </row>
    <row r="99" spans="1:46" ht="15" customHeight="1">
      <c r="A99" s="290"/>
      <c r="B99" s="297"/>
      <c r="C99" s="298"/>
      <c r="D99" s="301"/>
      <c r="E99" s="237"/>
      <c r="F99" s="238"/>
      <c r="G99" s="238"/>
      <c r="H99" s="238"/>
      <c r="I99" s="239"/>
      <c r="J99" s="237"/>
      <c r="K99" s="238"/>
      <c r="L99" s="238"/>
      <c r="M99" s="238"/>
      <c r="N99" s="239"/>
      <c r="O99" s="237"/>
      <c r="P99" s="239"/>
      <c r="Q99" s="237"/>
      <c r="R99" s="238"/>
      <c r="S99" s="267"/>
      <c r="T99" s="238"/>
      <c r="U99" s="238"/>
      <c r="V99" s="266"/>
      <c r="W99" s="239"/>
      <c r="X99" s="4"/>
      <c r="Y99" s="4"/>
      <c r="Z99" s="4"/>
      <c r="AA99" s="4"/>
      <c r="AB99" s="4"/>
      <c r="AC99" s="4"/>
      <c r="AR99" s="4"/>
    </row>
    <row r="100" spans="1:46" ht="15" customHeight="1">
      <c r="A100" s="290"/>
      <c r="B100" s="297"/>
      <c r="C100" s="298"/>
      <c r="D100" s="301"/>
      <c r="E100" s="237"/>
      <c r="F100" s="238"/>
      <c r="G100" s="238"/>
      <c r="H100" s="238"/>
      <c r="I100" s="239"/>
      <c r="J100" s="237"/>
      <c r="K100" s="238"/>
      <c r="L100" s="238"/>
      <c r="M100" s="238"/>
      <c r="N100" s="239"/>
      <c r="O100" s="237"/>
      <c r="P100" s="239"/>
      <c r="Q100" s="237"/>
      <c r="R100" s="238"/>
      <c r="S100" s="267"/>
      <c r="T100" s="238"/>
      <c r="U100" s="238"/>
      <c r="V100" s="266"/>
      <c r="W100" s="239"/>
      <c r="X100" s="4"/>
      <c r="Y100" s="4"/>
      <c r="Z100" s="4"/>
      <c r="AA100" s="4"/>
      <c r="AB100" s="4"/>
      <c r="AC100" s="4"/>
      <c r="AR100" s="4"/>
    </row>
    <row r="101" spans="1:46" ht="15" customHeight="1">
      <c r="A101" s="290"/>
      <c r="B101" s="297"/>
      <c r="C101" s="298"/>
      <c r="D101" s="301"/>
      <c r="E101" s="237"/>
      <c r="F101" s="238"/>
      <c r="G101" s="238"/>
      <c r="H101" s="238"/>
      <c r="I101" s="239"/>
      <c r="J101" s="237"/>
      <c r="K101" s="238"/>
      <c r="L101" s="238"/>
      <c r="M101" s="238"/>
      <c r="N101" s="239"/>
      <c r="O101" s="237"/>
      <c r="P101" s="239"/>
      <c r="Q101" s="237"/>
      <c r="R101" s="238"/>
      <c r="S101" s="267"/>
      <c r="T101" s="238"/>
      <c r="U101" s="238"/>
      <c r="V101" s="266"/>
      <c r="W101" s="239"/>
      <c r="X101" s="4"/>
      <c r="Y101" s="4"/>
      <c r="Z101" s="4"/>
      <c r="AA101" s="4"/>
      <c r="AB101" s="4"/>
      <c r="AC101" s="4"/>
      <c r="AR101" s="4"/>
    </row>
    <row r="102" spans="1:46" ht="15" customHeight="1">
      <c r="A102" s="290"/>
      <c r="B102" s="297"/>
      <c r="C102" s="298"/>
      <c r="D102" s="301"/>
      <c r="E102" s="237"/>
      <c r="F102" s="238"/>
      <c r="G102" s="238"/>
      <c r="H102" s="238"/>
      <c r="I102" s="239"/>
      <c r="J102" s="237"/>
      <c r="K102" s="238"/>
      <c r="L102" s="238"/>
      <c r="M102" s="238"/>
      <c r="N102" s="239"/>
      <c r="O102" s="237"/>
      <c r="P102" s="239"/>
      <c r="Q102" s="237"/>
      <c r="R102" s="238"/>
      <c r="S102" s="267"/>
      <c r="T102" s="238"/>
      <c r="U102" s="238"/>
      <c r="V102" s="266"/>
      <c r="W102" s="239"/>
      <c r="X102" s="4"/>
      <c r="Y102" s="4"/>
      <c r="Z102" s="4"/>
      <c r="AA102" s="4"/>
      <c r="AB102" s="4"/>
      <c r="AC102" s="4"/>
      <c r="AR102" s="4"/>
    </row>
    <row r="103" spans="1:46" ht="15" customHeight="1">
      <c r="A103" s="290"/>
      <c r="B103" s="297"/>
      <c r="C103" s="298"/>
      <c r="D103" s="301"/>
      <c r="E103" s="237"/>
      <c r="F103" s="238"/>
      <c r="G103" s="238"/>
      <c r="H103" s="238"/>
      <c r="I103" s="239"/>
      <c r="J103" s="237"/>
      <c r="K103" s="238"/>
      <c r="L103" s="238"/>
      <c r="M103" s="238"/>
      <c r="N103" s="239"/>
      <c r="O103" s="237"/>
      <c r="P103" s="239"/>
      <c r="Q103" s="237"/>
      <c r="R103" s="238"/>
      <c r="S103" s="267"/>
      <c r="T103" s="238"/>
      <c r="U103" s="238"/>
      <c r="V103" s="266"/>
      <c r="W103" s="239"/>
      <c r="X103" s="4"/>
      <c r="Y103" s="4"/>
      <c r="Z103" s="4"/>
      <c r="AA103" s="4"/>
      <c r="AB103" s="4"/>
      <c r="AC103" s="4"/>
      <c r="AR103" s="4"/>
    </row>
    <row r="104" spans="1:46" ht="15" customHeight="1">
      <c r="A104" s="290"/>
      <c r="B104" s="297"/>
      <c r="C104" s="298"/>
      <c r="D104" s="301"/>
      <c r="E104" s="237"/>
      <c r="F104" s="238"/>
      <c r="G104" s="238"/>
      <c r="H104" s="238"/>
      <c r="I104" s="239"/>
      <c r="J104" s="237"/>
      <c r="K104" s="238"/>
      <c r="L104" s="238"/>
      <c r="M104" s="238"/>
      <c r="N104" s="239"/>
      <c r="O104" s="237"/>
      <c r="P104" s="239"/>
      <c r="Q104" s="237"/>
      <c r="R104" s="238"/>
      <c r="S104" s="267"/>
      <c r="T104" s="238"/>
      <c r="U104" s="238"/>
      <c r="V104" s="266"/>
      <c r="W104" s="239"/>
      <c r="X104" s="4"/>
      <c r="Y104" s="4"/>
      <c r="Z104" s="4"/>
      <c r="AA104" s="4"/>
      <c r="AB104" s="4"/>
      <c r="AC104" s="4"/>
      <c r="AR104" s="4"/>
    </row>
    <row r="105" spans="1:46" ht="15" customHeight="1">
      <c r="A105" s="290"/>
      <c r="B105" s="297"/>
      <c r="C105" s="298"/>
      <c r="D105" s="299"/>
      <c r="E105" s="265"/>
      <c r="F105" s="263"/>
      <c r="G105" s="263"/>
      <c r="H105" s="263"/>
      <c r="I105" s="300"/>
      <c r="J105" s="265"/>
      <c r="K105" s="263"/>
      <c r="L105" s="263"/>
      <c r="M105" s="263"/>
      <c r="N105" s="300"/>
      <c r="O105" s="265"/>
      <c r="P105" s="300"/>
      <c r="Q105" s="237"/>
      <c r="R105" s="238"/>
      <c r="S105" s="267"/>
      <c r="T105" s="238"/>
      <c r="U105" s="238"/>
      <c r="V105" s="266"/>
      <c r="W105" s="239"/>
      <c r="X105" s="4"/>
      <c r="Y105" s="4"/>
      <c r="Z105" s="4"/>
      <c r="AA105" s="4"/>
      <c r="AT105" s="4"/>
    </row>
    <row r="106" spans="1:46" ht="15" customHeight="1">
      <c r="A106" s="290"/>
      <c r="B106" s="297"/>
      <c r="C106" s="298"/>
      <c r="D106" s="299"/>
      <c r="E106" s="265"/>
      <c r="F106" s="263"/>
      <c r="G106" s="263"/>
      <c r="H106" s="263"/>
      <c r="I106" s="300"/>
      <c r="J106" s="265"/>
      <c r="K106" s="263"/>
      <c r="L106" s="263"/>
      <c r="M106" s="263"/>
      <c r="N106" s="300"/>
      <c r="O106" s="265"/>
      <c r="P106" s="300"/>
      <c r="Q106" s="237"/>
      <c r="R106" s="238"/>
      <c r="S106" s="267"/>
      <c r="T106" s="238"/>
      <c r="U106" s="238"/>
      <c r="V106" s="266"/>
      <c r="W106" s="239"/>
      <c r="X106" s="4"/>
      <c r="Y106" s="4"/>
      <c r="Z106" s="4"/>
      <c r="AA106" s="4"/>
      <c r="AT106" s="4"/>
    </row>
    <row r="107" spans="1:46" ht="15" customHeight="1">
      <c r="A107" s="290"/>
      <c r="B107" s="297"/>
      <c r="C107" s="298"/>
      <c r="D107" s="299"/>
      <c r="E107" s="265"/>
      <c r="F107" s="263"/>
      <c r="G107" s="263"/>
      <c r="H107" s="263"/>
      <c r="I107" s="300"/>
      <c r="J107" s="265"/>
      <c r="K107" s="263"/>
      <c r="L107" s="263"/>
      <c r="M107" s="263"/>
      <c r="N107" s="300"/>
      <c r="O107" s="265"/>
      <c r="P107" s="300"/>
      <c r="Q107" s="237"/>
      <c r="R107" s="238"/>
      <c r="S107" s="267"/>
      <c r="T107" s="238"/>
      <c r="U107" s="238"/>
      <c r="V107" s="266"/>
      <c r="W107" s="239"/>
      <c r="X107" s="4"/>
      <c r="Y107" s="4"/>
      <c r="Z107" s="4"/>
      <c r="AA107" s="4"/>
      <c r="AT107" s="4"/>
    </row>
    <row r="108" spans="1:46" ht="15" customHeight="1">
      <c r="A108" s="290"/>
      <c r="B108" s="297"/>
      <c r="C108" s="298"/>
      <c r="D108" s="299"/>
      <c r="E108" s="265"/>
      <c r="F108" s="263"/>
      <c r="G108" s="263"/>
      <c r="H108" s="263"/>
      <c r="I108" s="300"/>
      <c r="J108" s="265"/>
      <c r="K108" s="263"/>
      <c r="L108" s="263"/>
      <c r="M108" s="263"/>
      <c r="N108" s="300"/>
      <c r="O108" s="265"/>
      <c r="P108" s="300"/>
      <c r="Q108" s="237"/>
      <c r="R108" s="238"/>
      <c r="S108" s="267"/>
      <c r="T108" s="238"/>
      <c r="U108" s="238"/>
      <c r="V108" s="266"/>
      <c r="W108" s="239"/>
      <c r="X108" s="4"/>
      <c r="Y108" s="4"/>
      <c r="Z108" s="4"/>
      <c r="AA108" s="4"/>
      <c r="AT108" s="4"/>
    </row>
    <row r="109" spans="1:46" ht="15" customHeight="1">
      <c r="A109" s="290"/>
      <c r="B109" s="297"/>
      <c r="C109" s="298"/>
      <c r="D109" s="299"/>
      <c r="E109" s="265"/>
      <c r="F109" s="263"/>
      <c r="G109" s="263"/>
      <c r="H109" s="263"/>
      <c r="I109" s="300"/>
      <c r="J109" s="265"/>
      <c r="K109" s="263"/>
      <c r="L109" s="263"/>
      <c r="M109" s="263"/>
      <c r="N109" s="300"/>
      <c r="O109" s="265"/>
      <c r="P109" s="300"/>
      <c r="Q109" s="237"/>
      <c r="R109" s="238"/>
      <c r="S109" s="267"/>
      <c r="T109" s="238"/>
      <c r="U109" s="238"/>
      <c r="V109" s="266"/>
      <c r="W109" s="239"/>
      <c r="X109" s="4"/>
      <c r="Y109" s="4"/>
      <c r="Z109" s="4"/>
      <c r="AA109" s="4"/>
      <c r="AT109" s="4"/>
    </row>
    <row r="110" spans="1:46" ht="15" customHeight="1">
      <c r="A110" s="290"/>
      <c r="B110" s="297"/>
      <c r="C110" s="298"/>
      <c r="D110" s="299"/>
      <c r="E110" s="265"/>
      <c r="F110" s="263"/>
      <c r="G110" s="263"/>
      <c r="H110" s="263"/>
      <c r="I110" s="300"/>
      <c r="J110" s="265"/>
      <c r="K110" s="263"/>
      <c r="L110" s="263"/>
      <c r="M110" s="263"/>
      <c r="N110" s="300"/>
      <c r="O110" s="265"/>
      <c r="P110" s="300"/>
      <c r="Q110" s="237"/>
      <c r="R110" s="238"/>
      <c r="S110" s="267"/>
      <c r="T110" s="238"/>
      <c r="U110" s="238"/>
      <c r="V110" s="266"/>
      <c r="W110" s="239"/>
      <c r="X110" s="4"/>
      <c r="Y110" s="4"/>
      <c r="Z110" s="4"/>
      <c r="AA110" s="4"/>
      <c r="AT110" s="4"/>
    </row>
    <row r="111" spans="1:46" ht="15" customHeight="1">
      <c r="A111" s="290"/>
      <c r="B111" s="297"/>
      <c r="C111" s="298"/>
      <c r="D111" s="301"/>
      <c r="E111" s="237"/>
      <c r="F111" s="238"/>
      <c r="G111" s="238"/>
      <c r="H111" s="238"/>
      <c r="I111" s="239"/>
      <c r="J111" s="237"/>
      <c r="K111" s="238"/>
      <c r="L111" s="238"/>
      <c r="M111" s="238"/>
      <c r="N111" s="239"/>
      <c r="O111" s="237"/>
      <c r="P111" s="239"/>
      <c r="Q111" s="237"/>
      <c r="R111" s="238"/>
      <c r="S111" s="267"/>
      <c r="T111" s="238"/>
      <c r="U111" s="238"/>
      <c r="V111" s="266"/>
      <c r="W111" s="239"/>
      <c r="X111" s="4"/>
      <c r="Y111" s="4"/>
      <c r="Z111" s="4"/>
      <c r="AA111" s="4"/>
      <c r="AT111" s="4"/>
    </row>
    <row r="112" spans="1:46" ht="15" customHeight="1">
      <c r="A112" s="290"/>
      <c r="B112" s="297"/>
      <c r="C112" s="298"/>
      <c r="D112" s="301"/>
      <c r="E112" s="237"/>
      <c r="F112" s="238"/>
      <c r="G112" s="238"/>
      <c r="H112" s="238"/>
      <c r="I112" s="239"/>
      <c r="J112" s="237"/>
      <c r="K112" s="238"/>
      <c r="L112" s="238"/>
      <c r="M112" s="238"/>
      <c r="N112" s="239"/>
      <c r="O112" s="237"/>
      <c r="P112" s="239"/>
      <c r="Q112" s="237"/>
      <c r="R112" s="238"/>
      <c r="S112" s="267"/>
      <c r="T112" s="238"/>
      <c r="U112" s="238"/>
      <c r="V112" s="266"/>
      <c r="W112" s="239"/>
      <c r="X112" s="4"/>
      <c r="Y112" s="4"/>
      <c r="Z112" s="4"/>
      <c r="AA112" s="4"/>
      <c r="AT112" s="4"/>
    </row>
    <row r="113" spans="1:44" ht="15" customHeight="1">
      <c r="A113" s="290"/>
      <c r="B113" s="297"/>
      <c r="C113" s="298"/>
      <c r="D113" s="301"/>
      <c r="E113" s="237"/>
      <c r="F113" s="238"/>
      <c r="G113" s="238"/>
      <c r="H113" s="238"/>
      <c r="I113" s="239"/>
      <c r="J113" s="237"/>
      <c r="K113" s="238"/>
      <c r="L113" s="238"/>
      <c r="M113" s="238"/>
      <c r="N113" s="239"/>
      <c r="O113" s="237"/>
      <c r="P113" s="239"/>
      <c r="Q113" s="237"/>
      <c r="R113" s="238"/>
      <c r="S113" s="267"/>
      <c r="T113" s="238"/>
      <c r="U113" s="238"/>
      <c r="V113" s="266"/>
      <c r="W113" s="239"/>
      <c r="X113" s="4"/>
      <c r="Y113" s="4"/>
      <c r="Z113" s="4"/>
      <c r="AA113" s="4"/>
      <c r="AB113" s="4"/>
      <c r="AC113" s="4"/>
      <c r="AR113" s="4"/>
    </row>
    <row r="114" spans="1:44" ht="15" customHeight="1">
      <c r="A114" s="290"/>
      <c r="B114" s="297"/>
      <c r="C114" s="298"/>
      <c r="D114" s="301"/>
      <c r="E114" s="237"/>
      <c r="F114" s="238"/>
      <c r="G114" s="238"/>
      <c r="H114" s="238"/>
      <c r="I114" s="239"/>
      <c r="J114" s="237"/>
      <c r="K114" s="238"/>
      <c r="L114" s="238"/>
      <c r="M114" s="238"/>
      <c r="N114" s="239"/>
      <c r="O114" s="237"/>
      <c r="P114" s="239"/>
      <c r="Q114" s="237"/>
      <c r="R114" s="238"/>
      <c r="S114" s="267"/>
      <c r="T114" s="238"/>
      <c r="U114" s="238"/>
      <c r="V114" s="266"/>
      <c r="W114" s="239"/>
      <c r="X114" s="4"/>
      <c r="Y114" s="4"/>
      <c r="Z114" s="4"/>
      <c r="AA114" s="4"/>
      <c r="AB114" s="4"/>
      <c r="AC114" s="4"/>
      <c r="AR114" s="4"/>
    </row>
    <row r="115" spans="1:44" ht="15" customHeight="1">
      <c r="A115" s="290"/>
      <c r="B115" s="297"/>
      <c r="C115" s="298"/>
      <c r="D115" s="301"/>
      <c r="E115" s="237"/>
      <c r="F115" s="238"/>
      <c r="G115" s="238"/>
      <c r="H115" s="238"/>
      <c r="I115" s="239"/>
      <c r="J115" s="237"/>
      <c r="K115" s="238"/>
      <c r="L115" s="238"/>
      <c r="M115" s="238"/>
      <c r="N115" s="239"/>
      <c r="O115" s="237"/>
      <c r="P115" s="239"/>
      <c r="Q115" s="237"/>
      <c r="R115" s="238"/>
      <c r="S115" s="267"/>
      <c r="T115" s="238"/>
      <c r="U115" s="238"/>
      <c r="V115" s="266"/>
      <c r="W115" s="239"/>
      <c r="X115" s="4"/>
      <c r="Y115" s="4"/>
      <c r="Z115" s="4"/>
      <c r="AA115" s="4"/>
      <c r="AB115" s="4"/>
      <c r="AC115" s="4"/>
      <c r="AR115" s="4"/>
    </row>
    <row r="116" spans="1:44" ht="15" customHeight="1">
      <c r="A116" s="290"/>
      <c r="B116" s="297"/>
      <c r="C116" s="298"/>
      <c r="D116" s="301"/>
      <c r="E116" s="237"/>
      <c r="F116" s="238"/>
      <c r="G116" s="238"/>
      <c r="H116" s="238"/>
      <c r="I116" s="239"/>
      <c r="J116" s="237"/>
      <c r="K116" s="238"/>
      <c r="L116" s="238"/>
      <c r="M116" s="238"/>
      <c r="N116" s="239"/>
      <c r="O116" s="237"/>
      <c r="P116" s="239"/>
      <c r="Q116" s="237"/>
      <c r="R116" s="238"/>
      <c r="S116" s="267"/>
      <c r="T116" s="238"/>
      <c r="U116" s="238"/>
      <c r="V116" s="266"/>
      <c r="W116" s="239"/>
      <c r="X116" s="4"/>
      <c r="Y116" s="4"/>
      <c r="Z116" s="4"/>
      <c r="AA116" s="4"/>
      <c r="AB116" s="4"/>
      <c r="AC116" s="4"/>
      <c r="AR116" s="4"/>
    </row>
    <row r="117" spans="1:44" ht="15" customHeight="1">
      <c r="A117" s="290"/>
      <c r="B117" s="297"/>
      <c r="C117" s="298"/>
      <c r="D117" s="301"/>
      <c r="E117" s="237"/>
      <c r="F117" s="238"/>
      <c r="G117" s="238"/>
      <c r="H117" s="238"/>
      <c r="I117" s="239"/>
      <c r="J117" s="237"/>
      <c r="K117" s="238"/>
      <c r="L117" s="238"/>
      <c r="M117" s="238"/>
      <c r="N117" s="239"/>
      <c r="O117" s="237"/>
      <c r="P117" s="239"/>
      <c r="Q117" s="237"/>
      <c r="R117" s="238"/>
      <c r="S117" s="267"/>
      <c r="T117" s="238"/>
      <c r="U117" s="238"/>
      <c r="V117" s="266"/>
      <c r="W117" s="239"/>
      <c r="X117" s="4"/>
      <c r="Y117" s="4"/>
      <c r="Z117" s="4"/>
      <c r="AA117" s="4"/>
      <c r="AB117" s="4"/>
      <c r="AC117" s="4"/>
      <c r="AR117" s="4"/>
    </row>
    <row r="118" spans="1:44" ht="15" customHeight="1">
      <c r="A118" s="290"/>
      <c r="B118" s="297"/>
      <c r="C118" s="298"/>
      <c r="D118" s="301"/>
      <c r="E118" s="237"/>
      <c r="F118" s="238"/>
      <c r="G118" s="238"/>
      <c r="H118" s="238"/>
      <c r="I118" s="239"/>
      <c r="J118" s="237"/>
      <c r="K118" s="238"/>
      <c r="L118" s="238"/>
      <c r="M118" s="238"/>
      <c r="N118" s="239"/>
      <c r="O118" s="237"/>
      <c r="P118" s="239"/>
      <c r="Q118" s="237"/>
      <c r="R118" s="238"/>
      <c r="S118" s="267"/>
      <c r="T118" s="238"/>
      <c r="U118" s="238"/>
      <c r="V118" s="266"/>
      <c r="W118" s="239"/>
      <c r="X118" s="4"/>
      <c r="Y118" s="4"/>
      <c r="Z118" s="4"/>
      <c r="AA118" s="4"/>
      <c r="AB118" s="4"/>
      <c r="AC118" s="4"/>
      <c r="AR118" s="4"/>
    </row>
    <row r="119" spans="1:44" ht="15" customHeight="1">
      <c r="A119" s="290"/>
      <c r="B119" s="297"/>
      <c r="C119" s="298"/>
      <c r="D119" s="301"/>
      <c r="E119" s="237"/>
      <c r="F119" s="238"/>
      <c r="G119" s="238"/>
      <c r="H119" s="238"/>
      <c r="I119" s="239"/>
      <c r="J119" s="237"/>
      <c r="K119" s="238"/>
      <c r="L119" s="238"/>
      <c r="M119" s="238"/>
      <c r="N119" s="239"/>
      <c r="O119" s="237"/>
      <c r="P119" s="239"/>
      <c r="Q119" s="237"/>
      <c r="R119" s="238"/>
      <c r="S119" s="267"/>
      <c r="T119" s="238"/>
      <c r="U119" s="238"/>
      <c r="V119" s="266"/>
      <c r="W119" s="239"/>
      <c r="X119" s="4"/>
      <c r="Y119" s="4"/>
      <c r="Z119" s="4"/>
      <c r="AA119" s="4"/>
      <c r="AB119" s="4"/>
      <c r="AC119" s="4"/>
      <c r="AR119" s="4"/>
    </row>
    <row r="120" spans="1:44" ht="15" customHeight="1">
      <c r="A120" s="290"/>
      <c r="B120" s="297"/>
      <c r="C120" s="298"/>
      <c r="D120" s="301"/>
      <c r="E120" s="237"/>
      <c r="F120" s="238"/>
      <c r="G120" s="238"/>
      <c r="H120" s="238"/>
      <c r="I120" s="239"/>
      <c r="J120" s="237"/>
      <c r="K120" s="238"/>
      <c r="L120" s="238"/>
      <c r="M120" s="238"/>
      <c r="N120" s="239"/>
      <c r="O120" s="237"/>
      <c r="P120" s="239"/>
      <c r="Q120" s="237"/>
      <c r="R120" s="238"/>
      <c r="S120" s="267"/>
      <c r="T120" s="238"/>
      <c r="U120" s="238"/>
      <c r="V120" s="266"/>
      <c r="W120" s="239"/>
      <c r="X120" s="4"/>
      <c r="Y120" s="4"/>
      <c r="Z120" s="4"/>
      <c r="AA120" s="4"/>
      <c r="AB120" s="4"/>
      <c r="AC120" s="4"/>
      <c r="AR120" s="4"/>
    </row>
    <row r="121" spans="1:44" ht="15" customHeight="1">
      <c r="A121" s="290"/>
      <c r="B121" s="297"/>
      <c r="C121" s="298"/>
      <c r="D121" s="301"/>
      <c r="E121" s="237"/>
      <c r="F121" s="238"/>
      <c r="G121" s="238"/>
      <c r="H121" s="238"/>
      <c r="I121" s="239"/>
      <c r="J121" s="237"/>
      <c r="K121" s="238"/>
      <c r="L121" s="238"/>
      <c r="M121" s="238"/>
      <c r="N121" s="239"/>
      <c r="O121" s="237"/>
      <c r="P121" s="239"/>
      <c r="Q121" s="237"/>
      <c r="R121" s="238"/>
      <c r="S121" s="267"/>
      <c r="T121" s="238"/>
      <c r="U121" s="238"/>
      <c r="V121" s="266"/>
      <c r="W121" s="239"/>
      <c r="X121" s="4"/>
      <c r="Y121" s="4"/>
      <c r="Z121" s="4"/>
      <c r="AA121" s="4"/>
      <c r="AB121" s="4"/>
      <c r="AC121" s="4"/>
      <c r="AR121" s="4"/>
    </row>
    <row r="122" spans="1:44" ht="15" customHeight="1">
      <c r="A122" s="290"/>
      <c r="B122" s="297"/>
      <c r="C122" s="298"/>
      <c r="D122" s="301"/>
      <c r="E122" s="237"/>
      <c r="F122" s="238"/>
      <c r="G122" s="238"/>
      <c r="H122" s="238"/>
      <c r="I122" s="239"/>
      <c r="J122" s="237"/>
      <c r="K122" s="238"/>
      <c r="L122" s="238"/>
      <c r="M122" s="238"/>
      <c r="N122" s="239"/>
      <c r="O122" s="237"/>
      <c r="P122" s="239"/>
      <c r="Q122" s="237"/>
      <c r="R122" s="238"/>
      <c r="S122" s="267"/>
      <c r="T122" s="238"/>
      <c r="U122" s="238"/>
      <c r="V122" s="266"/>
      <c r="W122" s="239"/>
      <c r="X122" s="4"/>
      <c r="Y122" s="4"/>
      <c r="Z122" s="4"/>
      <c r="AA122" s="4"/>
      <c r="AB122" s="4"/>
      <c r="AC122" s="4"/>
      <c r="AR122" s="4"/>
    </row>
    <row r="123" spans="1:44" ht="15" customHeight="1">
      <c r="A123" s="290"/>
      <c r="B123" s="297"/>
      <c r="C123" s="298"/>
      <c r="D123" s="301"/>
      <c r="E123" s="237"/>
      <c r="F123" s="238"/>
      <c r="G123" s="238"/>
      <c r="H123" s="238"/>
      <c r="I123" s="239"/>
      <c r="J123" s="237"/>
      <c r="K123" s="238"/>
      <c r="L123" s="238"/>
      <c r="M123" s="238"/>
      <c r="N123" s="239"/>
      <c r="O123" s="237"/>
      <c r="P123" s="239"/>
      <c r="Q123" s="237"/>
      <c r="R123" s="238"/>
      <c r="S123" s="267"/>
      <c r="T123" s="238"/>
      <c r="U123" s="238"/>
      <c r="V123" s="266"/>
      <c r="W123" s="239"/>
      <c r="X123" s="4"/>
      <c r="Y123" s="4"/>
      <c r="Z123" s="4"/>
      <c r="AA123" s="4"/>
      <c r="AB123" s="4"/>
      <c r="AC123" s="4"/>
      <c r="AR123" s="4"/>
    </row>
    <row r="124" spans="1:44" ht="15" customHeight="1">
      <c r="A124" s="290"/>
      <c r="B124" s="297"/>
      <c r="C124" s="298"/>
      <c r="D124" s="301"/>
      <c r="E124" s="237"/>
      <c r="F124" s="238"/>
      <c r="G124" s="238"/>
      <c r="H124" s="238"/>
      <c r="I124" s="239"/>
      <c r="J124" s="237"/>
      <c r="K124" s="238"/>
      <c r="L124" s="238"/>
      <c r="M124" s="238"/>
      <c r="N124" s="239"/>
      <c r="O124" s="237"/>
      <c r="P124" s="239"/>
      <c r="Q124" s="237"/>
      <c r="R124" s="238"/>
      <c r="S124" s="267"/>
      <c r="T124" s="238"/>
      <c r="U124" s="238"/>
      <c r="V124" s="266"/>
      <c r="W124" s="239"/>
      <c r="X124" s="4"/>
      <c r="Y124" s="4"/>
      <c r="Z124" s="4"/>
      <c r="AA124" s="4"/>
      <c r="AB124" s="4"/>
      <c r="AC124" s="4"/>
      <c r="AR124" s="4"/>
    </row>
    <row r="125" spans="1:44" ht="15" customHeight="1">
      <c r="A125" s="290"/>
      <c r="B125" s="297"/>
      <c r="C125" s="298"/>
      <c r="D125" s="301"/>
      <c r="E125" s="237"/>
      <c r="F125" s="238"/>
      <c r="G125" s="238"/>
      <c r="H125" s="238"/>
      <c r="I125" s="239"/>
      <c r="J125" s="237"/>
      <c r="K125" s="238"/>
      <c r="L125" s="238"/>
      <c r="M125" s="238"/>
      <c r="N125" s="239"/>
      <c r="O125" s="237"/>
      <c r="P125" s="239"/>
      <c r="Q125" s="237"/>
      <c r="R125" s="238"/>
      <c r="S125" s="267"/>
      <c r="T125" s="238"/>
      <c r="U125" s="238"/>
      <c r="V125" s="266"/>
      <c r="W125" s="239"/>
      <c r="X125" s="4"/>
      <c r="Y125" s="4"/>
      <c r="Z125" s="4"/>
      <c r="AA125" s="4"/>
      <c r="AB125" s="4"/>
      <c r="AC125" s="4"/>
      <c r="AR125" s="4"/>
    </row>
    <row r="126" spans="1:44" ht="15" customHeight="1">
      <c r="A126" s="290"/>
      <c r="B126" s="297"/>
      <c r="C126" s="298"/>
      <c r="D126" s="301"/>
      <c r="E126" s="237"/>
      <c r="F126" s="238"/>
      <c r="G126" s="238"/>
      <c r="H126" s="238"/>
      <c r="I126" s="239"/>
      <c r="J126" s="237"/>
      <c r="K126" s="238"/>
      <c r="L126" s="238"/>
      <c r="M126" s="238"/>
      <c r="N126" s="239"/>
      <c r="O126" s="237"/>
      <c r="P126" s="239"/>
      <c r="Q126" s="237"/>
      <c r="R126" s="238"/>
      <c r="S126" s="267"/>
      <c r="T126" s="238"/>
      <c r="U126" s="238"/>
      <c r="V126" s="266"/>
      <c r="W126" s="239"/>
      <c r="X126" s="4"/>
      <c r="Y126" s="4"/>
      <c r="Z126" s="4"/>
      <c r="AA126" s="4"/>
      <c r="AB126" s="4"/>
      <c r="AC126" s="4"/>
      <c r="AR126" s="4"/>
    </row>
    <row r="127" spans="1:44" ht="15" customHeight="1">
      <c r="A127" s="290"/>
      <c r="B127" s="297"/>
      <c r="C127" s="298"/>
      <c r="D127" s="301"/>
      <c r="E127" s="237"/>
      <c r="F127" s="238"/>
      <c r="G127" s="238"/>
      <c r="H127" s="238"/>
      <c r="I127" s="239"/>
      <c r="J127" s="237"/>
      <c r="K127" s="238"/>
      <c r="L127" s="238"/>
      <c r="M127" s="238"/>
      <c r="N127" s="239"/>
      <c r="O127" s="237"/>
      <c r="P127" s="239"/>
      <c r="Q127" s="237"/>
      <c r="R127" s="238"/>
      <c r="S127" s="267"/>
      <c r="T127" s="238"/>
      <c r="U127" s="238"/>
      <c r="V127" s="266"/>
      <c r="W127" s="239"/>
      <c r="X127" s="4"/>
      <c r="Y127" s="4"/>
      <c r="Z127" s="4"/>
      <c r="AA127" s="4"/>
      <c r="AB127" s="4"/>
      <c r="AC127" s="4"/>
      <c r="AR127" s="4"/>
    </row>
    <row r="128" spans="1:44" ht="15" customHeight="1">
      <c r="A128" s="290"/>
      <c r="B128" s="297"/>
      <c r="C128" s="298"/>
      <c r="D128" s="301"/>
      <c r="E128" s="237"/>
      <c r="F128" s="238"/>
      <c r="G128" s="238"/>
      <c r="H128" s="238"/>
      <c r="I128" s="239"/>
      <c r="J128" s="237"/>
      <c r="K128" s="238"/>
      <c r="L128" s="238"/>
      <c r="M128" s="238"/>
      <c r="N128" s="239"/>
      <c r="O128" s="237"/>
      <c r="P128" s="239"/>
      <c r="Q128" s="237"/>
      <c r="R128" s="238"/>
      <c r="S128" s="267"/>
      <c r="T128" s="238"/>
      <c r="U128" s="238"/>
      <c r="V128" s="266"/>
      <c r="W128" s="239"/>
      <c r="X128" s="4"/>
      <c r="Y128" s="4"/>
      <c r="Z128" s="4"/>
      <c r="AA128" s="4"/>
      <c r="AB128" s="4"/>
      <c r="AC128" s="4"/>
      <c r="AR128" s="4"/>
    </row>
    <row r="129" spans="1:44" ht="15" customHeight="1">
      <c r="A129" s="290"/>
      <c r="B129" s="297"/>
      <c r="C129" s="298"/>
      <c r="D129" s="301"/>
      <c r="E129" s="237"/>
      <c r="F129" s="238"/>
      <c r="G129" s="238"/>
      <c r="H129" s="238"/>
      <c r="I129" s="239"/>
      <c r="J129" s="237"/>
      <c r="K129" s="238"/>
      <c r="L129" s="238"/>
      <c r="M129" s="238"/>
      <c r="N129" s="239"/>
      <c r="O129" s="237"/>
      <c r="P129" s="239"/>
      <c r="Q129" s="237"/>
      <c r="R129" s="238"/>
      <c r="S129" s="267"/>
      <c r="T129" s="238"/>
      <c r="U129" s="238"/>
      <c r="V129" s="266"/>
      <c r="W129" s="239"/>
      <c r="X129" s="4"/>
      <c r="Y129" s="4"/>
      <c r="Z129" s="4"/>
      <c r="AA129" s="4"/>
      <c r="AB129" s="4"/>
      <c r="AC129" s="4"/>
      <c r="AR129" s="4"/>
    </row>
    <row r="130" spans="1:44" ht="15" customHeight="1">
      <c r="A130" s="290"/>
      <c r="B130" s="297"/>
      <c r="C130" s="298"/>
      <c r="D130" s="301"/>
      <c r="E130" s="237"/>
      <c r="F130" s="238"/>
      <c r="G130" s="238"/>
      <c r="H130" s="238"/>
      <c r="I130" s="239"/>
      <c r="J130" s="237"/>
      <c r="K130" s="238"/>
      <c r="L130" s="238"/>
      <c r="M130" s="238"/>
      <c r="N130" s="239"/>
      <c r="O130" s="237"/>
      <c r="P130" s="239"/>
      <c r="Q130" s="237"/>
      <c r="R130" s="238"/>
      <c r="S130" s="267"/>
      <c r="T130" s="238"/>
      <c r="U130" s="238"/>
      <c r="V130" s="266"/>
      <c r="W130" s="239"/>
      <c r="X130" s="4"/>
      <c r="Y130" s="4"/>
      <c r="Z130" s="4"/>
      <c r="AA130" s="4"/>
      <c r="AB130" s="4"/>
      <c r="AC130" s="4"/>
      <c r="AR130" s="4"/>
    </row>
    <row r="131" spans="1:44" ht="15" customHeight="1">
      <c r="A131" s="290"/>
      <c r="B131" s="297"/>
      <c r="C131" s="298"/>
      <c r="D131" s="301"/>
      <c r="E131" s="237"/>
      <c r="F131" s="238"/>
      <c r="G131" s="238"/>
      <c r="H131" s="238"/>
      <c r="I131" s="239"/>
      <c r="J131" s="237"/>
      <c r="K131" s="238"/>
      <c r="L131" s="238"/>
      <c r="M131" s="238"/>
      <c r="N131" s="239"/>
      <c r="O131" s="237"/>
      <c r="P131" s="239"/>
      <c r="Q131" s="237"/>
      <c r="R131" s="238"/>
      <c r="S131" s="267"/>
      <c r="T131" s="238"/>
      <c r="U131" s="238"/>
      <c r="V131" s="266"/>
      <c r="W131" s="239"/>
      <c r="X131" s="4"/>
      <c r="Y131" s="4"/>
      <c r="Z131" s="4"/>
      <c r="AA131" s="4"/>
      <c r="AB131" s="4"/>
      <c r="AC131" s="4"/>
      <c r="AR131" s="4"/>
    </row>
    <row r="132" spans="1:44" ht="15" customHeight="1">
      <c r="A132" s="290"/>
      <c r="B132" s="297"/>
      <c r="C132" s="298"/>
      <c r="D132" s="301"/>
      <c r="E132" s="237"/>
      <c r="F132" s="238"/>
      <c r="G132" s="238"/>
      <c r="H132" s="238"/>
      <c r="I132" s="239"/>
      <c r="J132" s="237"/>
      <c r="K132" s="238"/>
      <c r="L132" s="238"/>
      <c r="M132" s="238"/>
      <c r="N132" s="239"/>
      <c r="O132" s="237"/>
      <c r="P132" s="239"/>
      <c r="Q132" s="237"/>
      <c r="R132" s="238"/>
      <c r="S132" s="267"/>
      <c r="T132" s="238"/>
      <c r="U132" s="238"/>
      <c r="V132" s="266"/>
      <c r="W132" s="239"/>
      <c r="X132" s="4"/>
      <c r="Y132" s="4"/>
      <c r="Z132" s="4"/>
      <c r="AA132" s="4"/>
      <c r="AB132" s="4"/>
      <c r="AC132" s="4"/>
      <c r="AR132" s="4"/>
    </row>
    <row r="133" spans="1:44" ht="15" customHeight="1">
      <c r="A133" s="290"/>
      <c r="B133" s="297"/>
      <c r="C133" s="298"/>
      <c r="D133" s="301"/>
      <c r="E133" s="237"/>
      <c r="F133" s="238"/>
      <c r="G133" s="238"/>
      <c r="H133" s="238"/>
      <c r="I133" s="239"/>
      <c r="J133" s="237"/>
      <c r="K133" s="238"/>
      <c r="L133" s="238"/>
      <c r="M133" s="238"/>
      <c r="N133" s="239"/>
      <c r="O133" s="237"/>
      <c r="P133" s="239"/>
      <c r="Q133" s="237"/>
      <c r="R133" s="238"/>
      <c r="S133" s="267"/>
      <c r="T133" s="238"/>
      <c r="U133" s="238"/>
      <c r="V133" s="266"/>
      <c r="W133" s="239"/>
      <c r="X133" s="4"/>
      <c r="Y133" s="4"/>
      <c r="Z133" s="4"/>
      <c r="AA133" s="4"/>
      <c r="AB133" s="4"/>
      <c r="AC133" s="4"/>
      <c r="AR133" s="4"/>
    </row>
    <row r="134" spans="1:44" ht="15" customHeight="1">
      <c r="A134" s="290"/>
      <c r="B134" s="297"/>
      <c r="C134" s="298"/>
      <c r="D134" s="301"/>
      <c r="E134" s="237"/>
      <c r="F134" s="238"/>
      <c r="G134" s="238"/>
      <c r="H134" s="238"/>
      <c r="I134" s="239"/>
      <c r="J134" s="237"/>
      <c r="K134" s="238"/>
      <c r="L134" s="238"/>
      <c r="M134" s="238"/>
      <c r="N134" s="239"/>
      <c r="O134" s="237"/>
      <c r="P134" s="239"/>
      <c r="Q134" s="237"/>
      <c r="R134" s="238"/>
      <c r="S134" s="267"/>
      <c r="T134" s="238"/>
      <c r="U134" s="238"/>
      <c r="V134" s="266"/>
      <c r="W134" s="239"/>
      <c r="X134" s="4"/>
      <c r="Y134" s="4"/>
      <c r="Z134" s="4"/>
      <c r="AA134" s="4"/>
      <c r="AB134" s="4"/>
      <c r="AC134" s="4"/>
      <c r="AR134" s="4"/>
    </row>
    <row r="135" spans="1:44" ht="15" customHeight="1">
      <c r="A135" s="290"/>
      <c r="B135" s="297"/>
      <c r="C135" s="298"/>
      <c r="D135" s="301"/>
      <c r="E135" s="237"/>
      <c r="F135" s="238"/>
      <c r="G135" s="238"/>
      <c r="H135" s="238"/>
      <c r="I135" s="239"/>
      <c r="J135" s="237"/>
      <c r="K135" s="238"/>
      <c r="L135" s="238"/>
      <c r="M135" s="238"/>
      <c r="N135" s="239"/>
      <c r="O135" s="237"/>
      <c r="P135" s="239"/>
      <c r="Q135" s="237"/>
      <c r="R135" s="238"/>
      <c r="S135" s="267"/>
      <c r="T135" s="238"/>
      <c r="U135" s="238"/>
      <c r="V135" s="266"/>
      <c r="W135" s="239"/>
      <c r="X135" s="4"/>
      <c r="Y135" s="4"/>
      <c r="Z135" s="4"/>
      <c r="AA135" s="4"/>
      <c r="AB135" s="4"/>
      <c r="AC135" s="4"/>
      <c r="AR135" s="4"/>
    </row>
    <row r="136" spans="1:44" ht="15" customHeight="1">
      <c r="A136" s="290"/>
      <c r="B136" s="297"/>
      <c r="C136" s="298"/>
      <c r="D136" s="301"/>
      <c r="E136" s="237"/>
      <c r="F136" s="238"/>
      <c r="G136" s="238"/>
      <c r="H136" s="238"/>
      <c r="I136" s="239"/>
      <c r="J136" s="237"/>
      <c r="K136" s="238"/>
      <c r="L136" s="238"/>
      <c r="M136" s="238"/>
      <c r="N136" s="239"/>
      <c r="O136" s="237"/>
      <c r="P136" s="239"/>
      <c r="Q136" s="237"/>
      <c r="R136" s="238"/>
      <c r="S136" s="267"/>
      <c r="T136" s="238"/>
      <c r="U136" s="238"/>
      <c r="V136" s="266"/>
      <c r="W136" s="239"/>
      <c r="X136" s="4"/>
      <c r="Y136" s="4"/>
      <c r="Z136" s="4"/>
      <c r="AA136" s="4"/>
      <c r="AB136" s="4"/>
      <c r="AC136" s="4"/>
      <c r="AR136" s="4"/>
    </row>
    <row r="137" spans="1:44" ht="15" customHeight="1">
      <c r="A137" s="290"/>
      <c r="B137" s="297"/>
      <c r="C137" s="298"/>
      <c r="D137" s="301"/>
      <c r="E137" s="237"/>
      <c r="F137" s="238"/>
      <c r="G137" s="238"/>
      <c r="H137" s="238"/>
      <c r="I137" s="239"/>
      <c r="J137" s="237"/>
      <c r="K137" s="238"/>
      <c r="L137" s="238"/>
      <c r="M137" s="238"/>
      <c r="N137" s="239"/>
      <c r="O137" s="237"/>
      <c r="P137" s="239"/>
      <c r="Q137" s="237"/>
      <c r="R137" s="238"/>
      <c r="S137" s="267"/>
      <c r="T137" s="238"/>
      <c r="U137" s="238"/>
      <c r="V137" s="266"/>
      <c r="W137" s="239"/>
      <c r="X137" s="4"/>
      <c r="Y137" s="4"/>
      <c r="Z137" s="4"/>
      <c r="AA137" s="4"/>
      <c r="AB137" s="4"/>
      <c r="AC137" s="4"/>
      <c r="AR137" s="4"/>
    </row>
    <row r="138" spans="1:44" ht="15" customHeight="1">
      <c r="A138" s="290"/>
      <c r="B138" s="297"/>
      <c r="C138" s="298"/>
      <c r="D138" s="301"/>
      <c r="E138" s="237"/>
      <c r="F138" s="238"/>
      <c r="G138" s="238"/>
      <c r="H138" s="238"/>
      <c r="I138" s="239"/>
      <c r="J138" s="237"/>
      <c r="K138" s="238"/>
      <c r="L138" s="238"/>
      <c r="M138" s="238"/>
      <c r="N138" s="239"/>
      <c r="O138" s="237"/>
      <c r="P138" s="239"/>
      <c r="Q138" s="237"/>
      <c r="R138" s="238"/>
      <c r="S138" s="267"/>
      <c r="T138" s="238"/>
      <c r="U138" s="238"/>
      <c r="V138" s="266"/>
      <c r="W138" s="239"/>
      <c r="X138" s="4"/>
      <c r="Y138" s="4"/>
      <c r="Z138" s="4"/>
      <c r="AA138" s="4"/>
      <c r="AB138" s="4"/>
      <c r="AC138" s="4"/>
      <c r="AR138" s="4"/>
    </row>
    <row r="139" spans="1:44" ht="15" customHeight="1">
      <c r="A139" s="290"/>
      <c r="B139" s="297"/>
      <c r="C139" s="298"/>
      <c r="D139" s="301"/>
      <c r="E139" s="237"/>
      <c r="F139" s="238"/>
      <c r="G139" s="238"/>
      <c r="H139" s="238"/>
      <c r="I139" s="239"/>
      <c r="J139" s="237"/>
      <c r="K139" s="238"/>
      <c r="L139" s="238"/>
      <c r="M139" s="238"/>
      <c r="N139" s="239"/>
      <c r="O139" s="237"/>
      <c r="P139" s="239"/>
      <c r="Q139" s="237"/>
      <c r="R139" s="238"/>
      <c r="S139" s="267"/>
      <c r="T139" s="238"/>
      <c r="U139" s="238"/>
      <c r="V139" s="266"/>
      <c r="W139" s="239"/>
      <c r="X139" s="4"/>
      <c r="Y139" s="4"/>
      <c r="Z139" s="4"/>
      <c r="AA139" s="4"/>
      <c r="AB139" s="4"/>
      <c r="AC139" s="4"/>
      <c r="AR139" s="4"/>
    </row>
    <row r="140" spans="1:44" ht="15" customHeight="1">
      <c r="A140" s="290"/>
      <c r="B140" s="297"/>
      <c r="C140" s="298"/>
      <c r="D140" s="301"/>
      <c r="E140" s="237"/>
      <c r="F140" s="238"/>
      <c r="G140" s="238"/>
      <c r="H140" s="238"/>
      <c r="I140" s="239"/>
      <c r="J140" s="237"/>
      <c r="K140" s="238"/>
      <c r="L140" s="238"/>
      <c r="M140" s="238"/>
      <c r="N140" s="239"/>
      <c r="O140" s="237"/>
      <c r="P140" s="239"/>
      <c r="Q140" s="237"/>
      <c r="R140" s="238"/>
      <c r="S140" s="267"/>
      <c r="T140" s="238"/>
      <c r="U140" s="238"/>
      <c r="V140" s="266"/>
      <c r="W140" s="239"/>
      <c r="X140" s="4"/>
      <c r="Y140" s="4"/>
      <c r="Z140" s="4"/>
      <c r="AA140" s="4"/>
      <c r="AB140" s="4"/>
      <c r="AC140" s="4"/>
      <c r="AR140" s="4"/>
    </row>
    <row r="141" spans="1:44" ht="15" customHeight="1">
      <c r="A141" s="290"/>
      <c r="B141" s="297"/>
      <c r="C141" s="298"/>
      <c r="D141" s="301"/>
      <c r="E141" s="237"/>
      <c r="F141" s="238"/>
      <c r="G141" s="238"/>
      <c r="H141" s="238"/>
      <c r="I141" s="239"/>
      <c r="J141" s="237"/>
      <c r="K141" s="238"/>
      <c r="L141" s="238"/>
      <c r="M141" s="238"/>
      <c r="N141" s="239"/>
      <c r="O141" s="237"/>
      <c r="P141" s="239"/>
      <c r="Q141" s="237"/>
      <c r="R141" s="238"/>
      <c r="S141" s="267"/>
      <c r="T141" s="238"/>
      <c r="U141" s="238"/>
      <c r="V141" s="266"/>
      <c r="W141" s="239"/>
      <c r="X141" s="4"/>
      <c r="Y141" s="4"/>
      <c r="Z141" s="4"/>
      <c r="AA141" s="4"/>
      <c r="AB141" s="4"/>
      <c r="AC141" s="4"/>
      <c r="AR141" s="4"/>
    </row>
    <row r="142" spans="1:44" ht="15" customHeight="1">
      <c r="A142" s="290"/>
      <c r="B142" s="297"/>
      <c r="C142" s="298"/>
      <c r="D142" s="301"/>
      <c r="E142" s="237"/>
      <c r="F142" s="238"/>
      <c r="G142" s="238"/>
      <c r="H142" s="238"/>
      <c r="I142" s="239"/>
      <c r="J142" s="237"/>
      <c r="K142" s="238"/>
      <c r="L142" s="238"/>
      <c r="M142" s="238"/>
      <c r="N142" s="239"/>
      <c r="O142" s="237"/>
      <c r="P142" s="239"/>
      <c r="Q142" s="237"/>
      <c r="R142" s="238"/>
      <c r="S142" s="267"/>
      <c r="T142" s="238"/>
      <c r="U142" s="238"/>
      <c r="V142" s="266"/>
      <c r="W142" s="239"/>
      <c r="X142" s="4"/>
      <c r="Y142" s="4"/>
      <c r="Z142" s="4"/>
      <c r="AA142" s="4"/>
      <c r="AB142" s="4"/>
      <c r="AC142" s="4"/>
      <c r="AR142" s="4"/>
    </row>
    <row r="143" spans="1:44" ht="15" customHeight="1">
      <c r="A143" s="290"/>
      <c r="B143" s="297"/>
      <c r="C143" s="298"/>
      <c r="D143" s="301"/>
      <c r="E143" s="237"/>
      <c r="F143" s="238"/>
      <c r="G143" s="238"/>
      <c r="H143" s="238"/>
      <c r="I143" s="239"/>
      <c r="J143" s="237"/>
      <c r="K143" s="238"/>
      <c r="L143" s="238"/>
      <c r="M143" s="238"/>
      <c r="N143" s="239"/>
      <c r="O143" s="237"/>
      <c r="P143" s="239"/>
      <c r="Q143" s="237"/>
      <c r="R143" s="238"/>
      <c r="S143" s="267"/>
      <c r="T143" s="238"/>
      <c r="U143" s="238"/>
      <c r="V143" s="266"/>
      <c r="W143" s="239"/>
      <c r="X143" s="4"/>
      <c r="Y143" s="4"/>
      <c r="Z143" s="4"/>
      <c r="AA143" s="4"/>
      <c r="AB143" s="4"/>
      <c r="AC143" s="4"/>
      <c r="AR143" s="4"/>
    </row>
    <row r="144" spans="1:44" ht="15" customHeight="1">
      <c r="A144" s="290"/>
      <c r="B144" s="297"/>
      <c r="C144" s="298"/>
      <c r="D144" s="301"/>
      <c r="E144" s="237"/>
      <c r="F144" s="238"/>
      <c r="G144" s="238"/>
      <c r="H144" s="238"/>
      <c r="I144" s="239"/>
      <c r="J144" s="237"/>
      <c r="K144" s="238"/>
      <c r="L144" s="238"/>
      <c r="M144" s="238"/>
      <c r="N144" s="239"/>
      <c r="O144" s="237"/>
      <c r="P144" s="239"/>
      <c r="Q144" s="237"/>
      <c r="R144" s="238"/>
      <c r="S144" s="267"/>
      <c r="T144" s="238"/>
      <c r="U144" s="238"/>
      <c r="V144" s="266"/>
      <c r="W144" s="239"/>
      <c r="X144" s="4"/>
      <c r="Y144" s="4"/>
      <c r="Z144" s="4"/>
      <c r="AA144" s="4"/>
      <c r="AB144" s="4"/>
      <c r="AC144" s="4"/>
      <c r="AR144" s="4"/>
    </row>
    <row r="145" spans="1:44" ht="15" customHeight="1">
      <c r="A145" s="290"/>
      <c r="B145" s="297"/>
      <c r="C145" s="298"/>
      <c r="D145" s="301"/>
      <c r="E145" s="237"/>
      <c r="F145" s="238"/>
      <c r="G145" s="238"/>
      <c r="H145" s="238"/>
      <c r="I145" s="239"/>
      <c r="J145" s="237"/>
      <c r="K145" s="238"/>
      <c r="L145" s="238"/>
      <c r="M145" s="238"/>
      <c r="N145" s="239"/>
      <c r="O145" s="237"/>
      <c r="P145" s="239"/>
      <c r="Q145" s="237"/>
      <c r="R145" s="238"/>
      <c r="S145" s="267"/>
      <c r="T145" s="238"/>
      <c r="U145" s="238"/>
      <c r="V145" s="266"/>
      <c r="W145" s="239"/>
      <c r="X145" s="4"/>
      <c r="Y145" s="4"/>
      <c r="Z145" s="4"/>
      <c r="AA145" s="4"/>
      <c r="AB145" s="4"/>
      <c r="AC145" s="4"/>
      <c r="AR145" s="4"/>
    </row>
    <row r="146" spans="1:44" ht="15" customHeight="1">
      <c r="A146" s="290"/>
      <c r="B146" s="297"/>
      <c r="C146" s="298"/>
      <c r="D146" s="301"/>
      <c r="E146" s="237"/>
      <c r="F146" s="238"/>
      <c r="G146" s="238"/>
      <c r="H146" s="238"/>
      <c r="I146" s="239"/>
      <c r="J146" s="237"/>
      <c r="K146" s="238"/>
      <c r="L146" s="238"/>
      <c r="M146" s="238"/>
      <c r="N146" s="239"/>
      <c r="O146" s="237"/>
      <c r="P146" s="239"/>
      <c r="Q146" s="237"/>
      <c r="R146" s="238"/>
      <c r="S146" s="267"/>
      <c r="T146" s="238"/>
      <c r="U146" s="238"/>
      <c r="V146" s="266"/>
      <c r="W146" s="239"/>
      <c r="X146" s="4"/>
      <c r="Y146" s="4"/>
      <c r="Z146" s="4"/>
      <c r="AA146" s="4"/>
      <c r="AB146" s="4"/>
      <c r="AC146" s="4"/>
      <c r="AR146" s="4"/>
    </row>
    <row r="147" spans="1:44" ht="15" customHeight="1">
      <c r="A147" s="290"/>
      <c r="B147" s="297"/>
      <c r="C147" s="298"/>
      <c r="D147" s="301"/>
      <c r="E147" s="237"/>
      <c r="F147" s="238"/>
      <c r="G147" s="238"/>
      <c r="H147" s="238"/>
      <c r="I147" s="239"/>
      <c r="J147" s="237"/>
      <c r="K147" s="238"/>
      <c r="L147" s="238"/>
      <c r="M147" s="238"/>
      <c r="N147" s="239"/>
      <c r="O147" s="237"/>
      <c r="P147" s="239"/>
      <c r="Q147" s="237"/>
      <c r="R147" s="238"/>
      <c r="S147" s="267"/>
      <c r="T147" s="238"/>
      <c r="U147" s="238"/>
      <c r="V147" s="266"/>
      <c r="W147" s="239"/>
      <c r="X147" s="4"/>
      <c r="Y147" s="4"/>
      <c r="Z147" s="4"/>
      <c r="AA147" s="4"/>
      <c r="AB147" s="4"/>
      <c r="AC147" s="4"/>
      <c r="AR147" s="4"/>
    </row>
    <row r="148" spans="1:44" ht="15" customHeight="1">
      <c r="A148" s="290"/>
      <c r="B148" s="297"/>
      <c r="C148" s="298"/>
      <c r="D148" s="301"/>
      <c r="E148" s="237"/>
      <c r="F148" s="238"/>
      <c r="G148" s="238"/>
      <c r="H148" s="238"/>
      <c r="I148" s="239"/>
      <c r="J148" s="237"/>
      <c r="K148" s="238"/>
      <c r="L148" s="238"/>
      <c r="M148" s="238"/>
      <c r="N148" s="239"/>
      <c r="O148" s="237"/>
      <c r="P148" s="239"/>
      <c r="Q148" s="237"/>
      <c r="R148" s="238"/>
      <c r="S148" s="267"/>
      <c r="T148" s="238"/>
      <c r="U148" s="238"/>
      <c r="V148" s="266"/>
      <c r="W148" s="239"/>
      <c r="X148" s="4"/>
      <c r="Y148" s="4"/>
      <c r="Z148" s="4"/>
      <c r="AA148" s="4"/>
      <c r="AB148" s="4"/>
      <c r="AC148" s="4"/>
      <c r="AR148" s="4"/>
    </row>
    <row r="149" spans="1:44" ht="15" customHeight="1">
      <c r="A149" s="290"/>
      <c r="B149" s="297"/>
      <c r="C149" s="298"/>
      <c r="D149" s="301"/>
      <c r="E149" s="237"/>
      <c r="F149" s="238"/>
      <c r="G149" s="238"/>
      <c r="H149" s="238"/>
      <c r="I149" s="239"/>
      <c r="J149" s="237"/>
      <c r="K149" s="238"/>
      <c r="L149" s="238"/>
      <c r="M149" s="238"/>
      <c r="N149" s="239"/>
      <c r="O149" s="237"/>
      <c r="P149" s="239"/>
      <c r="Q149" s="237"/>
      <c r="R149" s="238"/>
      <c r="S149" s="267"/>
      <c r="T149" s="238"/>
      <c r="U149" s="238"/>
      <c r="V149" s="266"/>
      <c r="W149" s="239"/>
      <c r="X149" s="4"/>
      <c r="Y149" s="4"/>
      <c r="Z149" s="4"/>
      <c r="AA149" s="4"/>
      <c r="AB149" s="4"/>
      <c r="AC149" s="4"/>
      <c r="AR149" s="4"/>
    </row>
    <row r="150" spans="1:44" ht="15" customHeight="1">
      <c r="A150" s="290"/>
      <c r="B150" s="302"/>
      <c r="C150" s="303"/>
      <c r="D150" s="301"/>
      <c r="E150" s="237"/>
      <c r="F150" s="238"/>
      <c r="G150" s="238"/>
      <c r="H150" s="238"/>
      <c r="I150" s="239"/>
      <c r="J150" s="237"/>
      <c r="K150" s="238"/>
      <c r="L150" s="238"/>
      <c r="M150" s="238"/>
      <c r="N150" s="239"/>
      <c r="O150" s="237"/>
      <c r="P150" s="239"/>
      <c r="Q150" s="237"/>
      <c r="R150" s="238"/>
      <c r="S150" s="267"/>
      <c r="T150" s="238"/>
      <c r="U150" s="238"/>
      <c r="V150" s="266"/>
      <c r="W150" s="239"/>
      <c r="X150" s="4"/>
      <c r="Y150" s="4"/>
      <c r="Z150" s="4"/>
      <c r="AA150" s="4"/>
      <c r="AB150" s="4"/>
      <c r="AC150" s="4"/>
      <c r="AK150" s="91"/>
      <c r="AR150" s="4"/>
    </row>
    <row r="151" spans="1:44" ht="15" customHeight="1">
      <c r="A151" s="290"/>
      <c r="B151" s="302"/>
      <c r="C151" s="303"/>
      <c r="D151" s="301"/>
      <c r="E151" s="237"/>
      <c r="F151" s="238"/>
      <c r="G151" s="304"/>
      <c r="H151" s="238"/>
      <c r="I151" s="239"/>
      <c r="J151" s="237"/>
      <c r="K151" s="238"/>
      <c r="L151" s="238"/>
      <c r="M151" s="238"/>
      <c r="N151" s="239"/>
      <c r="O151" s="237"/>
      <c r="P151" s="239"/>
      <c r="Q151" s="237"/>
      <c r="R151" s="238"/>
      <c r="S151" s="267"/>
      <c r="T151" s="238"/>
      <c r="U151" s="238"/>
      <c r="V151" s="266"/>
      <c r="W151" s="239"/>
      <c r="X151" s="4"/>
      <c r="Y151" s="4"/>
      <c r="Z151" s="4"/>
      <c r="AA151" s="4"/>
      <c r="AB151" s="4"/>
      <c r="AC151" s="4"/>
      <c r="AR151" s="4"/>
    </row>
    <row r="152" spans="1:44" ht="15" customHeight="1">
      <c r="A152" s="290"/>
      <c r="B152" s="302"/>
      <c r="C152" s="303"/>
      <c r="D152" s="301"/>
      <c r="E152" s="237"/>
      <c r="F152" s="238"/>
      <c r="G152" s="238"/>
      <c r="H152" s="238"/>
      <c r="I152" s="239"/>
      <c r="J152" s="237"/>
      <c r="K152" s="238"/>
      <c r="L152" s="238"/>
      <c r="M152" s="238"/>
      <c r="N152" s="239"/>
      <c r="O152" s="237"/>
      <c r="P152" s="239"/>
      <c r="Q152" s="237"/>
      <c r="R152" s="238"/>
      <c r="S152" s="267"/>
      <c r="T152" s="238"/>
      <c r="U152" s="238"/>
      <c r="V152" s="266"/>
      <c r="W152" s="239"/>
      <c r="X152" s="4"/>
      <c r="Y152" s="4"/>
      <c r="Z152" s="4"/>
      <c r="AA152" s="4"/>
      <c r="AB152" s="4"/>
      <c r="AC152" s="4"/>
      <c r="AR152" s="4"/>
    </row>
    <row r="153" spans="1:44" ht="15" customHeight="1">
      <c r="A153" s="290"/>
      <c r="B153" s="302"/>
      <c r="C153" s="303"/>
      <c r="D153" s="301"/>
      <c r="E153" s="237"/>
      <c r="F153" s="238"/>
      <c r="G153" s="238"/>
      <c r="H153" s="238"/>
      <c r="I153" s="239"/>
      <c r="J153" s="237"/>
      <c r="K153" s="238"/>
      <c r="L153" s="238"/>
      <c r="M153" s="238"/>
      <c r="N153" s="239"/>
      <c r="O153" s="237"/>
      <c r="P153" s="239"/>
      <c r="Q153" s="237"/>
      <c r="R153" s="238"/>
      <c r="S153" s="267"/>
      <c r="T153" s="238"/>
      <c r="U153" s="238"/>
      <c r="V153" s="266"/>
      <c r="W153" s="239"/>
      <c r="X153" s="4"/>
      <c r="Y153" s="4"/>
      <c r="Z153" s="4"/>
      <c r="AA153" s="4"/>
      <c r="AB153" s="4"/>
      <c r="AC153" s="4"/>
      <c r="AR153" s="4"/>
    </row>
    <row r="154" spans="1:44" ht="15" customHeight="1">
      <c r="A154" s="290"/>
      <c r="B154" s="302"/>
      <c r="C154" s="303"/>
      <c r="D154" s="301"/>
      <c r="E154" s="237"/>
      <c r="F154" s="238"/>
      <c r="G154" s="238"/>
      <c r="H154" s="238"/>
      <c r="I154" s="239"/>
      <c r="J154" s="237"/>
      <c r="K154" s="238"/>
      <c r="L154" s="238"/>
      <c r="M154" s="238"/>
      <c r="N154" s="239"/>
      <c r="O154" s="237"/>
      <c r="P154" s="239"/>
      <c r="Q154" s="237"/>
      <c r="R154" s="238"/>
      <c r="S154" s="267"/>
      <c r="T154" s="238"/>
      <c r="U154" s="238"/>
      <c r="V154" s="266"/>
      <c r="W154" s="239"/>
      <c r="X154" s="4"/>
      <c r="Y154" s="4"/>
      <c r="Z154" s="4"/>
      <c r="AA154" s="4"/>
      <c r="AB154" s="4"/>
      <c r="AC154" s="4"/>
      <c r="AR154" s="4"/>
    </row>
    <row r="155" spans="1:44" ht="15" customHeight="1">
      <c r="A155" s="290"/>
      <c r="B155" s="302"/>
      <c r="C155" s="303"/>
      <c r="D155" s="301"/>
      <c r="E155" s="237"/>
      <c r="F155" s="238"/>
      <c r="G155" s="238"/>
      <c r="H155" s="238"/>
      <c r="I155" s="239"/>
      <c r="J155" s="237"/>
      <c r="K155" s="238"/>
      <c r="L155" s="238"/>
      <c r="M155" s="238"/>
      <c r="N155" s="239"/>
      <c r="O155" s="237"/>
      <c r="P155" s="239"/>
      <c r="Q155" s="237"/>
      <c r="R155" s="238"/>
      <c r="S155" s="267"/>
      <c r="T155" s="238"/>
      <c r="U155" s="238"/>
      <c r="V155" s="266"/>
      <c r="W155" s="239"/>
      <c r="X155" s="4"/>
      <c r="Y155" s="4"/>
      <c r="Z155" s="4"/>
      <c r="AA155" s="4"/>
      <c r="AB155" s="4"/>
      <c r="AC155" s="4"/>
      <c r="AR155" s="4"/>
    </row>
    <row r="156" spans="1:44" ht="15" customHeight="1">
      <c r="A156" s="290"/>
      <c r="B156" s="302"/>
      <c r="C156" s="303"/>
      <c r="D156" s="301"/>
      <c r="E156" s="237"/>
      <c r="F156" s="238"/>
      <c r="G156" s="238"/>
      <c r="H156" s="238"/>
      <c r="I156" s="239"/>
      <c r="J156" s="237"/>
      <c r="K156" s="238"/>
      <c r="L156" s="238"/>
      <c r="M156" s="238"/>
      <c r="N156" s="239"/>
      <c r="O156" s="237"/>
      <c r="P156" s="239"/>
      <c r="Q156" s="237"/>
      <c r="R156" s="238"/>
      <c r="S156" s="267"/>
      <c r="T156" s="238"/>
      <c r="U156" s="238"/>
      <c r="V156" s="266"/>
      <c r="W156" s="239"/>
      <c r="X156" s="4"/>
      <c r="Y156" s="4"/>
      <c r="Z156" s="4"/>
      <c r="AA156" s="4"/>
      <c r="AB156" s="4"/>
      <c r="AC156" s="4"/>
      <c r="AR156" s="4"/>
    </row>
    <row r="157" spans="1:44" ht="15" customHeight="1">
      <c r="A157" s="305"/>
      <c r="B157" s="302"/>
      <c r="C157" s="303"/>
      <c r="D157" s="301"/>
      <c r="E157" s="237"/>
      <c r="F157" s="238"/>
      <c r="G157" s="238"/>
      <c r="H157" s="238"/>
      <c r="I157" s="239"/>
      <c r="J157" s="237"/>
      <c r="K157" s="238"/>
      <c r="L157" s="238"/>
      <c r="M157" s="238"/>
      <c r="N157" s="239"/>
      <c r="O157" s="237"/>
      <c r="P157" s="239"/>
      <c r="Q157" s="237"/>
      <c r="R157" s="238"/>
      <c r="S157" s="267"/>
      <c r="T157" s="238"/>
      <c r="U157" s="238"/>
      <c r="V157" s="266"/>
      <c r="W157" s="239"/>
      <c r="X157" s="4"/>
      <c r="Y157" s="4"/>
      <c r="Z157" s="4"/>
      <c r="AA157" s="4"/>
      <c r="AB157" s="4"/>
      <c r="AC157" s="4"/>
      <c r="AR157" s="4"/>
    </row>
    <row r="158" spans="1:44" ht="15" customHeight="1">
      <c r="A158" s="305"/>
      <c r="B158" s="302"/>
      <c r="C158" s="303"/>
      <c r="D158" s="301"/>
      <c r="E158" s="237"/>
      <c r="F158" s="238"/>
      <c r="G158" s="238"/>
      <c r="H158" s="238"/>
      <c r="I158" s="239"/>
      <c r="J158" s="237"/>
      <c r="K158" s="238"/>
      <c r="L158" s="238"/>
      <c r="M158" s="238"/>
      <c r="N158" s="239"/>
      <c r="O158" s="237"/>
      <c r="P158" s="239"/>
      <c r="Q158" s="237"/>
      <c r="R158" s="238"/>
      <c r="S158" s="267"/>
      <c r="T158" s="238"/>
      <c r="U158" s="238"/>
      <c r="V158" s="266"/>
      <c r="W158" s="239"/>
      <c r="X158" s="4"/>
      <c r="Y158" s="4"/>
      <c r="Z158" s="4"/>
      <c r="AA158" s="4"/>
      <c r="AB158" s="4"/>
      <c r="AC158" s="4"/>
      <c r="AR158" s="4"/>
    </row>
    <row r="159" spans="1:44" ht="15" customHeight="1">
      <c r="A159" s="305"/>
      <c r="B159" s="302"/>
      <c r="C159" s="303"/>
      <c r="D159" s="301"/>
      <c r="E159" s="237"/>
      <c r="F159" s="238"/>
      <c r="G159" s="238"/>
      <c r="H159" s="238"/>
      <c r="I159" s="239"/>
      <c r="J159" s="237"/>
      <c r="K159" s="238"/>
      <c r="L159" s="238"/>
      <c r="M159" s="238"/>
      <c r="N159" s="239"/>
      <c r="O159" s="237"/>
      <c r="P159" s="239"/>
      <c r="Q159" s="237"/>
      <c r="R159" s="238"/>
      <c r="S159" s="267"/>
      <c r="T159" s="238"/>
      <c r="U159" s="238"/>
      <c r="V159" s="266"/>
      <c r="W159" s="239"/>
      <c r="X159" s="4"/>
      <c r="Y159" s="4"/>
      <c r="Z159" s="4"/>
      <c r="AA159" s="4"/>
      <c r="AB159" s="4"/>
      <c r="AC159" s="4"/>
      <c r="AR159" s="4"/>
    </row>
    <row r="160" spans="1:44" ht="15" customHeight="1">
      <c r="A160" s="305"/>
      <c r="B160" s="302"/>
      <c r="C160" s="303"/>
      <c r="D160" s="301"/>
      <c r="E160" s="237"/>
      <c r="F160" s="238"/>
      <c r="G160" s="238"/>
      <c r="H160" s="238"/>
      <c r="I160" s="239"/>
      <c r="J160" s="237"/>
      <c r="K160" s="238"/>
      <c r="L160" s="238"/>
      <c r="M160" s="238"/>
      <c r="N160" s="239"/>
      <c r="O160" s="237"/>
      <c r="P160" s="239"/>
      <c r="Q160" s="237"/>
      <c r="R160" s="238"/>
      <c r="S160" s="267"/>
      <c r="T160" s="238"/>
      <c r="U160" s="238"/>
      <c r="V160" s="266"/>
      <c r="W160" s="239"/>
      <c r="X160" s="4"/>
      <c r="Y160" s="4"/>
      <c r="Z160" s="4"/>
      <c r="AA160" s="4"/>
      <c r="AB160" s="4"/>
      <c r="AC160" s="4"/>
      <c r="AR160" s="4"/>
    </row>
    <row r="161" spans="1:44" ht="15" customHeight="1">
      <c r="A161" s="305"/>
      <c r="B161" s="302"/>
      <c r="C161" s="303"/>
      <c r="D161" s="301"/>
      <c r="E161" s="237"/>
      <c r="F161" s="238"/>
      <c r="G161" s="238"/>
      <c r="H161" s="238"/>
      <c r="I161" s="239"/>
      <c r="J161" s="237"/>
      <c r="K161" s="238"/>
      <c r="L161" s="238"/>
      <c r="M161" s="238"/>
      <c r="N161" s="239"/>
      <c r="O161" s="237"/>
      <c r="P161" s="239"/>
      <c r="Q161" s="237"/>
      <c r="R161" s="238"/>
      <c r="S161" s="267"/>
      <c r="T161" s="238"/>
      <c r="U161" s="238"/>
      <c r="V161" s="266"/>
      <c r="W161" s="239"/>
      <c r="X161" s="4"/>
      <c r="Y161" s="4"/>
      <c r="Z161" s="4"/>
      <c r="AA161" s="4"/>
      <c r="AB161" s="4"/>
      <c r="AC161" s="4"/>
      <c r="AR161" s="4"/>
    </row>
    <row r="162" spans="1:44" ht="15" customHeight="1">
      <c r="A162" s="305"/>
      <c r="B162" s="302"/>
      <c r="C162" s="303"/>
      <c r="D162" s="301"/>
      <c r="E162" s="237"/>
      <c r="F162" s="238"/>
      <c r="G162" s="238"/>
      <c r="H162" s="238"/>
      <c r="I162" s="239"/>
      <c r="J162" s="237"/>
      <c r="K162" s="238"/>
      <c r="L162" s="238"/>
      <c r="M162" s="238"/>
      <c r="N162" s="239"/>
      <c r="O162" s="237"/>
      <c r="P162" s="239"/>
      <c r="Q162" s="237"/>
      <c r="R162" s="238"/>
      <c r="S162" s="267"/>
      <c r="T162" s="238"/>
      <c r="U162" s="238"/>
      <c r="V162" s="266"/>
      <c r="W162" s="239"/>
      <c r="X162" s="4"/>
      <c r="Y162" s="4"/>
      <c r="Z162" s="4"/>
      <c r="AA162" s="4"/>
      <c r="AB162" s="4"/>
      <c r="AC162" s="4"/>
      <c r="AR162" s="4"/>
    </row>
    <row r="163" spans="1:44" ht="14.25" customHeight="1" thickBot="1">
      <c r="A163" s="305"/>
      <c r="B163" s="306"/>
      <c r="C163" s="307"/>
      <c r="D163" s="308"/>
      <c r="E163" s="178"/>
      <c r="F163" s="240"/>
      <c r="G163" s="240"/>
      <c r="H163" s="240"/>
      <c r="I163" s="241"/>
      <c r="J163" s="178"/>
      <c r="K163" s="240"/>
      <c r="L163" s="240"/>
      <c r="M163" s="240"/>
      <c r="N163" s="241"/>
      <c r="O163" s="178"/>
      <c r="P163" s="241"/>
      <c r="Q163" s="178"/>
      <c r="R163" s="240"/>
      <c r="S163" s="259"/>
      <c r="T163" s="240"/>
      <c r="U163" s="240"/>
      <c r="V163" s="260"/>
      <c r="W163" s="241"/>
      <c r="X163" s="4"/>
      <c r="Y163" s="4"/>
      <c r="Z163" s="4"/>
      <c r="AA163" s="4"/>
      <c r="AB163" s="4"/>
      <c r="AC163" s="4"/>
      <c r="AR163" s="4"/>
    </row>
    <row r="164" spans="1:44">
      <c r="A164" s="106"/>
      <c r="B164" s="163"/>
      <c r="C164" s="163"/>
      <c r="D164" s="10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AN164" s="4"/>
    </row>
    <row r="165" spans="1:44" ht="19.5" customHeight="1">
      <c r="A165" s="106"/>
      <c r="B165" s="163"/>
      <c r="C165" s="163"/>
      <c r="D165" s="23" t="s">
        <v>74</v>
      </c>
      <c r="E165" s="42">
        <f t="shared" ref="E165:R165" si="0">SUM(E15:E163)</f>
        <v>0</v>
      </c>
      <c r="F165" s="42">
        <f t="shared" si="0"/>
        <v>0</v>
      </c>
      <c r="G165" s="42">
        <f t="shared" si="0"/>
        <v>0</v>
      </c>
      <c r="H165" s="42">
        <f t="shared" si="0"/>
        <v>0</v>
      </c>
      <c r="I165" s="42">
        <f t="shared" si="0"/>
        <v>0</v>
      </c>
      <c r="J165" s="42">
        <f t="shared" si="0"/>
        <v>184</v>
      </c>
      <c r="K165" s="42">
        <f t="shared" si="0"/>
        <v>2368</v>
      </c>
      <c r="L165" s="42">
        <f t="shared" si="0"/>
        <v>2373</v>
      </c>
      <c r="M165" s="42">
        <f t="shared" si="0"/>
        <v>11</v>
      </c>
      <c r="N165" s="42">
        <f t="shared" si="0"/>
        <v>78</v>
      </c>
      <c r="O165" s="42">
        <f t="shared" si="0"/>
        <v>924</v>
      </c>
      <c r="P165" s="42">
        <f t="shared" si="0"/>
        <v>1444</v>
      </c>
      <c r="Q165" s="42">
        <f t="shared" si="0"/>
        <v>480</v>
      </c>
      <c r="R165" s="42">
        <f t="shared" si="0"/>
        <v>351</v>
      </c>
      <c r="S165" s="42">
        <f>SUM(S15:S163)</f>
        <v>539</v>
      </c>
      <c r="T165" s="42">
        <f>SUM(T15:T163)</f>
        <v>530</v>
      </c>
      <c r="U165" s="42">
        <f>SUM(U15:U163)</f>
        <v>291</v>
      </c>
      <c r="V165" s="42">
        <f>SUM(V15:V163)</f>
        <v>152</v>
      </c>
      <c r="W165" s="42">
        <f>SUM(W15:W163)</f>
        <v>25</v>
      </c>
      <c r="X165" s="4"/>
      <c r="Y165" s="4"/>
      <c r="AN165" s="4"/>
    </row>
    <row r="166" spans="1:44">
      <c r="B166" s="164"/>
      <c r="C166" s="16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AJ166" s="4"/>
    </row>
    <row r="167" spans="1:44" ht="29.25" customHeight="1">
      <c r="B167" s="164"/>
      <c r="C167" s="164"/>
      <c r="D167" s="763" t="s">
        <v>89</v>
      </c>
      <c r="E167" s="268" t="s">
        <v>92</v>
      </c>
      <c r="F167" s="268" t="s">
        <v>72</v>
      </c>
      <c r="G167" s="268" t="s">
        <v>93</v>
      </c>
      <c r="H167" s="268" t="s">
        <v>70</v>
      </c>
      <c r="I167" s="268" t="s">
        <v>71</v>
      </c>
      <c r="J167" s="269" t="s">
        <v>94</v>
      </c>
      <c r="K167" s="268" t="s">
        <v>95</v>
      </c>
      <c r="L167" s="270" t="s">
        <v>189</v>
      </c>
      <c r="M167" s="270" t="s">
        <v>190</v>
      </c>
      <c r="N167" s="270" t="s">
        <v>191</v>
      </c>
      <c r="O167" s="270" t="s">
        <v>192</v>
      </c>
      <c r="P167" s="270" t="s">
        <v>193</v>
      </c>
      <c r="Q167" s="271" t="s">
        <v>194</v>
      </c>
      <c r="R167" s="271" t="s">
        <v>195</v>
      </c>
      <c r="S167" s="4"/>
      <c r="T167" s="4"/>
      <c r="U167" s="4"/>
      <c r="V167" s="4"/>
      <c r="W167" s="4"/>
      <c r="X167" s="4"/>
      <c r="AM167" s="4"/>
    </row>
    <row r="168" spans="1:44" ht="22.5" customHeight="1">
      <c r="B168" s="164"/>
      <c r="C168" s="164"/>
      <c r="D168" s="764"/>
      <c r="E168" s="261">
        <f>SUM(E165,J165)</f>
        <v>184</v>
      </c>
      <c r="F168" s="261">
        <f>SUM(F165,K165)</f>
        <v>2368</v>
      </c>
      <c r="G168" s="261">
        <f>SUM(G165,L165)</f>
        <v>2373</v>
      </c>
      <c r="H168" s="261">
        <f>SUM(H165,M165)</f>
        <v>11</v>
      </c>
      <c r="I168" s="261">
        <f>SUM(I165,N165)</f>
        <v>78</v>
      </c>
      <c r="J168" s="261">
        <f>SUM(O165)</f>
        <v>924</v>
      </c>
      <c r="K168" s="261">
        <f t="shared" ref="K168:R168" si="1">SUM(P165)</f>
        <v>1444</v>
      </c>
      <c r="L168" s="261">
        <f t="shared" si="1"/>
        <v>480</v>
      </c>
      <c r="M168" s="261">
        <f t="shared" si="1"/>
        <v>351</v>
      </c>
      <c r="N168" s="261">
        <f t="shared" si="1"/>
        <v>539</v>
      </c>
      <c r="O168" s="261">
        <f t="shared" si="1"/>
        <v>530</v>
      </c>
      <c r="P168" s="261">
        <f t="shared" si="1"/>
        <v>291</v>
      </c>
      <c r="Q168" s="261">
        <f t="shared" si="1"/>
        <v>152</v>
      </c>
      <c r="R168" s="261">
        <f t="shared" si="1"/>
        <v>25</v>
      </c>
      <c r="S168" s="4"/>
      <c r="T168" s="4"/>
      <c r="U168" s="4"/>
      <c r="V168" s="4"/>
      <c r="W168" s="4"/>
      <c r="X168" s="4"/>
      <c r="AM168" s="4"/>
    </row>
    <row r="169" spans="1:44">
      <c r="B169" s="164"/>
      <c r="C169" s="16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AJ169" s="4"/>
    </row>
    <row r="170" spans="1:44">
      <c r="B170" s="164"/>
      <c r="C170" s="16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AJ170" s="4"/>
    </row>
    <row r="171" spans="1:44">
      <c r="A171" s="1" t="s">
        <v>97</v>
      </c>
      <c r="B171" s="164"/>
      <c r="C171" s="16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AJ171" s="4"/>
    </row>
    <row r="172" spans="1:44">
      <c r="B172" s="164"/>
      <c r="C172" s="16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AJ172" s="4"/>
    </row>
    <row r="173" spans="1:44">
      <c r="A173" s="1" t="s">
        <v>98</v>
      </c>
      <c r="B173" s="164"/>
      <c r="C173" s="16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AJ173" s="4"/>
    </row>
    <row r="174" spans="1:44">
      <c r="B174" s="164"/>
      <c r="C174" s="164"/>
      <c r="D174" s="4"/>
      <c r="E174" s="4"/>
      <c r="F174" s="4"/>
      <c r="G174" s="4"/>
      <c r="H174" s="4"/>
      <c r="I174" s="4"/>
      <c r="J174" s="4"/>
      <c r="K174" s="4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AJ174" s="4"/>
    </row>
    <row r="175" spans="1:44">
      <c r="B175" s="164"/>
      <c r="C175" s="16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AJ175" s="4"/>
    </row>
    <row r="176" spans="1:44">
      <c r="B176" s="164"/>
      <c r="C176" s="16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AJ176" s="4"/>
    </row>
    <row r="177" spans="2:36">
      <c r="B177" s="164"/>
      <c r="C177" s="164"/>
      <c r="AJ177" s="4"/>
    </row>
    <row r="178" spans="2:36">
      <c r="B178" s="164"/>
      <c r="C178" s="164"/>
      <c r="AJ178" s="4"/>
    </row>
    <row r="179" spans="2:36">
      <c r="B179" s="164"/>
      <c r="C179" s="164"/>
      <c r="AJ179" s="4"/>
    </row>
    <row r="180" spans="2:36">
      <c r="B180" s="164"/>
      <c r="C180" s="164"/>
      <c r="AJ180" s="4"/>
    </row>
    <row r="181" spans="2:36">
      <c r="B181" s="164"/>
      <c r="C181" s="164"/>
      <c r="AJ181" s="4"/>
    </row>
    <row r="182" spans="2:36">
      <c r="B182" s="164"/>
      <c r="C182" s="164"/>
      <c r="AJ182" s="4"/>
    </row>
    <row r="183" spans="2:36">
      <c r="B183" s="164"/>
      <c r="C183" s="164"/>
      <c r="AJ183" s="4"/>
    </row>
    <row r="184" spans="2:36">
      <c r="B184" s="164"/>
      <c r="C184" s="164"/>
      <c r="AJ184" s="4"/>
    </row>
    <row r="185" spans="2:36">
      <c r="B185" s="164"/>
      <c r="C185" s="164"/>
      <c r="AJ185" s="4"/>
    </row>
    <row r="186" spans="2:36">
      <c r="AJ186" s="4"/>
    </row>
    <row r="187" spans="2:36">
      <c r="AJ187" s="4"/>
    </row>
    <row r="188" spans="2:36">
      <c r="AJ188" s="4"/>
    </row>
    <row r="189" spans="2:36">
      <c r="AJ189" s="4"/>
    </row>
    <row r="190" spans="2:36">
      <c r="AJ190" s="4"/>
    </row>
    <row r="191" spans="2:36">
      <c r="AJ191" s="4"/>
    </row>
    <row r="192" spans="2:36">
      <c r="AJ192" s="4"/>
    </row>
    <row r="193" spans="36:36">
      <c r="AJ193" s="4"/>
    </row>
    <row r="194" spans="36:36">
      <c r="AJ194" s="4"/>
    </row>
    <row r="195" spans="36:36">
      <c r="AJ195" s="4"/>
    </row>
  </sheetData>
  <sheetProtection algorithmName="SHA-512" hashValue="+XEcJKe43j3+W3ntfCc/8PNj0oWoL5wRhJJjy73V+YaksHvnkDyGsdNRPCCfjJmmjzFuL9gkahMkKwrSmbmoAg==" saltValue="a+t+2POC/XgbMLnF+4qp/g==" spinCount="100000" sheet="1" formatCells="0" formatRows="0" selectLockedCells="1"/>
  <mergeCells count="28">
    <mergeCell ref="Y8:AE8"/>
    <mergeCell ref="AG8:AJ8"/>
    <mergeCell ref="D167:D168"/>
    <mergeCell ref="A12:A14"/>
    <mergeCell ref="D12:D14"/>
    <mergeCell ref="E12:W12"/>
    <mergeCell ref="E13:I13"/>
    <mergeCell ref="J13:N13"/>
    <mergeCell ref="O13:P13"/>
    <mergeCell ref="Q13:W13"/>
    <mergeCell ref="B12:B14"/>
    <mergeCell ref="C12:C14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E8:I8"/>
    <mergeCell ref="AK8:AL8"/>
    <mergeCell ref="AM8:AS8"/>
    <mergeCell ref="J8:N8"/>
    <mergeCell ref="O8:R8"/>
    <mergeCell ref="S8:V8"/>
    <mergeCell ref="W8:X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7" tint="0.59999389629810485"/>
  </sheetPr>
  <dimension ref="A1:AT187"/>
  <sheetViews>
    <sheetView showGridLines="0" topLeftCell="D41" zoomScale="70" zoomScaleNormal="70" workbookViewId="0">
      <selection activeCell="W67" sqref="W67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65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6.5" thickBot="1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customFormat="1">
      <c r="A11" s="788" t="s">
        <v>55</v>
      </c>
      <c r="B11" s="784" t="s">
        <v>216</v>
      </c>
      <c r="C11" s="791" t="s">
        <v>325</v>
      </c>
      <c r="D11" s="231" t="s">
        <v>217</v>
      </c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6"/>
      <c r="AG11" s="781"/>
      <c r="AH11" s="781"/>
      <c r="AI11" s="781"/>
      <c r="AJ11" s="781"/>
      <c r="AK11" s="781"/>
      <c r="AL11" s="781"/>
      <c r="AM11" s="781"/>
      <c r="AN11" s="781"/>
      <c r="AO11" s="781"/>
      <c r="AP11" s="781"/>
      <c r="AQ11" s="781"/>
      <c r="AR11" s="781"/>
      <c r="AS11" s="781"/>
    </row>
    <row r="12" spans="1:45" customFormat="1">
      <c r="A12" s="789"/>
      <c r="B12" s="785"/>
      <c r="C12" s="792"/>
      <c r="D12" s="232" t="s">
        <v>218</v>
      </c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6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5" customFormat="1">
      <c r="A13" s="789"/>
      <c r="B13" s="785"/>
      <c r="C13" s="792"/>
      <c r="D13" s="232" t="s">
        <v>219</v>
      </c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6"/>
      <c r="AG13" s="782"/>
      <c r="AH13" s="782"/>
      <c r="AI13" s="782"/>
      <c r="AJ13" s="782"/>
      <c r="AK13" s="782"/>
      <c r="AL13" s="782"/>
      <c r="AM13" s="782"/>
      <c r="AN13" s="782"/>
      <c r="AO13" s="782"/>
      <c r="AP13" s="782"/>
      <c r="AQ13" s="782"/>
      <c r="AR13" s="782"/>
      <c r="AS13" s="782"/>
    </row>
    <row r="14" spans="1:45" customFormat="1">
      <c r="A14" s="789"/>
      <c r="B14" s="785"/>
      <c r="C14" s="792"/>
      <c r="D14" s="232" t="s">
        <v>220</v>
      </c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6"/>
      <c r="AG14" s="782"/>
      <c r="AH14" s="782"/>
      <c r="AI14" s="782"/>
      <c r="AJ14" s="782"/>
      <c r="AK14" s="782"/>
      <c r="AL14" s="782"/>
      <c r="AM14" s="782"/>
      <c r="AN14" s="782"/>
      <c r="AO14" s="782"/>
      <c r="AP14" s="782"/>
      <c r="AQ14" s="782"/>
      <c r="AR14" s="782"/>
      <c r="AS14" s="782"/>
    </row>
    <row r="15" spans="1:45" customFormat="1">
      <c r="A15" s="789"/>
      <c r="B15" s="785"/>
      <c r="C15" s="792"/>
      <c r="D15" s="232" t="s">
        <v>221</v>
      </c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6"/>
      <c r="AG15" s="782"/>
      <c r="AH15" s="782"/>
      <c r="AI15" s="782"/>
      <c r="AJ15" s="782"/>
      <c r="AK15" s="782"/>
      <c r="AL15" s="782"/>
      <c r="AM15" s="782"/>
      <c r="AN15" s="782"/>
      <c r="AO15" s="782"/>
      <c r="AP15" s="782"/>
      <c r="AQ15" s="782"/>
      <c r="AR15" s="782"/>
      <c r="AS15" s="782"/>
    </row>
    <row r="16" spans="1:45" customFormat="1">
      <c r="A16" s="789"/>
      <c r="B16" s="785"/>
      <c r="C16" s="792"/>
      <c r="D16" s="232" t="s">
        <v>222</v>
      </c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6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782"/>
    </row>
    <row r="17" spans="1:45" customFormat="1" ht="19.5" customHeight="1">
      <c r="A17" s="789"/>
      <c r="B17" s="785"/>
      <c r="C17" s="792"/>
      <c r="D17" s="232" t="s">
        <v>223</v>
      </c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6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5" customFormat="1" ht="18.75" customHeight="1">
      <c r="A18" s="789"/>
      <c r="B18" s="785"/>
      <c r="C18" s="792"/>
      <c r="D18" s="232" t="s">
        <v>224</v>
      </c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6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5" customFormat="1" ht="18.75" customHeight="1">
      <c r="A19" s="789"/>
      <c r="B19" s="785"/>
      <c r="C19" s="792"/>
      <c r="D19" s="232" t="s">
        <v>225</v>
      </c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6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5" customFormat="1" ht="18.75" customHeight="1">
      <c r="A20" s="789"/>
      <c r="B20" s="785"/>
      <c r="C20" s="792"/>
      <c r="D20" s="232" t="s">
        <v>226</v>
      </c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6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5" customFormat="1" ht="15.75" thickBot="1">
      <c r="A21" s="790"/>
      <c r="B21" s="786"/>
      <c r="C21" s="793"/>
      <c r="D21" s="309" t="s">
        <v>227</v>
      </c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6"/>
      <c r="AG21" s="783"/>
      <c r="AH21" s="783"/>
      <c r="AI21" s="783"/>
      <c r="AJ21" s="783"/>
      <c r="AK21" s="783"/>
      <c r="AL21" s="783"/>
      <c r="AM21" s="783"/>
      <c r="AN21" s="783"/>
      <c r="AO21" s="783"/>
      <c r="AP21" s="783"/>
      <c r="AQ21" s="783"/>
      <c r="AR21" s="783"/>
      <c r="AS21" s="783"/>
    </row>
    <row r="22" spans="1:45" ht="14.45" customHeight="1">
      <c r="A22" s="787"/>
      <c r="B22" s="787"/>
      <c r="C22" s="787"/>
      <c r="D22" s="787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92">
        <f>AG11</f>
        <v>0</v>
      </c>
      <c r="AH22" s="92">
        <f t="shared" ref="AH22:AS22" si="1">AH11</f>
        <v>0</v>
      </c>
      <c r="AI22" s="92">
        <f t="shared" si="1"/>
        <v>0</v>
      </c>
      <c r="AJ22" s="92">
        <f t="shared" si="1"/>
        <v>0</v>
      </c>
      <c r="AK22" s="92">
        <f t="shared" si="1"/>
        <v>0</v>
      </c>
      <c r="AL22" s="92">
        <f t="shared" si="1"/>
        <v>0</v>
      </c>
      <c r="AM22" s="92">
        <f t="shared" si="1"/>
        <v>0</v>
      </c>
      <c r="AN22" s="92">
        <f t="shared" si="1"/>
        <v>0</v>
      </c>
      <c r="AO22" s="92">
        <f t="shared" si="1"/>
        <v>0</v>
      </c>
      <c r="AP22" s="92">
        <f t="shared" si="1"/>
        <v>0</v>
      </c>
      <c r="AQ22" s="92">
        <f t="shared" si="1"/>
        <v>0</v>
      </c>
      <c r="AR22" s="92">
        <f t="shared" si="1"/>
        <v>0</v>
      </c>
      <c r="AS22" s="92">
        <f t="shared" si="1"/>
        <v>0</v>
      </c>
    </row>
    <row r="23" spans="1:45" customFormat="1" ht="15.75" thickBot="1">
      <c r="D23" s="289"/>
    </row>
    <row r="24" spans="1:45" customFormat="1" ht="30">
      <c r="A24" s="788" t="s">
        <v>228</v>
      </c>
      <c r="B24" s="784" t="s">
        <v>326</v>
      </c>
      <c r="C24" s="791" t="s">
        <v>327</v>
      </c>
      <c r="D24" s="231" t="s">
        <v>328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6"/>
      <c r="AG24" s="781"/>
      <c r="AH24" s="781"/>
      <c r="AI24" s="781"/>
      <c r="AJ24" s="781"/>
      <c r="AK24" s="781"/>
      <c r="AL24" s="781"/>
      <c r="AM24" s="781"/>
      <c r="AN24" s="781"/>
      <c r="AO24" s="781"/>
      <c r="AP24" s="781"/>
      <c r="AQ24" s="781"/>
      <c r="AR24" s="781"/>
      <c r="AS24" s="781"/>
    </row>
    <row r="25" spans="1:45" customFormat="1">
      <c r="A25" s="789"/>
      <c r="B25" s="785"/>
      <c r="C25" s="792"/>
      <c r="D25" s="232" t="s">
        <v>329</v>
      </c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6"/>
      <c r="AG25" s="782"/>
      <c r="AH25" s="782"/>
      <c r="AI25" s="782"/>
      <c r="AJ25" s="782"/>
      <c r="AK25" s="782"/>
      <c r="AL25" s="782"/>
      <c r="AM25" s="782"/>
      <c r="AN25" s="782"/>
      <c r="AO25" s="782"/>
      <c r="AP25" s="782"/>
      <c r="AQ25" s="782"/>
      <c r="AR25" s="782"/>
      <c r="AS25" s="782"/>
    </row>
    <row r="26" spans="1:45" customFormat="1">
      <c r="A26" s="789"/>
      <c r="B26" s="785"/>
      <c r="C26" s="792"/>
      <c r="D26" s="232" t="s">
        <v>330</v>
      </c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6"/>
      <c r="AG26" s="782"/>
      <c r="AH26" s="782"/>
      <c r="AI26" s="782"/>
      <c r="AJ26" s="782"/>
      <c r="AK26" s="782"/>
      <c r="AL26" s="782"/>
      <c r="AM26" s="782"/>
      <c r="AN26" s="782"/>
      <c r="AO26" s="782"/>
      <c r="AP26" s="782"/>
      <c r="AQ26" s="782"/>
      <c r="AR26" s="782"/>
      <c r="AS26" s="782"/>
    </row>
    <row r="27" spans="1:45" customFormat="1">
      <c r="A27" s="789"/>
      <c r="B27" s="785"/>
      <c r="C27" s="792"/>
      <c r="D27" s="232" t="s">
        <v>331</v>
      </c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6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15.75" thickBot="1">
      <c r="A28" s="790"/>
      <c r="B28" s="786"/>
      <c r="C28" s="793"/>
      <c r="D28" s="233" t="s">
        <v>332</v>
      </c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6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 ht="14.45" customHeight="1">
      <c r="A29" s="787"/>
      <c r="B29" s="787"/>
      <c r="C29" s="787"/>
      <c r="D29" s="787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>AG24</f>
        <v>0</v>
      </c>
      <c r="AH29" s="92">
        <f t="shared" ref="AH29:AS29" si="3">AH24</f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customFormat="1" ht="15.75" thickBot="1">
      <c r="D30" s="289"/>
    </row>
    <row r="31" spans="1:45" customFormat="1">
      <c r="A31" s="788" t="s">
        <v>51</v>
      </c>
      <c r="B31" s="784" t="s">
        <v>212</v>
      </c>
      <c r="C31" s="791" t="s">
        <v>333</v>
      </c>
      <c r="D31" s="231" t="s">
        <v>213</v>
      </c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6"/>
      <c r="AG31" s="781"/>
      <c r="AH31" s="781"/>
      <c r="AI31" s="781"/>
      <c r="AJ31" s="781"/>
      <c r="AK31" s="781"/>
      <c r="AL31" s="781"/>
      <c r="AM31" s="781"/>
      <c r="AN31" s="781"/>
      <c r="AO31" s="781"/>
      <c r="AP31" s="781"/>
      <c r="AQ31" s="781"/>
      <c r="AR31" s="781"/>
      <c r="AS31" s="781"/>
    </row>
    <row r="32" spans="1:45" customFormat="1">
      <c r="A32" s="789"/>
      <c r="B32" s="785"/>
      <c r="C32" s="792"/>
      <c r="D32" s="232" t="s">
        <v>214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6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6" customFormat="1">
      <c r="A33" s="789"/>
      <c r="B33" s="785"/>
      <c r="C33" s="792"/>
      <c r="D33" s="232" t="s">
        <v>215</v>
      </c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6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6" customFormat="1">
      <c r="A34" s="789"/>
      <c r="B34" s="785"/>
      <c r="C34" s="792"/>
      <c r="D34" s="232" t="s">
        <v>229</v>
      </c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6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6" customFormat="1" ht="15.75" thickBot="1">
      <c r="A35" s="790"/>
      <c r="B35" s="786"/>
      <c r="C35" s="793"/>
      <c r="D35" s="233" t="s">
        <v>230</v>
      </c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6"/>
      <c r="AG35" s="783"/>
      <c r="AH35" s="783"/>
      <c r="AI35" s="783"/>
      <c r="AJ35" s="783"/>
      <c r="AK35" s="783"/>
      <c r="AL35" s="783"/>
      <c r="AM35" s="783"/>
      <c r="AN35" s="783"/>
      <c r="AO35" s="783"/>
      <c r="AP35" s="783"/>
      <c r="AQ35" s="783"/>
      <c r="AR35" s="783"/>
      <c r="AS35" s="783"/>
    </row>
    <row r="36" spans="1:46" ht="14.45" customHeight="1">
      <c r="A36" s="787"/>
      <c r="B36" s="787"/>
      <c r="C36" s="787"/>
      <c r="D36" s="78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92">
        <f>AG31</f>
        <v>0</v>
      </c>
      <c r="AH36" s="92">
        <f t="shared" ref="AH36:AS36" si="5">AH31</f>
        <v>0</v>
      </c>
      <c r="AI36" s="92">
        <f t="shared" si="5"/>
        <v>0</v>
      </c>
      <c r="AJ36" s="92">
        <f t="shared" si="5"/>
        <v>0</v>
      </c>
      <c r="AK36" s="92">
        <f t="shared" si="5"/>
        <v>0</v>
      </c>
      <c r="AL36" s="92">
        <f t="shared" si="5"/>
        <v>0</v>
      </c>
      <c r="AM36" s="92">
        <f t="shared" si="5"/>
        <v>0</v>
      </c>
      <c r="AN36" s="92">
        <f t="shared" si="5"/>
        <v>0</v>
      </c>
      <c r="AO36" s="92">
        <f t="shared" si="5"/>
        <v>0</v>
      </c>
      <c r="AP36" s="92">
        <f t="shared" si="5"/>
        <v>0</v>
      </c>
      <c r="AQ36" s="92">
        <f t="shared" si="5"/>
        <v>0</v>
      </c>
      <c r="AR36" s="92">
        <f t="shared" si="5"/>
        <v>0</v>
      </c>
      <c r="AS36" s="92">
        <f t="shared" si="5"/>
        <v>0</v>
      </c>
    </row>
    <row r="37" spans="1:46" customFormat="1">
      <c r="D37" s="289"/>
    </row>
    <row r="38" spans="1:46" ht="19.5" customHeight="1">
      <c r="D38" s="22" t="s">
        <v>73</v>
      </c>
      <c r="E38" s="5">
        <f t="shared" ref="E38:V38" si="6">SUM(E22,E29,E36)</f>
        <v>0</v>
      </c>
      <c r="F38" s="5">
        <f t="shared" si="6"/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ref="W38:AS38" si="7">SUM(W22,W29,W36)</f>
        <v>0</v>
      </c>
      <c r="X38" s="5">
        <f t="shared" si="7"/>
        <v>0</v>
      </c>
      <c r="Y38" s="5">
        <f t="shared" si="7"/>
        <v>0</v>
      </c>
      <c r="Z38" s="5">
        <f t="shared" si="7"/>
        <v>0</v>
      </c>
      <c r="AA38" s="5">
        <f t="shared" si="7"/>
        <v>0</v>
      </c>
      <c r="AB38" s="5">
        <f t="shared" si="7"/>
        <v>0</v>
      </c>
      <c r="AC38" s="5">
        <f t="shared" si="7"/>
        <v>0</v>
      </c>
      <c r="AD38" s="5">
        <f t="shared" si="7"/>
        <v>0</v>
      </c>
      <c r="AE38" s="5">
        <f t="shared" si="7"/>
        <v>0</v>
      </c>
      <c r="AF38" s="4"/>
      <c r="AG38" s="92">
        <f t="shared" si="7"/>
        <v>0</v>
      </c>
      <c r="AH38" s="92">
        <f t="shared" si="7"/>
        <v>0</v>
      </c>
      <c r="AI38" s="92">
        <f t="shared" si="7"/>
        <v>0</v>
      </c>
      <c r="AJ38" s="92">
        <f t="shared" si="7"/>
        <v>0</v>
      </c>
      <c r="AK38" s="92">
        <f t="shared" si="7"/>
        <v>0</v>
      </c>
      <c r="AL38" s="92">
        <f t="shared" si="7"/>
        <v>0</v>
      </c>
      <c r="AM38" s="92">
        <f t="shared" si="7"/>
        <v>0</v>
      </c>
      <c r="AN38" s="92">
        <f t="shared" si="7"/>
        <v>0</v>
      </c>
      <c r="AO38" s="92">
        <f t="shared" si="7"/>
        <v>0</v>
      </c>
      <c r="AP38" s="92">
        <f t="shared" si="7"/>
        <v>0</v>
      </c>
      <c r="AQ38" s="92">
        <f t="shared" si="7"/>
        <v>0</v>
      </c>
      <c r="AR38" s="92">
        <f t="shared" si="7"/>
        <v>0</v>
      </c>
      <c r="AS38" s="92">
        <f t="shared" si="7"/>
        <v>0</v>
      </c>
    </row>
    <row r="39" spans="1:46" ht="15.75" thickBot="1"/>
    <row r="40" spans="1:46" ht="21.75" customHeight="1" thickBot="1">
      <c r="A40" s="765"/>
      <c r="B40" s="777" t="s">
        <v>45</v>
      </c>
      <c r="C40" s="766" t="s">
        <v>66</v>
      </c>
      <c r="D40" s="766" t="s">
        <v>67</v>
      </c>
      <c r="E40" s="769" t="s">
        <v>88</v>
      </c>
      <c r="F40" s="770"/>
      <c r="G40" s="770"/>
      <c r="H40" s="770"/>
      <c r="I40" s="770"/>
      <c r="J40" s="770"/>
      <c r="K40" s="770"/>
      <c r="L40" s="770"/>
      <c r="M40" s="770"/>
      <c r="N40" s="770"/>
      <c r="O40" s="770"/>
      <c r="P40" s="770"/>
      <c r="Q40" s="756"/>
      <c r="R40" s="756"/>
      <c r="S40" s="756"/>
      <c r="T40" s="756"/>
      <c r="U40" s="771"/>
      <c r="V40" s="771"/>
      <c r="W40" s="772"/>
      <c r="AJ40" s="4"/>
    </row>
    <row r="41" spans="1:46" ht="21.75" customHeight="1" thickBot="1">
      <c r="A41" s="765"/>
      <c r="B41" s="778"/>
      <c r="C41" s="779"/>
      <c r="D41" s="767"/>
      <c r="E41" s="773" t="s">
        <v>0</v>
      </c>
      <c r="F41" s="773"/>
      <c r="G41" s="773"/>
      <c r="H41" s="773"/>
      <c r="I41" s="773"/>
      <c r="J41" s="773" t="s">
        <v>1</v>
      </c>
      <c r="K41" s="773"/>
      <c r="L41" s="773"/>
      <c r="M41" s="773"/>
      <c r="N41" s="773"/>
      <c r="O41" s="774" t="s">
        <v>43</v>
      </c>
      <c r="P41" s="775"/>
      <c r="Q41" s="776" t="s">
        <v>186</v>
      </c>
      <c r="R41" s="756"/>
      <c r="S41" s="756"/>
      <c r="T41" s="756"/>
      <c r="U41" s="771"/>
      <c r="V41" s="771"/>
      <c r="W41" s="772"/>
      <c r="AJ41" s="4"/>
    </row>
    <row r="42" spans="1:46" ht="30" customHeight="1" thickBot="1">
      <c r="A42" s="765"/>
      <c r="B42" s="778"/>
      <c r="C42" s="780"/>
      <c r="D42" s="768"/>
      <c r="E42" s="247" t="s">
        <v>92</v>
      </c>
      <c r="F42" s="247" t="s">
        <v>72</v>
      </c>
      <c r="G42" s="248" t="s">
        <v>93</v>
      </c>
      <c r="H42" s="248" t="s">
        <v>70</v>
      </c>
      <c r="I42" s="248" t="s">
        <v>71</v>
      </c>
      <c r="J42" s="248" t="s">
        <v>92</v>
      </c>
      <c r="K42" s="247" t="s">
        <v>72</v>
      </c>
      <c r="L42" s="248" t="s">
        <v>93</v>
      </c>
      <c r="M42" s="248" t="s">
        <v>70</v>
      </c>
      <c r="N42" s="248" t="s">
        <v>71</v>
      </c>
      <c r="O42" s="248" t="s">
        <v>94</v>
      </c>
      <c r="P42" s="248" t="s">
        <v>95</v>
      </c>
      <c r="Q42" s="249" t="s">
        <v>189</v>
      </c>
      <c r="R42" s="249" t="s">
        <v>190</v>
      </c>
      <c r="S42" s="249" t="s">
        <v>191</v>
      </c>
      <c r="T42" s="249" t="s">
        <v>192</v>
      </c>
      <c r="U42" s="249" t="s">
        <v>193</v>
      </c>
      <c r="V42" s="250" t="s">
        <v>194</v>
      </c>
      <c r="W42" s="249" t="s">
        <v>195</v>
      </c>
      <c r="X42" s="4"/>
      <c r="Y42" s="4"/>
      <c r="AN42" s="4"/>
    </row>
    <row r="43" spans="1:46" ht="15" customHeight="1">
      <c r="A43" s="290"/>
      <c r="B43" s="453" t="s">
        <v>752</v>
      </c>
      <c r="C43" s="454" t="s">
        <v>753</v>
      </c>
      <c r="D43" s="455">
        <v>138</v>
      </c>
      <c r="E43" s="456"/>
      <c r="F43" s="457"/>
      <c r="G43" s="457"/>
      <c r="H43" s="457"/>
      <c r="I43" s="458"/>
      <c r="J43" s="456">
        <v>6</v>
      </c>
      <c r="K43" s="432">
        <v>109</v>
      </c>
      <c r="L43" s="432">
        <v>104</v>
      </c>
      <c r="M43" s="432">
        <v>0</v>
      </c>
      <c r="N43" s="433">
        <v>5</v>
      </c>
      <c r="O43" s="431">
        <v>56</v>
      </c>
      <c r="P43" s="433">
        <v>53</v>
      </c>
      <c r="Q43" s="434">
        <v>5</v>
      </c>
      <c r="R43" s="435">
        <v>2</v>
      </c>
      <c r="S43" s="436">
        <v>15</v>
      </c>
      <c r="T43" s="435">
        <v>20</v>
      </c>
      <c r="U43" s="435">
        <v>25</v>
      </c>
      <c r="V43" s="437">
        <v>20</v>
      </c>
      <c r="W43" s="438">
        <v>22</v>
      </c>
      <c r="X43" s="4"/>
      <c r="Y43" s="4"/>
      <c r="Z43" s="4"/>
      <c r="AA43" s="4"/>
      <c r="AT43" s="4"/>
    </row>
    <row r="44" spans="1:46" ht="15" customHeight="1">
      <c r="A44" s="290"/>
      <c r="B44" s="459" t="s">
        <v>752</v>
      </c>
      <c r="C44" s="298" t="s">
        <v>754</v>
      </c>
      <c r="D44" s="460">
        <v>72</v>
      </c>
      <c r="E44" s="461"/>
      <c r="F44" s="263"/>
      <c r="G44" s="263"/>
      <c r="H44" s="263"/>
      <c r="I44" s="462"/>
      <c r="J44" s="461">
        <v>3</v>
      </c>
      <c r="K44" s="443">
        <v>34</v>
      </c>
      <c r="L44" s="443">
        <v>21</v>
      </c>
      <c r="M44" s="443">
        <v>0</v>
      </c>
      <c r="N44" s="444">
        <v>13</v>
      </c>
      <c r="O44" s="442">
        <v>15</v>
      </c>
      <c r="P44" s="444">
        <v>19</v>
      </c>
      <c r="Q44" s="445">
        <v>3</v>
      </c>
      <c r="R44" s="238">
        <v>1</v>
      </c>
      <c r="S44" s="267">
        <v>6</v>
      </c>
      <c r="T44" s="238">
        <v>6</v>
      </c>
      <c r="U44" s="238">
        <v>6</v>
      </c>
      <c r="V44" s="266">
        <v>6</v>
      </c>
      <c r="W44" s="446">
        <v>6</v>
      </c>
      <c r="X44" s="4"/>
      <c r="Y44" s="4"/>
      <c r="Z44" s="4"/>
      <c r="AA44" s="4"/>
      <c r="AT44" s="4"/>
    </row>
    <row r="45" spans="1:46" ht="15" customHeight="1">
      <c r="A45" s="290"/>
      <c r="B45" s="459" t="s">
        <v>752</v>
      </c>
      <c r="C45" s="298" t="s">
        <v>755</v>
      </c>
      <c r="D45" s="460">
        <v>120</v>
      </c>
      <c r="E45" s="461"/>
      <c r="F45" s="263"/>
      <c r="G45" s="263"/>
      <c r="H45" s="263"/>
      <c r="I45" s="462"/>
      <c r="J45" s="461">
        <v>6</v>
      </c>
      <c r="K45" s="443">
        <v>75</v>
      </c>
      <c r="L45" s="443">
        <v>60</v>
      </c>
      <c r="M45" s="443">
        <v>0</v>
      </c>
      <c r="N45" s="444">
        <v>15</v>
      </c>
      <c r="O45" s="442">
        <v>36</v>
      </c>
      <c r="P45" s="444">
        <v>39</v>
      </c>
      <c r="Q45" s="445">
        <v>3</v>
      </c>
      <c r="R45" s="238">
        <v>0</v>
      </c>
      <c r="S45" s="267">
        <v>14</v>
      </c>
      <c r="T45" s="238">
        <v>6</v>
      </c>
      <c r="U45" s="238">
        <v>21</v>
      </c>
      <c r="V45" s="266">
        <v>22</v>
      </c>
      <c r="W45" s="446">
        <v>9</v>
      </c>
      <c r="X45" s="4"/>
      <c r="Y45" s="4"/>
      <c r="Z45" s="4"/>
      <c r="AA45" s="4"/>
      <c r="AT45" s="4"/>
    </row>
    <row r="46" spans="1:46" ht="15" customHeight="1">
      <c r="A46" s="290"/>
      <c r="B46" s="459" t="s">
        <v>756</v>
      </c>
      <c r="C46" s="298" t="s">
        <v>757</v>
      </c>
      <c r="D46" s="460">
        <v>342</v>
      </c>
      <c r="E46" s="461"/>
      <c r="F46" s="263"/>
      <c r="G46" s="263"/>
      <c r="H46" s="263"/>
      <c r="I46" s="462"/>
      <c r="J46" s="461">
        <v>15</v>
      </c>
      <c r="K46" s="443">
        <v>159</v>
      </c>
      <c r="L46" s="443">
        <v>159</v>
      </c>
      <c r="M46" s="443">
        <v>0</v>
      </c>
      <c r="N46" s="444">
        <v>0</v>
      </c>
      <c r="O46" s="442">
        <v>8</v>
      </c>
      <c r="P46" s="444">
        <v>151</v>
      </c>
      <c r="Q46" s="445">
        <v>3</v>
      </c>
      <c r="R46" s="238">
        <v>4</v>
      </c>
      <c r="S46" s="267">
        <v>26</v>
      </c>
      <c r="T46" s="238">
        <v>26</v>
      </c>
      <c r="U46" s="238">
        <v>26</v>
      </c>
      <c r="V46" s="266">
        <v>24</v>
      </c>
      <c r="W46" s="446">
        <v>50</v>
      </c>
      <c r="X46" s="4"/>
      <c r="Y46" s="4"/>
      <c r="Z46" s="4"/>
      <c r="AA46" s="4"/>
      <c r="AT46" s="4"/>
    </row>
    <row r="47" spans="1:46" ht="15" customHeight="1">
      <c r="A47" s="290"/>
      <c r="B47" s="459" t="s">
        <v>756</v>
      </c>
      <c r="C47" s="298" t="s">
        <v>758</v>
      </c>
      <c r="D47" s="460">
        <v>131</v>
      </c>
      <c r="E47" s="461"/>
      <c r="F47" s="263"/>
      <c r="G47" s="263"/>
      <c r="H47" s="263"/>
      <c r="I47" s="462"/>
      <c r="J47" s="461">
        <v>6</v>
      </c>
      <c r="K47" s="443">
        <v>62</v>
      </c>
      <c r="L47" s="443">
        <v>62</v>
      </c>
      <c r="M47" s="443">
        <v>0</v>
      </c>
      <c r="N47" s="444">
        <v>0</v>
      </c>
      <c r="O47" s="442">
        <v>0</v>
      </c>
      <c r="P47" s="444">
        <v>62</v>
      </c>
      <c r="Q47" s="445">
        <v>0</v>
      </c>
      <c r="R47" s="238">
        <v>8</v>
      </c>
      <c r="S47" s="267">
        <v>29</v>
      </c>
      <c r="T47" s="238">
        <v>7</v>
      </c>
      <c r="U47" s="238">
        <v>12</v>
      </c>
      <c r="V47" s="266">
        <v>0</v>
      </c>
      <c r="W47" s="446">
        <v>6</v>
      </c>
      <c r="X47" s="4"/>
      <c r="Y47" s="4"/>
      <c r="Z47" s="4"/>
      <c r="AA47" s="4"/>
      <c r="AT47" s="4"/>
    </row>
    <row r="48" spans="1:46" ht="15" customHeight="1">
      <c r="A48" s="290"/>
      <c r="B48" s="459" t="s">
        <v>756</v>
      </c>
      <c r="C48" s="298" t="s">
        <v>759</v>
      </c>
      <c r="D48" s="460">
        <v>144</v>
      </c>
      <c r="E48" s="461"/>
      <c r="F48" s="263"/>
      <c r="G48" s="263"/>
      <c r="H48" s="263"/>
      <c r="I48" s="462"/>
      <c r="J48" s="461">
        <v>6</v>
      </c>
      <c r="K48" s="443">
        <v>62</v>
      </c>
      <c r="L48" s="443">
        <v>58</v>
      </c>
      <c r="M48" s="443">
        <v>4</v>
      </c>
      <c r="N48" s="444">
        <v>0</v>
      </c>
      <c r="O48" s="442">
        <v>0</v>
      </c>
      <c r="P48" s="444">
        <v>62</v>
      </c>
      <c r="Q48" s="445">
        <v>0</v>
      </c>
      <c r="R48" s="238">
        <v>10</v>
      </c>
      <c r="S48" s="267">
        <v>0</v>
      </c>
      <c r="T48" s="238">
        <v>20</v>
      </c>
      <c r="U48" s="238">
        <v>26</v>
      </c>
      <c r="V48" s="266">
        <v>6</v>
      </c>
      <c r="W48" s="446">
        <v>0</v>
      </c>
      <c r="X48" s="4"/>
      <c r="Y48" s="4"/>
      <c r="Z48" s="4"/>
      <c r="AA48" s="4"/>
      <c r="AT48" s="4"/>
    </row>
    <row r="49" spans="1:46" ht="15" customHeight="1">
      <c r="A49" s="290"/>
      <c r="B49" s="459" t="s">
        <v>756</v>
      </c>
      <c r="C49" s="298" t="s">
        <v>760</v>
      </c>
      <c r="D49" s="460">
        <v>141</v>
      </c>
      <c r="E49" s="461"/>
      <c r="F49" s="263"/>
      <c r="G49" s="263"/>
      <c r="H49" s="263"/>
      <c r="I49" s="462"/>
      <c r="J49" s="461">
        <v>7</v>
      </c>
      <c r="K49" s="443">
        <v>62</v>
      </c>
      <c r="L49" s="443">
        <v>32</v>
      </c>
      <c r="M49" s="443">
        <v>30</v>
      </c>
      <c r="N49" s="444">
        <v>0</v>
      </c>
      <c r="O49" s="442">
        <v>3</v>
      </c>
      <c r="P49" s="444">
        <v>59</v>
      </c>
      <c r="Q49" s="445">
        <v>0</v>
      </c>
      <c r="R49" s="238">
        <v>10</v>
      </c>
      <c r="S49" s="267">
        <v>0</v>
      </c>
      <c r="T49" s="238">
        <v>20</v>
      </c>
      <c r="U49" s="238">
        <v>26</v>
      </c>
      <c r="V49" s="266">
        <v>6</v>
      </c>
      <c r="W49" s="446">
        <v>0</v>
      </c>
      <c r="X49" s="4"/>
      <c r="Y49" s="4"/>
      <c r="Z49" s="4"/>
      <c r="AA49" s="4"/>
      <c r="AT49" s="4"/>
    </row>
    <row r="50" spans="1:46" ht="15" customHeight="1">
      <c r="A50" s="290"/>
      <c r="B50" s="459" t="s">
        <v>761</v>
      </c>
      <c r="C50" s="298" t="s">
        <v>706</v>
      </c>
      <c r="D50" s="460">
        <v>18</v>
      </c>
      <c r="E50" s="445"/>
      <c r="F50" s="238"/>
      <c r="G50" s="238"/>
      <c r="H50" s="238"/>
      <c r="I50" s="446"/>
      <c r="J50" s="445">
        <v>1</v>
      </c>
      <c r="K50" s="443">
        <v>11</v>
      </c>
      <c r="L50" s="443">
        <v>5</v>
      </c>
      <c r="M50" s="443">
        <v>2</v>
      </c>
      <c r="N50" s="444">
        <v>4</v>
      </c>
      <c r="O50" s="442">
        <v>0</v>
      </c>
      <c r="P50" s="444">
        <v>11</v>
      </c>
      <c r="Q50" s="445">
        <v>2</v>
      </c>
      <c r="R50" s="238">
        <v>4</v>
      </c>
      <c r="S50" s="267">
        <v>3</v>
      </c>
      <c r="T50" s="238">
        <v>2</v>
      </c>
      <c r="U50" s="238">
        <v>0</v>
      </c>
      <c r="V50" s="266">
        <v>0</v>
      </c>
      <c r="W50" s="446">
        <v>0</v>
      </c>
      <c r="X50" s="4"/>
      <c r="Y50" s="4"/>
      <c r="Z50" s="4"/>
      <c r="AA50" s="4"/>
      <c r="AT50" s="4"/>
    </row>
    <row r="51" spans="1:46" ht="15" customHeight="1">
      <c r="A51" s="290"/>
      <c r="B51" s="459" t="s">
        <v>761</v>
      </c>
      <c r="C51" s="298" t="s">
        <v>762</v>
      </c>
      <c r="D51" s="460">
        <v>66</v>
      </c>
      <c r="E51" s="445"/>
      <c r="F51" s="238"/>
      <c r="G51" s="238"/>
      <c r="H51" s="238"/>
      <c r="I51" s="446"/>
      <c r="J51" s="445">
        <v>1</v>
      </c>
      <c r="K51" s="443">
        <v>12</v>
      </c>
      <c r="L51" s="443">
        <v>10</v>
      </c>
      <c r="M51" s="443">
        <v>1</v>
      </c>
      <c r="N51" s="444">
        <v>1</v>
      </c>
      <c r="O51" s="442">
        <v>0</v>
      </c>
      <c r="P51" s="444">
        <v>12</v>
      </c>
      <c r="Q51" s="445">
        <v>1</v>
      </c>
      <c r="R51" s="238">
        <v>4</v>
      </c>
      <c r="S51" s="267">
        <v>5</v>
      </c>
      <c r="T51" s="238">
        <v>1</v>
      </c>
      <c r="U51" s="238">
        <v>1</v>
      </c>
      <c r="V51" s="266">
        <v>0</v>
      </c>
      <c r="W51" s="446">
        <v>0</v>
      </c>
      <c r="X51" s="4"/>
      <c r="Y51" s="4"/>
      <c r="Z51" s="4"/>
      <c r="AA51" s="4"/>
      <c r="AT51" s="4"/>
    </row>
    <row r="52" spans="1:46" ht="15" customHeight="1">
      <c r="A52" s="290"/>
      <c r="B52" s="459" t="s">
        <v>761</v>
      </c>
      <c r="C52" s="298" t="s">
        <v>696</v>
      </c>
      <c r="D52" s="460">
        <v>30</v>
      </c>
      <c r="E52" s="445"/>
      <c r="F52" s="238"/>
      <c r="G52" s="238"/>
      <c r="H52" s="238"/>
      <c r="I52" s="446"/>
      <c r="J52" s="445">
        <v>1</v>
      </c>
      <c r="K52" s="443">
        <v>10</v>
      </c>
      <c r="L52" s="443">
        <v>5</v>
      </c>
      <c r="M52" s="443">
        <v>3</v>
      </c>
      <c r="N52" s="444">
        <v>2</v>
      </c>
      <c r="O52" s="442">
        <v>0</v>
      </c>
      <c r="P52" s="444">
        <v>10</v>
      </c>
      <c r="Q52" s="445">
        <v>1</v>
      </c>
      <c r="R52" s="238">
        <v>4</v>
      </c>
      <c r="S52" s="267">
        <v>3</v>
      </c>
      <c r="T52" s="238">
        <v>2</v>
      </c>
      <c r="U52" s="238">
        <v>0</v>
      </c>
      <c r="V52" s="266">
        <v>0</v>
      </c>
      <c r="W52" s="446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90"/>
      <c r="B53" s="459" t="s">
        <v>761</v>
      </c>
      <c r="C53" s="298" t="s">
        <v>763</v>
      </c>
      <c r="D53" s="460">
        <v>84</v>
      </c>
      <c r="E53" s="445"/>
      <c r="F53" s="238"/>
      <c r="G53" s="238"/>
      <c r="H53" s="238"/>
      <c r="I53" s="446"/>
      <c r="J53" s="445">
        <v>1</v>
      </c>
      <c r="K53" s="443">
        <v>11</v>
      </c>
      <c r="L53" s="443">
        <v>8</v>
      </c>
      <c r="M53" s="443">
        <v>2</v>
      </c>
      <c r="N53" s="444">
        <v>1</v>
      </c>
      <c r="O53" s="442">
        <v>0</v>
      </c>
      <c r="P53" s="444">
        <v>11</v>
      </c>
      <c r="Q53" s="445">
        <v>1</v>
      </c>
      <c r="R53" s="238">
        <v>2</v>
      </c>
      <c r="S53" s="267">
        <v>2</v>
      </c>
      <c r="T53" s="238">
        <v>5</v>
      </c>
      <c r="U53" s="238">
        <v>1</v>
      </c>
      <c r="V53" s="266">
        <v>0</v>
      </c>
      <c r="W53" s="446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90"/>
      <c r="B54" s="459" t="s">
        <v>761</v>
      </c>
      <c r="C54" s="298" t="s">
        <v>764</v>
      </c>
      <c r="D54" s="460">
        <v>24</v>
      </c>
      <c r="E54" s="445"/>
      <c r="F54" s="238"/>
      <c r="G54" s="238"/>
      <c r="H54" s="238"/>
      <c r="I54" s="446"/>
      <c r="J54" s="445">
        <v>1</v>
      </c>
      <c r="K54" s="443">
        <v>11</v>
      </c>
      <c r="L54" s="443">
        <v>3</v>
      </c>
      <c r="M54" s="443">
        <v>7</v>
      </c>
      <c r="N54" s="444">
        <v>1</v>
      </c>
      <c r="O54" s="442">
        <v>0</v>
      </c>
      <c r="P54" s="444">
        <v>11</v>
      </c>
      <c r="Q54" s="445">
        <v>1</v>
      </c>
      <c r="R54" s="238">
        <v>2</v>
      </c>
      <c r="S54" s="267">
        <v>2</v>
      </c>
      <c r="T54" s="238">
        <v>5</v>
      </c>
      <c r="U54" s="238">
        <v>1</v>
      </c>
      <c r="V54" s="266">
        <v>0</v>
      </c>
      <c r="W54" s="446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90"/>
      <c r="B55" s="459" t="s">
        <v>765</v>
      </c>
      <c r="C55" s="298" t="s">
        <v>724</v>
      </c>
      <c r="D55" s="460">
        <v>63</v>
      </c>
      <c r="E55" s="445"/>
      <c r="F55" s="238"/>
      <c r="G55" s="304"/>
      <c r="H55" s="238"/>
      <c r="I55" s="446"/>
      <c r="J55" s="445">
        <v>1</v>
      </c>
      <c r="K55" s="443">
        <v>11</v>
      </c>
      <c r="L55" s="443">
        <v>5</v>
      </c>
      <c r="M55" s="443">
        <v>1</v>
      </c>
      <c r="N55" s="444">
        <v>5</v>
      </c>
      <c r="O55" s="442">
        <v>4</v>
      </c>
      <c r="P55" s="444">
        <v>7</v>
      </c>
      <c r="Q55" s="445">
        <v>2</v>
      </c>
      <c r="R55" s="238">
        <v>0</v>
      </c>
      <c r="S55" s="267">
        <v>5</v>
      </c>
      <c r="T55" s="238">
        <v>0</v>
      </c>
      <c r="U55" s="238">
        <v>2</v>
      </c>
      <c r="V55" s="266">
        <v>1</v>
      </c>
      <c r="W55" s="446">
        <v>1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90"/>
      <c r="B56" s="459" t="s">
        <v>765</v>
      </c>
      <c r="C56" s="298" t="s">
        <v>766</v>
      </c>
      <c r="D56" s="460">
        <v>60</v>
      </c>
      <c r="E56" s="445"/>
      <c r="F56" s="238"/>
      <c r="G56" s="238"/>
      <c r="H56" s="238"/>
      <c r="I56" s="446"/>
      <c r="J56" s="445">
        <v>1</v>
      </c>
      <c r="K56" s="443">
        <v>10</v>
      </c>
      <c r="L56" s="443">
        <v>5</v>
      </c>
      <c r="M56" s="443">
        <v>0</v>
      </c>
      <c r="N56" s="444">
        <v>5</v>
      </c>
      <c r="O56" s="442">
        <v>4</v>
      </c>
      <c r="P56" s="444">
        <v>6</v>
      </c>
      <c r="Q56" s="445">
        <v>2</v>
      </c>
      <c r="R56" s="238">
        <v>0</v>
      </c>
      <c r="S56" s="267">
        <v>4</v>
      </c>
      <c r="T56" s="238">
        <v>0</v>
      </c>
      <c r="U56" s="238">
        <v>2</v>
      </c>
      <c r="V56" s="266">
        <v>1</v>
      </c>
      <c r="W56" s="446">
        <v>1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90"/>
      <c r="B57" s="459" t="s">
        <v>767</v>
      </c>
      <c r="C57" s="298" t="s">
        <v>768</v>
      </c>
      <c r="D57" s="460">
        <v>30</v>
      </c>
      <c r="E57" s="445"/>
      <c r="F57" s="238"/>
      <c r="G57" s="238"/>
      <c r="H57" s="238"/>
      <c r="I57" s="446"/>
      <c r="J57" s="445">
        <v>1</v>
      </c>
      <c r="K57" s="443">
        <v>10</v>
      </c>
      <c r="L57" s="443">
        <v>2</v>
      </c>
      <c r="M57" s="443">
        <v>6</v>
      </c>
      <c r="N57" s="444">
        <v>2</v>
      </c>
      <c r="O57" s="442">
        <v>1</v>
      </c>
      <c r="P57" s="444">
        <v>9</v>
      </c>
      <c r="Q57" s="445">
        <v>1</v>
      </c>
      <c r="R57" s="238">
        <v>1</v>
      </c>
      <c r="S57" s="267">
        <v>6</v>
      </c>
      <c r="T57" s="238">
        <v>1</v>
      </c>
      <c r="U57" s="238">
        <v>1</v>
      </c>
      <c r="V57" s="266">
        <v>0</v>
      </c>
      <c r="W57" s="446"/>
      <c r="X57" s="4"/>
      <c r="Y57" s="4"/>
      <c r="Z57" s="4"/>
      <c r="AA57" s="4"/>
      <c r="AB57" s="4"/>
      <c r="AC57" s="4"/>
      <c r="AR57" s="4"/>
    </row>
    <row r="58" spans="1:46" ht="15" customHeight="1">
      <c r="A58" s="290"/>
      <c r="B58" s="459" t="s">
        <v>767</v>
      </c>
      <c r="C58" s="298" t="s">
        <v>737</v>
      </c>
      <c r="D58" s="460">
        <v>39</v>
      </c>
      <c r="E58" s="445"/>
      <c r="F58" s="238"/>
      <c r="G58" s="238"/>
      <c r="H58" s="238"/>
      <c r="I58" s="446"/>
      <c r="J58" s="445">
        <v>1</v>
      </c>
      <c r="K58" s="443">
        <v>10</v>
      </c>
      <c r="L58" s="443">
        <v>4</v>
      </c>
      <c r="M58" s="443">
        <v>1</v>
      </c>
      <c r="N58" s="444">
        <v>5</v>
      </c>
      <c r="O58" s="442">
        <v>1</v>
      </c>
      <c r="P58" s="444">
        <v>9</v>
      </c>
      <c r="Q58" s="445">
        <v>1</v>
      </c>
      <c r="R58" s="238">
        <v>2</v>
      </c>
      <c r="S58" s="267">
        <v>6</v>
      </c>
      <c r="T58" s="238">
        <v>0</v>
      </c>
      <c r="U58" s="238">
        <v>1</v>
      </c>
      <c r="V58" s="266">
        <v>0</v>
      </c>
      <c r="W58" s="446"/>
      <c r="X58" s="4"/>
      <c r="Y58" s="4"/>
      <c r="Z58" s="4"/>
      <c r="AA58" s="4"/>
      <c r="AB58" s="4"/>
      <c r="AC58" s="4"/>
      <c r="AR58" s="4"/>
    </row>
    <row r="59" spans="1:46" ht="15" customHeight="1">
      <c r="A59" s="290"/>
      <c r="B59" s="459" t="s">
        <v>767</v>
      </c>
      <c r="C59" s="298" t="s">
        <v>769</v>
      </c>
      <c r="D59" s="460">
        <v>24</v>
      </c>
      <c r="E59" s="445"/>
      <c r="F59" s="238"/>
      <c r="G59" s="238"/>
      <c r="H59" s="238"/>
      <c r="I59" s="446"/>
      <c r="J59" s="445">
        <v>1</v>
      </c>
      <c r="K59" s="443">
        <v>11</v>
      </c>
      <c r="L59" s="443">
        <v>3</v>
      </c>
      <c r="M59" s="443">
        <v>7</v>
      </c>
      <c r="N59" s="444">
        <v>1</v>
      </c>
      <c r="O59" s="442">
        <v>1</v>
      </c>
      <c r="P59" s="444">
        <v>10</v>
      </c>
      <c r="Q59" s="445">
        <v>3</v>
      </c>
      <c r="R59" s="238">
        <v>4</v>
      </c>
      <c r="S59" s="267">
        <v>2</v>
      </c>
      <c r="T59" s="238">
        <v>0</v>
      </c>
      <c r="U59" s="238">
        <v>1</v>
      </c>
      <c r="V59" s="266">
        <v>0</v>
      </c>
      <c r="W59" s="446">
        <v>1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90"/>
      <c r="B60" s="463" t="s">
        <v>770</v>
      </c>
      <c r="C60" s="298" t="s">
        <v>771</v>
      </c>
      <c r="D60" s="460">
        <v>49</v>
      </c>
      <c r="E60" s="445"/>
      <c r="F60" s="238"/>
      <c r="G60" s="238"/>
      <c r="H60" s="238"/>
      <c r="I60" s="446"/>
      <c r="J60" s="445">
        <v>2</v>
      </c>
      <c r="K60" s="443">
        <v>20</v>
      </c>
      <c r="L60" s="443">
        <v>19</v>
      </c>
      <c r="M60" s="443">
        <v>1</v>
      </c>
      <c r="N60" s="444">
        <v>0</v>
      </c>
      <c r="O60" s="442">
        <v>0</v>
      </c>
      <c r="P60" s="444">
        <v>20</v>
      </c>
      <c r="Q60" s="445">
        <v>3</v>
      </c>
      <c r="R60" s="238">
        <v>1</v>
      </c>
      <c r="S60" s="267">
        <v>4</v>
      </c>
      <c r="T60" s="238">
        <v>5</v>
      </c>
      <c r="U60" s="238">
        <v>4</v>
      </c>
      <c r="V60" s="266">
        <v>2</v>
      </c>
      <c r="W60" s="446">
        <v>1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305"/>
      <c r="B61" s="463" t="s">
        <v>770</v>
      </c>
      <c r="C61" s="298" t="s">
        <v>772</v>
      </c>
      <c r="D61" s="460">
        <v>44</v>
      </c>
      <c r="E61" s="445"/>
      <c r="F61" s="238"/>
      <c r="G61" s="238"/>
      <c r="H61" s="238"/>
      <c r="I61" s="446"/>
      <c r="J61" s="445">
        <v>2</v>
      </c>
      <c r="K61" s="443">
        <v>20</v>
      </c>
      <c r="L61" s="443">
        <v>20</v>
      </c>
      <c r="M61" s="443">
        <v>0</v>
      </c>
      <c r="N61" s="444">
        <v>0</v>
      </c>
      <c r="O61" s="442">
        <v>0</v>
      </c>
      <c r="P61" s="444">
        <v>20</v>
      </c>
      <c r="Q61" s="445">
        <v>3</v>
      </c>
      <c r="R61" s="238">
        <v>1</v>
      </c>
      <c r="S61" s="267">
        <v>4</v>
      </c>
      <c r="T61" s="238">
        <v>5</v>
      </c>
      <c r="U61" s="238">
        <v>4</v>
      </c>
      <c r="V61" s="266">
        <v>2</v>
      </c>
      <c r="W61" s="446">
        <v>1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305"/>
      <c r="B62" s="463" t="s">
        <v>770</v>
      </c>
      <c r="C62" s="298" t="s">
        <v>773</v>
      </c>
      <c r="D62" s="460">
        <v>42</v>
      </c>
      <c r="E62" s="445"/>
      <c r="F62" s="238"/>
      <c r="G62" s="238"/>
      <c r="H62" s="238"/>
      <c r="I62" s="446"/>
      <c r="J62" s="445">
        <v>2</v>
      </c>
      <c r="K62" s="443">
        <v>20</v>
      </c>
      <c r="L62" s="443">
        <v>3</v>
      </c>
      <c r="M62" s="443">
        <v>17</v>
      </c>
      <c r="N62" s="444">
        <v>0</v>
      </c>
      <c r="O62" s="442">
        <v>0</v>
      </c>
      <c r="P62" s="444">
        <v>20</v>
      </c>
      <c r="Q62" s="445">
        <v>2</v>
      </c>
      <c r="R62" s="238">
        <v>0</v>
      </c>
      <c r="S62" s="267">
        <v>5</v>
      </c>
      <c r="T62" s="238">
        <v>7</v>
      </c>
      <c r="U62" s="238">
        <v>2</v>
      </c>
      <c r="V62" s="266">
        <v>2</v>
      </c>
      <c r="W62" s="446">
        <v>2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305"/>
      <c r="B63" s="463" t="s">
        <v>770</v>
      </c>
      <c r="C63" s="298" t="s">
        <v>745</v>
      </c>
      <c r="D63" s="460">
        <v>60</v>
      </c>
      <c r="E63" s="445"/>
      <c r="F63" s="238"/>
      <c r="G63" s="238"/>
      <c r="H63" s="238"/>
      <c r="I63" s="446"/>
      <c r="J63" s="445">
        <v>2</v>
      </c>
      <c r="K63" s="443">
        <v>20</v>
      </c>
      <c r="L63" s="443">
        <v>9</v>
      </c>
      <c r="M63" s="443">
        <v>9</v>
      </c>
      <c r="N63" s="444">
        <v>2</v>
      </c>
      <c r="O63" s="442">
        <v>0</v>
      </c>
      <c r="P63" s="444">
        <v>20</v>
      </c>
      <c r="Q63" s="445">
        <v>2</v>
      </c>
      <c r="R63" s="238">
        <v>0</v>
      </c>
      <c r="S63" s="267">
        <v>5</v>
      </c>
      <c r="T63" s="238">
        <v>6</v>
      </c>
      <c r="U63" s="238">
        <v>3</v>
      </c>
      <c r="V63" s="266">
        <v>2</v>
      </c>
      <c r="W63" s="446">
        <v>2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305"/>
      <c r="B64" s="463" t="s">
        <v>770</v>
      </c>
      <c r="C64" s="298" t="s">
        <v>747</v>
      </c>
      <c r="D64" s="460">
        <v>44</v>
      </c>
      <c r="E64" s="445"/>
      <c r="F64" s="238"/>
      <c r="G64" s="238"/>
      <c r="H64" s="238"/>
      <c r="I64" s="446"/>
      <c r="J64" s="445">
        <v>2</v>
      </c>
      <c r="K64" s="443">
        <v>20</v>
      </c>
      <c r="L64" s="443">
        <v>20</v>
      </c>
      <c r="M64" s="443">
        <v>0</v>
      </c>
      <c r="N64" s="444">
        <v>0</v>
      </c>
      <c r="O64" s="442">
        <v>0</v>
      </c>
      <c r="P64" s="444">
        <v>20</v>
      </c>
      <c r="Q64" s="445">
        <v>2</v>
      </c>
      <c r="R64" s="238">
        <v>0</v>
      </c>
      <c r="S64" s="267">
        <v>5</v>
      </c>
      <c r="T64" s="238">
        <v>6</v>
      </c>
      <c r="U64" s="238">
        <v>3</v>
      </c>
      <c r="V64" s="266">
        <v>2</v>
      </c>
      <c r="W64" s="446">
        <v>2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305"/>
      <c r="B65" s="463" t="s">
        <v>770</v>
      </c>
      <c r="C65" s="298" t="s">
        <v>774</v>
      </c>
      <c r="D65" s="460">
        <v>66</v>
      </c>
      <c r="E65" s="445"/>
      <c r="F65" s="238"/>
      <c r="G65" s="238"/>
      <c r="H65" s="238"/>
      <c r="I65" s="446"/>
      <c r="J65" s="445">
        <v>2</v>
      </c>
      <c r="K65" s="443">
        <v>20</v>
      </c>
      <c r="L65" s="443">
        <v>6</v>
      </c>
      <c r="M65" s="443">
        <v>14</v>
      </c>
      <c r="N65" s="444">
        <v>0</v>
      </c>
      <c r="O65" s="442">
        <v>0</v>
      </c>
      <c r="P65" s="444">
        <v>20</v>
      </c>
      <c r="Q65" s="445">
        <v>2</v>
      </c>
      <c r="R65" s="238">
        <v>0</v>
      </c>
      <c r="S65" s="267">
        <v>5</v>
      </c>
      <c r="T65" s="238">
        <v>6</v>
      </c>
      <c r="U65" s="238">
        <v>3</v>
      </c>
      <c r="V65" s="266">
        <v>2</v>
      </c>
      <c r="W65" s="446">
        <v>2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305"/>
      <c r="B66" s="459" t="s">
        <v>765</v>
      </c>
      <c r="C66" s="298" t="s">
        <v>748</v>
      </c>
      <c r="D66" s="460">
        <v>60</v>
      </c>
      <c r="E66" s="445"/>
      <c r="F66" s="238"/>
      <c r="G66" s="238"/>
      <c r="H66" s="238"/>
      <c r="I66" s="446"/>
      <c r="J66" s="445">
        <v>1</v>
      </c>
      <c r="K66" s="238">
        <v>11</v>
      </c>
      <c r="L66" s="238"/>
      <c r="M66" s="238"/>
      <c r="N66" s="446"/>
      <c r="O66" s="445">
        <v>3</v>
      </c>
      <c r="P66" s="446">
        <v>8</v>
      </c>
      <c r="Q66" s="445">
        <v>5</v>
      </c>
      <c r="R66" s="238">
        <v>1</v>
      </c>
      <c r="S66" s="267">
        <v>1</v>
      </c>
      <c r="T66" s="238">
        <v>1</v>
      </c>
      <c r="U66" s="238">
        <v>1</v>
      </c>
      <c r="V66" s="266">
        <v>1</v>
      </c>
      <c r="W66" s="446">
        <v>1</v>
      </c>
      <c r="X66" s="4"/>
      <c r="Y66" s="4"/>
      <c r="Z66" s="4"/>
      <c r="AA66" s="4"/>
      <c r="AB66" s="4"/>
      <c r="AC66" s="4"/>
      <c r="AR66" s="4"/>
    </row>
    <row r="67" spans="1:44" ht="14.25" customHeight="1" thickBot="1">
      <c r="A67" s="305"/>
      <c r="B67" s="464" t="s">
        <v>765</v>
      </c>
      <c r="C67" s="298" t="s">
        <v>775</v>
      </c>
      <c r="D67" s="465"/>
      <c r="E67" s="178"/>
      <c r="F67" s="240"/>
      <c r="G67" s="240"/>
      <c r="H67" s="240"/>
      <c r="I67" s="241"/>
      <c r="J67" s="178"/>
      <c r="K67" s="240"/>
      <c r="L67" s="240">
        <v>15</v>
      </c>
      <c r="M67" s="240">
        <v>2</v>
      </c>
      <c r="N67" s="241">
        <v>6</v>
      </c>
      <c r="O67" s="178"/>
      <c r="P67" s="241"/>
      <c r="Q67" s="178"/>
      <c r="R67" s="240"/>
      <c r="S67" s="259"/>
      <c r="T67" s="240"/>
      <c r="U67" s="240"/>
      <c r="V67" s="260"/>
      <c r="W67" s="241"/>
      <c r="X67" s="4"/>
      <c r="Y67" s="4"/>
      <c r="Z67" s="4"/>
      <c r="AA67" s="4"/>
      <c r="AB67" s="4"/>
      <c r="AC67" s="4"/>
      <c r="AR67" s="4"/>
    </row>
    <row r="68" spans="1:44">
      <c r="A68" s="106"/>
      <c r="B68" s="106"/>
      <c r="C68" s="106"/>
      <c r="D68" s="106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44" ht="19.5" customHeight="1">
      <c r="A69" s="106"/>
      <c r="B69" s="106"/>
      <c r="C69" s="106"/>
      <c r="D69" s="23" t="s">
        <v>74</v>
      </c>
      <c r="E69" s="42">
        <f t="shared" ref="E69:W69" si="8">SUM(E43:E67)</f>
        <v>0</v>
      </c>
      <c r="F69" s="42">
        <f t="shared" si="8"/>
        <v>0</v>
      </c>
      <c r="G69" s="42">
        <f t="shared" si="8"/>
        <v>0</v>
      </c>
      <c r="H69" s="42">
        <f t="shared" si="8"/>
        <v>0</v>
      </c>
      <c r="I69" s="42">
        <f t="shared" si="8"/>
        <v>0</v>
      </c>
      <c r="J69" s="42">
        <f t="shared" si="8"/>
        <v>72</v>
      </c>
      <c r="K69" s="42">
        <f t="shared" si="8"/>
        <v>801</v>
      </c>
      <c r="L69" s="42">
        <f t="shared" si="8"/>
        <v>638</v>
      </c>
      <c r="M69" s="42">
        <f t="shared" si="8"/>
        <v>107</v>
      </c>
      <c r="N69" s="42">
        <f t="shared" si="8"/>
        <v>68</v>
      </c>
      <c r="O69" s="42">
        <f t="shared" si="8"/>
        <v>132</v>
      </c>
      <c r="P69" s="42">
        <f t="shared" si="8"/>
        <v>669</v>
      </c>
      <c r="Q69" s="42">
        <f t="shared" si="8"/>
        <v>48</v>
      </c>
      <c r="R69" s="42">
        <f t="shared" si="8"/>
        <v>61</v>
      </c>
      <c r="S69" s="42">
        <f t="shared" si="8"/>
        <v>157</v>
      </c>
      <c r="T69" s="42">
        <f t="shared" si="8"/>
        <v>157</v>
      </c>
      <c r="U69" s="42">
        <f t="shared" si="8"/>
        <v>172</v>
      </c>
      <c r="V69" s="42">
        <f t="shared" si="8"/>
        <v>99</v>
      </c>
      <c r="W69" s="42">
        <f t="shared" si="8"/>
        <v>107</v>
      </c>
      <c r="X69" s="4"/>
      <c r="Y69" s="4"/>
    </row>
    <row r="70" spans="1:44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44" ht="29.25" customHeight="1">
      <c r="D71" s="794" t="s">
        <v>89</v>
      </c>
      <c r="E71" s="268" t="s">
        <v>92</v>
      </c>
      <c r="F71" s="268" t="s">
        <v>72</v>
      </c>
      <c r="G71" s="268" t="s">
        <v>93</v>
      </c>
      <c r="H71" s="268" t="s">
        <v>70</v>
      </c>
      <c r="I71" s="268" t="s">
        <v>71</v>
      </c>
      <c r="J71" s="268" t="s">
        <v>94</v>
      </c>
      <c r="K71" s="268" t="s">
        <v>95</v>
      </c>
      <c r="L71" s="270" t="s">
        <v>189</v>
      </c>
      <c r="M71" s="270" t="s">
        <v>190</v>
      </c>
      <c r="N71" s="270" t="s">
        <v>191</v>
      </c>
      <c r="O71" s="270" t="s">
        <v>192</v>
      </c>
      <c r="P71" s="270" t="s">
        <v>193</v>
      </c>
      <c r="Q71" s="271" t="s">
        <v>194</v>
      </c>
      <c r="R71" s="271" t="s">
        <v>195</v>
      </c>
      <c r="S71" s="4"/>
      <c r="T71" s="4"/>
      <c r="U71" s="4"/>
      <c r="V71" s="4"/>
      <c r="W71" s="4"/>
    </row>
    <row r="72" spans="1:44" ht="22.5" customHeight="1">
      <c r="D72" s="795"/>
      <c r="E72" s="261">
        <f>SUM(E69+J69+J38+E38)</f>
        <v>72</v>
      </c>
      <c r="F72" s="261">
        <f>SUM(F69+K69+F38,K38,O38,S38+AG38)</f>
        <v>801</v>
      </c>
      <c r="G72" s="261">
        <f>SUM(G69+L69+G38,L38,P38,T38+AH38)</f>
        <v>638</v>
      </c>
      <c r="H72" s="261">
        <f>SUM(H69+M69+H38,M38,Q38,U38+AI38)</f>
        <v>107</v>
      </c>
      <c r="I72" s="261">
        <f>SUM(I69+N69+I38,N38,R38,V38+AJ38)</f>
        <v>68</v>
      </c>
      <c r="J72" s="261">
        <f>SUM(P69+X38+AL38)</f>
        <v>669</v>
      </c>
      <c r="K72" s="261">
        <f t="shared" ref="K72:R72" si="9">SUM(Q69+Y38+AM38)</f>
        <v>48</v>
      </c>
      <c r="L72" s="261">
        <f t="shared" si="9"/>
        <v>61</v>
      </c>
      <c r="M72" s="261">
        <f t="shared" si="9"/>
        <v>157</v>
      </c>
      <c r="N72" s="261">
        <f t="shared" si="9"/>
        <v>157</v>
      </c>
      <c r="O72" s="261">
        <f t="shared" si="9"/>
        <v>172</v>
      </c>
      <c r="P72" s="261">
        <f t="shared" si="9"/>
        <v>99</v>
      </c>
      <c r="Q72" s="261">
        <f t="shared" si="9"/>
        <v>107</v>
      </c>
      <c r="R72" s="261">
        <f t="shared" si="9"/>
        <v>0</v>
      </c>
      <c r="S72" s="4"/>
      <c r="T72" s="4"/>
      <c r="U72" s="4"/>
      <c r="V72" s="4"/>
      <c r="W72" s="4"/>
    </row>
    <row r="73" spans="1:44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44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44">
      <c r="A75" s="1" t="s">
        <v>97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44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44">
      <c r="A77" s="1" t="s">
        <v>98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44" ht="15.75">
      <c r="AF78" s="91"/>
    </row>
    <row r="84" spans="32:32" ht="15.75">
      <c r="AF84" s="91"/>
    </row>
    <row r="89" spans="32:32" ht="15.75">
      <c r="AF89" s="91"/>
    </row>
    <row r="96" spans="32:32" ht="15.75">
      <c r="AF96" s="91"/>
    </row>
    <row r="102" spans="32:32" ht="15.75">
      <c r="AF102" s="91"/>
    </row>
    <row r="155" spans="36:36">
      <c r="AJ155" s="4"/>
    </row>
    <row r="156" spans="36:36">
      <c r="AJ156" s="4"/>
    </row>
    <row r="157" spans="36:36">
      <c r="AJ157" s="4"/>
    </row>
    <row r="158" spans="36:36">
      <c r="AJ158" s="4"/>
    </row>
    <row r="159" spans="36:36">
      <c r="AJ159" s="4"/>
    </row>
    <row r="160" spans="36:36">
      <c r="AJ160" s="4"/>
    </row>
    <row r="161" spans="36:36">
      <c r="AJ161" s="4"/>
    </row>
    <row r="162" spans="36:36">
      <c r="AJ162" s="4"/>
    </row>
    <row r="163" spans="36:36">
      <c r="AJ163" s="4"/>
    </row>
    <row r="164" spans="36:36">
      <c r="AJ164" s="4"/>
    </row>
    <row r="165" spans="36:36">
      <c r="AJ165" s="4"/>
    </row>
    <row r="166" spans="36:36">
      <c r="AJ166" s="4"/>
    </row>
    <row r="167" spans="36:36">
      <c r="AJ167" s="4"/>
    </row>
    <row r="168" spans="36:36">
      <c r="AJ168" s="4"/>
    </row>
    <row r="169" spans="36:36">
      <c r="AJ169" s="4"/>
    </row>
    <row r="170" spans="36:36">
      <c r="AJ170" s="4"/>
    </row>
    <row r="171" spans="36:36">
      <c r="AJ171" s="4"/>
    </row>
    <row r="172" spans="36:36">
      <c r="AJ172" s="4"/>
    </row>
    <row r="173" spans="36:36">
      <c r="AJ173" s="4"/>
    </row>
    <row r="174" spans="36:36">
      <c r="AJ174" s="4"/>
    </row>
    <row r="175" spans="36:36">
      <c r="AJ175" s="4"/>
    </row>
    <row r="176" spans="36:36">
      <c r="AJ176" s="4"/>
    </row>
    <row r="177" spans="36:36">
      <c r="AJ177" s="4"/>
    </row>
    <row r="178" spans="36:36">
      <c r="AJ178" s="4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</sheetData>
  <sheetProtection algorithmName="SHA-512" hashValue="qth/47o7ZQzJ05p5ujVDlNuqOKDMJSSN95Ep04u8VmjorRxpBm+MdY1OAZ4o1qqVAqEK9Kh1fX83G8difwMC0A==" saltValue="R2lz0OEd/RZexE9rPS+Piw==" spinCount="100000" sheet="1" formatCells="0" formatRows="0" selectLockedCells="1"/>
  <mergeCells count="79">
    <mergeCell ref="D71:D72"/>
    <mergeCell ref="C11:C21"/>
    <mergeCell ref="AG11:AG21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M8:AS8"/>
    <mergeCell ref="AG8:AJ8"/>
    <mergeCell ref="AK8:AL8"/>
    <mergeCell ref="AL11:AL21"/>
    <mergeCell ref="AM11:AM21"/>
    <mergeCell ref="A36:D36"/>
    <mergeCell ref="A29:D29"/>
    <mergeCell ref="A31:A35"/>
    <mergeCell ref="B31:B35"/>
    <mergeCell ref="C31:C35"/>
    <mergeCell ref="A11:A21"/>
    <mergeCell ref="AH11:AH21"/>
    <mergeCell ref="AI11:AI21"/>
    <mergeCell ref="AK11:AK21"/>
    <mergeCell ref="AJ11:AJ21"/>
    <mergeCell ref="A40:A42"/>
    <mergeCell ref="D40:D42"/>
    <mergeCell ref="E41:I41"/>
    <mergeCell ref="J41:N41"/>
    <mergeCell ref="O41:P41"/>
    <mergeCell ref="E40:W40"/>
    <mergeCell ref="Q41:W41"/>
    <mergeCell ref="B40:B42"/>
    <mergeCell ref="C40:C42"/>
    <mergeCell ref="AN11:AN21"/>
    <mergeCell ref="AO11:AO21"/>
    <mergeCell ref="AP11:AP21"/>
    <mergeCell ref="AQ11:AQ21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B11:B21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7" tint="0.59999389629810485"/>
  </sheetPr>
  <dimension ref="A1:AT348"/>
  <sheetViews>
    <sheetView showGridLines="0" topLeftCell="B1" zoomScale="85" zoomScaleNormal="85" workbookViewId="0">
      <pane ySplit="9" topLeftCell="A301" activePane="bottomLeft" state="frozen"/>
      <selection activeCell="G23" sqref="G23"/>
      <selection pane="bottomLeft" activeCell="W290" sqref="Q168:W29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 customHeight="1">
      <c r="A1" s="738" t="s">
        <v>44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  <c r="V1" s="738"/>
      <c r="W1" s="738"/>
      <c r="X1" s="738"/>
      <c r="Y1" s="738"/>
      <c r="Z1" s="738"/>
      <c r="AA1" s="738"/>
      <c r="AB1" s="738"/>
      <c r="AC1" s="738"/>
      <c r="AD1" s="738"/>
      <c r="AE1" s="738"/>
      <c r="AF1" s="738"/>
      <c r="AG1" s="738"/>
      <c r="AH1" s="738"/>
      <c r="AI1" s="738"/>
      <c r="AJ1" s="738"/>
      <c r="AK1" s="738"/>
      <c r="AL1" s="738"/>
      <c r="AM1" s="126"/>
      <c r="AN1" s="126"/>
      <c r="AO1" s="126"/>
      <c r="AP1" s="126"/>
      <c r="AQ1" s="126"/>
      <c r="AR1" s="126"/>
      <c r="AS1" s="126"/>
    </row>
    <row r="2" spans="1:45" ht="15.7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 ht="15.75">
      <c r="A3" s="739" t="s">
        <v>5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6.5" thickBot="1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customFormat="1" ht="30">
      <c r="A11" s="788" t="s">
        <v>63</v>
      </c>
      <c r="B11" s="784" t="s">
        <v>231</v>
      </c>
      <c r="C11" s="791" t="s">
        <v>334</v>
      </c>
      <c r="D11" s="231" t="s">
        <v>133</v>
      </c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310"/>
      <c r="AE11" s="310"/>
      <c r="AF11" s="246"/>
      <c r="AG11" s="781"/>
      <c r="AH11" s="781"/>
      <c r="AI11" s="781"/>
      <c r="AJ11" s="781"/>
      <c r="AK11" s="781"/>
      <c r="AL11" s="781"/>
      <c r="AM11" s="781"/>
      <c r="AN11" s="781"/>
      <c r="AO11" s="781"/>
      <c r="AP11" s="781"/>
      <c r="AQ11" s="781"/>
      <c r="AR11" s="781"/>
      <c r="AS11" s="781"/>
    </row>
    <row r="12" spans="1:45" customFormat="1" ht="30">
      <c r="A12" s="789"/>
      <c r="B12" s="797"/>
      <c r="C12" s="796"/>
      <c r="D12" s="311" t="s">
        <v>180</v>
      </c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246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5" customFormat="1" ht="15.75" thickBot="1">
      <c r="A13" s="790"/>
      <c r="B13" s="786"/>
      <c r="C13" s="793"/>
      <c r="D13" s="233" t="s">
        <v>134</v>
      </c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246"/>
      <c r="AG13" s="783"/>
      <c r="AH13" s="783"/>
      <c r="AI13" s="783"/>
      <c r="AJ13" s="783"/>
      <c r="AK13" s="783"/>
      <c r="AL13" s="783"/>
      <c r="AM13" s="783"/>
      <c r="AN13" s="783"/>
      <c r="AO13" s="783"/>
      <c r="AP13" s="783"/>
      <c r="AQ13" s="783"/>
      <c r="AR13" s="783"/>
      <c r="AS13" s="783"/>
    </row>
    <row r="14" spans="1:45" ht="14.45" customHeight="1">
      <c r="A14" s="787"/>
      <c r="B14" s="787"/>
      <c r="C14" s="787"/>
      <c r="D14" s="787"/>
      <c r="E14" s="3">
        <f t="shared" ref="E14:AE14" si="0">SUM(E11:E13)</f>
        <v>0</v>
      </c>
      <c r="F14" s="3">
        <f t="shared" si="0"/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92">
        <f t="shared" ref="AG14:AS14" si="1">SUM(AG11)</f>
        <v>0</v>
      </c>
      <c r="AH14" s="92">
        <f t="shared" si="1"/>
        <v>0</v>
      </c>
      <c r="AI14" s="92">
        <f t="shared" si="1"/>
        <v>0</v>
      </c>
      <c r="AJ14" s="92">
        <f t="shared" si="1"/>
        <v>0</v>
      </c>
      <c r="AK14" s="92">
        <f t="shared" si="1"/>
        <v>0</v>
      </c>
      <c r="AL14" s="92">
        <f t="shared" si="1"/>
        <v>0</v>
      </c>
      <c r="AM14" s="92">
        <f t="shared" si="1"/>
        <v>0</v>
      </c>
      <c r="AN14" s="92">
        <f t="shared" si="1"/>
        <v>0</v>
      </c>
      <c r="AO14" s="92">
        <f t="shared" si="1"/>
        <v>0</v>
      </c>
      <c r="AP14" s="92">
        <f t="shared" si="1"/>
        <v>0</v>
      </c>
      <c r="AQ14" s="92">
        <f t="shared" si="1"/>
        <v>0</v>
      </c>
      <c r="AR14" s="92">
        <f t="shared" si="1"/>
        <v>0</v>
      </c>
      <c r="AS14" s="92">
        <f t="shared" si="1"/>
        <v>0</v>
      </c>
    </row>
    <row r="15" spans="1:45" ht="19.5" thickBot="1">
      <c r="A15" s="179"/>
      <c r="B15" s="179"/>
      <c r="C15" s="179"/>
      <c r="D15" s="179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4"/>
    </row>
    <row r="16" spans="1:45" customFormat="1" ht="30">
      <c r="A16" s="788" t="s">
        <v>54</v>
      </c>
      <c r="B16" s="784" t="s">
        <v>232</v>
      </c>
      <c r="C16" s="791" t="s">
        <v>335</v>
      </c>
      <c r="D16" s="231" t="s">
        <v>336</v>
      </c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246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</row>
    <row r="17" spans="1:45" customFormat="1" ht="30">
      <c r="A17" s="789"/>
      <c r="B17" s="797"/>
      <c r="C17" s="796"/>
      <c r="D17" s="311" t="s">
        <v>233</v>
      </c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  <c r="AE17" s="310"/>
      <c r="AF17" s="246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5" customFormat="1" ht="33" customHeight="1">
      <c r="A18" s="789"/>
      <c r="B18" s="797"/>
      <c r="C18" s="796"/>
      <c r="D18" s="311" t="s">
        <v>337</v>
      </c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246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5" customFormat="1">
      <c r="A19" s="789"/>
      <c r="B19" s="797"/>
      <c r="C19" s="796"/>
      <c r="D19" s="311" t="s">
        <v>234</v>
      </c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246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5" customFormat="1" ht="30">
      <c r="A20" s="789"/>
      <c r="B20" s="797"/>
      <c r="C20" s="796"/>
      <c r="D20" s="312" t="s">
        <v>235</v>
      </c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246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5" customFormat="1">
      <c r="A21" s="789"/>
      <c r="B21" s="797"/>
      <c r="C21" s="796"/>
      <c r="D21" s="312" t="s">
        <v>236</v>
      </c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246"/>
      <c r="AG21" s="782"/>
      <c r="AH21" s="782"/>
      <c r="AI21" s="782"/>
      <c r="AJ21" s="782"/>
      <c r="AK21" s="782"/>
      <c r="AL21" s="782"/>
      <c r="AM21" s="782"/>
      <c r="AN21" s="782"/>
      <c r="AO21" s="782"/>
      <c r="AP21" s="782"/>
      <c r="AQ21" s="782"/>
      <c r="AR21" s="782"/>
      <c r="AS21" s="782"/>
    </row>
    <row r="22" spans="1:45" customFormat="1" ht="30">
      <c r="A22" s="789"/>
      <c r="B22" s="797"/>
      <c r="C22" s="796"/>
      <c r="D22" s="312" t="s">
        <v>237</v>
      </c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246"/>
      <c r="AG22" s="782"/>
      <c r="AH22" s="782"/>
      <c r="AI22" s="782"/>
      <c r="AJ22" s="782"/>
      <c r="AK22" s="782"/>
      <c r="AL22" s="782"/>
      <c r="AM22" s="782"/>
      <c r="AN22" s="782"/>
      <c r="AO22" s="782"/>
      <c r="AP22" s="782"/>
      <c r="AQ22" s="782"/>
      <c r="AR22" s="782"/>
      <c r="AS22" s="782"/>
    </row>
    <row r="23" spans="1:45" customFormat="1" ht="30.75" thickBot="1">
      <c r="A23" s="790"/>
      <c r="B23" s="786"/>
      <c r="C23" s="793"/>
      <c r="D23" s="233" t="s">
        <v>238</v>
      </c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246"/>
      <c r="AG23" s="783"/>
      <c r="AH23" s="783"/>
      <c r="AI23" s="783"/>
      <c r="AJ23" s="783"/>
      <c r="AK23" s="783"/>
      <c r="AL23" s="783"/>
      <c r="AM23" s="783"/>
      <c r="AN23" s="783"/>
      <c r="AO23" s="783"/>
      <c r="AP23" s="783"/>
      <c r="AQ23" s="783"/>
      <c r="AR23" s="783"/>
      <c r="AS23" s="783"/>
    </row>
    <row r="24" spans="1:45" ht="14.45" customHeight="1">
      <c r="A24" s="787"/>
      <c r="B24" s="787"/>
      <c r="C24" s="787"/>
      <c r="D24" s="787"/>
      <c r="E24" s="3">
        <f t="shared" ref="E24:AE24" si="2">SUM(E16:E23)</f>
        <v>0</v>
      </c>
      <c r="F24" s="3">
        <f t="shared" si="2"/>
        <v>0</v>
      </c>
      <c r="G24" s="3">
        <f t="shared" si="2"/>
        <v>0</v>
      </c>
      <c r="H24" s="3">
        <f t="shared" si="2"/>
        <v>0</v>
      </c>
      <c r="I24" s="3">
        <f t="shared" si="2"/>
        <v>0</v>
      </c>
      <c r="J24" s="3">
        <f t="shared" si="2"/>
        <v>0</v>
      </c>
      <c r="K24" s="3">
        <f t="shared" si="2"/>
        <v>0</v>
      </c>
      <c r="L24" s="3">
        <f t="shared" si="2"/>
        <v>0</v>
      </c>
      <c r="M24" s="3">
        <f t="shared" si="2"/>
        <v>0</v>
      </c>
      <c r="N24" s="3">
        <f t="shared" si="2"/>
        <v>0</v>
      </c>
      <c r="O24" s="3">
        <f t="shared" si="2"/>
        <v>0</v>
      </c>
      <c r="P24" s="3">
        <f t="shared" si="2"/>
        <v>0</v>
      </c>
      <c r="Q24" s="3">
        <f t="shared" si="2"/>
        <v>0</v>
      </c>
      <c r="R24" s="3">
        <f t="shared" si="2"/>
        <v>0</v>
      </c>
      <c r="S24" s="3">
        <f t="shared" si="2"/>
        <v>0</v>
      </c>
      <c r="T24" s="3">
        <f t="shared" si="2"/>
        <v>0</v>
      </c>
      <c r="U24" s="3">
        <f t="shared" si="2"/>
        <v>0</v>
      </c>
      <c r="V24" s="3">
        <f t="shared" si="2"/>
        <v>0</v>
      </c>
      <c r="W24" s="3">
        <f t="shared" si="2"/>
        <v>0</v>
      </c>
      <c r="X24" s="3">
        <f t="shared" si="2"/>
        <v>0</v>
      </c>
      <c r="Y24" s="3">
        <f t="shared" si="2"/>
        <v>0</v>
      </c>
      <c r="Z24" s="3">
        <f t="shared" si="2"/>
        <v>0</v>
      </c>
      <c r="AA24" s="3">
        <f t="shared" si="2"/>
        <v>0</v>
      </c>
      <c r="AB24" s="3">
        <f t="shared" si="2"/>
        <v>0</v>
      </c>
      <c r="AC24" s="3">
        <f t="shared" si="2"/>
        <v>0</v>
      </c>
      <c r="AD24" s="3">
        <f t="shared" si="2"/>
        <v>0</v>
      </c>
      <c r="AE24" s="3">
        <f t="shared" si="2"/>
        <v>0</v>
      </c>
      <c r="AF24" s="4"/>
      <c r="AG24" s="92">
        <f t="shared" ref="AG24:AS24" si="3">SUM(AG16)</f>
        <v>0</v>
      </c>
      <c r="AH24" s="92">
        <f t="shared" si="3"/>
        <v>0</v>
      </c>
      <c r="AI24" s="92">
        <f t="shared" si="3"/>
        <v>0</v>
      </c>
      <c r="AJ24" s="92">
        <f t="shared" si="3"/>
        <v>0</v>
      </c>
      <c r="AK24" s="92">
        <f t="shared" si="3"/>
        <v>0</v>
      </c>
      <c r="AL24" s="92">
        <f t="shared" si="3"/>
        <v>0</v>
      </c>
      <c r="AM24" s="92">
        <f t="shared" si="3"/>
        <v>0</v>
      </c>
      <c r="AN24" s="92">
        <f t="shared" si="3"/>
        <v>0</v>
      </c>
      <c r="AO24" s="92">
        <f t="shared" si="3"/>
        <v>0</v>
      </c>
      <c r="AP24" s="92">
        <f t="shared" si="3"/>
        <v>0</v>
      </c>
      <c r="AQ24" s="92">
        <f t="shared" si="3"/>
        <v>0</v>
      </c>
      <c r="AR24" s="92">
        <f t="shared" si="3"/>
        <v>0</v>
      </c>
      <c r="AS24" s="92">
        <f t="shared" si="3"/>
        <v>0</v>
      </c>
    </row>
    <row r="25" spans="1:45" ht="19.5" thickBot="1">
      <c r="A25" s="179"/>
      <c r="B25" s="179"/>
      <c r="C25" s="179"/>
      <c r="D25" s="179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45" customFormat="1" ht="30">
      <c r="A26" s="788" t="s">
        <v>56</v>
      </c>
      <c r="B26" s="784" t="s">
        <v>239</v>
      </c>
      <c r="C26" s="791" t="s">
        <v>338</v>
      </c>
      <c r="D26" s="231" t="s">
        <v>339</v>
      </c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246"/>
      <c r="AG26" s="781"/>
      <c r="AH26" s="781"/>
      <c r="AI26" s="781"/>
      <c r="AJ26" s="781"/>
      <c r="AK26" s="781"/>
      <c r="AL26" s="781"/>
      <c r="AM26" s="781"/>
      <c r="AN26" s="781"/>
      <c r="AO26" s="781"/>
      <c r="AP26" s="781"/>
      <c r="AQ26" s="781"/>
      <c r="AR26" s="781"/>
      <c r="AS26" s="781"/>
    </row>
    <row r="27" spans="1:45" customFormat="1" ht="30">
      <c r="A27" s="789"/>
      <c r="B27" s="797"/>
      <c r="C27" s="796"/>
      <c r="D27" s="311" t="s">
        <v>340</v>
      </c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246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ht="30">
      <c r="A28" s="789"/>
      <c r="B28" s="797"/>
      <c r="C28" s="796"/>
      <c r="D28" s="313" t="s">
        <v>242</v>
      </c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  <c r="AE28" s="310"/>
      <c r="AF28" s="246"/>
      <c r="AG28" s="782"/>
      <c r="AH28" s="782"/>
      <c r="AI28" s="782"/>
      <c r="AJ28" s="782"/>
      <c r="AK28" s="782"/>
      <c r="AL28" s="782"/>
      <c r="AM28" s="782"/>
      <c r="AN28" s="782"/>
      <c r="AO28" s="782"/>
      <c r="AP28" s="782"/>
      <c r="AQ28" s="782"/>
      <c r="AR28" s="782"/>
      <c r="AS28" s="782"/>
    </row>
    <row r="29" spans="1:45" customFormat="1" ht="30">
      <c r="A29" s="789"/>
      <c r="B29" s="797"/>
      <c r="C29" s="796"/>
      <c r="D29" s="311" t="s">
        <v>341</v>
      </c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246"/>
      <c r="AG29" s="782"/>
      <c r="AH29" s="782"/>
      <c r="AI29" s="782"/>
      <c r="AJ29" s="782"/>
      <c r="AK29" s="782"/>
      <c r="AL29" s="782"/>
      <c r="AM29" s="782"/>
      <c r="AN29" s="782"/>
      <c r="AO29" s="782"/>
      <c r="AP29" s="782"/>
      <c r="AQ29" s="782"/>
      <c r="AR29" s="782"/>
      <c r="AS29" s="782"/>
    </row>
    <row r="30" spans="1:45" customFormat="1" ht="30">
      <c r="A30" s="789"/>
      <c r="B30" s="797"/>
      <c r="C30" s="796"/>
      <c r="D30" s="311" t="s">
        <v>342</v>
      </c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  <c r="AE30" s="310"/>
      <c r="AF30" s="246"/>
      <c r="AG30" s="782"/>
      <c r="AH30" s="782"/>
      <c r="AI30" s="782"/>
      <c r="AJ30" s="782"/>
      <c r="AK30" s="782"/>
      <c r="AL30" s="782"/>
      <c r="AM30" s="782"/>
      <c r="AN30" s="782"/>
      <c r="AO30" s="782"/>
      <c r="AP30" s="782"/>
      <c r="AQ30" s="782"/>
      <c r="AR30" s="782"/>
      <c r="AS30" s="782"/>
    </row>
    <row r="31" spans="1:45" customFormat="1">
      <c r="A31" s="789"/>
      <c r="B31" s="797"/>
      <c r="C31" s="796"/>
      <c r="D31" s="311" t="s">
        <v>343</v>
      </c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246"/>
      <c r="AG31" s="782"/>
      <c r="AH31" s="782"/>
      <c r="AI31" s="782"/>
      <c r="AJ31" s="782"/>
      <c r="AK31" s="782"/>
      <c r="AL31" s="782"/>
      <c r="AM31" s="782"/>
      <c r="AN31" s="782"/>
      <c r="AO31" s="782"/>
      <c r="AP31" s="782"/>
      <c r="AQ31" s="782"/>
      <c r="AR31" s="782"/>
      <c r="AS31" s="782"/>
    </row>
    <row r="32" spans="1:45" customFormat="1" ht="19.5" customHeight="1">
      <c r="A32" s="789"/>
      <c r="B32" s="797"/>
      <c r="C32" s="796"/>
      <c r="D32" s="311" t="s">
        <v>344</v>
      </c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246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5" customFormat="1" ht="30">
      <c r="A33" s="789"/>
      <c r="B33" s="797"/>
      <c r="C33" s="796"/>
      <c r="D33" s="313" t="s">
        <v>345</v>
      </c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246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5" customFormat="1">
      <c r="A34" s="789"/>
      <c r="B34" s="797"/>
      <c r="C34" s="796"/>
      <c r="D34" s="314" t="s">
        <v>346</v>
      </c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246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5" customFormat="1" ht="30">
      <c r="A35" s="789"/>
      <c r="B35" s="797"/>
      <c r="C35" s="796"/>
      <c r="D35" s="312" t="s">
        <v>347</v>
      </c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  <c r="AE35" s="310"/>
      <c r="AF35" s="246"/>
      <c r="AG35" s="782"/>
      <c r="AH35" s="782"/>
      <c r="AI35" s="782"/>
      <c r="AJ35" s="782"/>
      <c r="AK35" s="782"/>
      <c r="AL35" s="782"/>
      <c r="AM35" s="782"/>
      <c r="AN35" s="782"/>
      <c r="AO35" s="782"/>
      <c r="AP35" s="782"/>
      <c r="AQ35" s="782"/>
      <c r="AR35" s="782"/>
      <c r="AS35" s="782"/>
    </row>
    <row r="36" spans="1:45" customFormat="1">
      <c r="A36" s="789"/>
      <c r="B36" s="797"/>
      <c r="C36" s="796"/>
      <c r="D36" s="312" t="s">
        <v>348</v>
      </c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246"/>
      <c r="AG36" s="782"/>
      <c r="AH36" s="782"/>
      <c r="AI36" s="782"/>
      <c r="AJ36" s="782"/>
      <c r="AK36" s="782"/>
      <c r="AL36" s="782"/>
      <c r="AM36" s="782"/>
      <c r="AN36" s="782"/>
      <c r="AO36" s="782"/>
      <c r="AP36" s="782"/>
      <c r="AQ36" s="782"/>
      <c r="AR36" s="782"/>
      <c r="AS36" s="782"/>
    </row>
    <row r="37" spans="1:45" customFormat="1">
      <c r="A37" s="789"/>
      <c r="B37" s="797"/>
      <c r="C37" s="796"/>
      <c r="D37" s="315" t="s">
        <v>241</v>
      </c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246"/>
      <c r="AG37" s="782"/>
      <c r="AH37" s="782"/>
      <c r="AI37" s="782"/>
      <c r="AJ37" s="782"/>
      <c r="AK37" s="782"/>
      <c r="AL37" s="782"/>
      <c r="AM37" s="782"/>
      <c r="AN37" s="782"/>
      <c r="AO37" s="782"/>
      <c r="AP37" s="782"/>
      <c r="AQ37" s="782"/>
      <c r="AR37" s="782"/>
      <c r="AS37" s="782"/>
    </row>
    <row r="38" spans="1:45" customFormat="1" ht="15.75" thickBot="1">
      <c r="A38" s="790"/>
      <c r="B38" s="786"/>
      <c r="C38" s="793"/>
      <c r="D38" s="316" t="s">
        <v>240</v>
      </c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246"/>
      <c r="AG38" s="783"/>
      <c r="AH38" s="783"/>
      <c r="AI38" s="783"/>
      <c r="AJ38" s="783"/>
      <c r="AK38" s="783"/>
      <c r="AL38" s="783"/>
      <c r="AM38" s="783"/>
      <c r="AN38" s="783"/>
      <c r="AO38" s="783"/>
      <c r="AP38" s="783"/>
      <c r="AQ38" s="783"/>
      <c r="AR38" s="783"/>
      <c r="AS38" s="783"/>
    </row>
    <row r="39" spans="1:45" ht="14.45" customHeight="1">
      <c r="A39" s="787"/>
      <c r="B39" s="787"/>
      <c r="C39" s="787"/>
      <c r="D39" s="787"/>
      <c r="E39" s="3">
        <f t="shared" ref="E39:AE39" si="4">SUM(E26:E38)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0</v>
      </c>
      <c r="K39" s="3">
        <f t="shared" si="4"/>
        <v>0</v>
      </c>
      <c r="L39" s="3">
        <f t="shared" si="4"/>
        <v>0</v>
      </c>
      <c r="M39" s="3">
        <f t="shared" si="4"/>
        <v>0</v>
      </c>
      <c r="N39" s="3">
        <f t="shared" si="4"/>
        <v>0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si="4"/>
        <v>0</v>
      </c>
      <c r="X39" s="3">
        <f t="shared" si="4"/>
        <v>0</v>
      </c>
      <c r="Y39" s="3">
        <f t="shared" si="4"/>
        <v>0</v>
      </c>
      <c r="Z39" s="3">
        <f t="shared" si="4"/>
        <v>0</v>
      </c>
      <c r="AA39" s="3">
        <f t="shared" si="4"/>
        <v>0</v>
      </c>
      <c r="AB39" s="3">
        <f t="shared" si="4"/>
        <v>0</v>
      </c>
      <c r="AC39" s="3">
        <f t="shared" si="4"/>
        <v>0</v>
      </c>
      <c r="AD39" s="3">
        <f t="shared" si="4"/>
        <v>0</v>
      </c>
      <c r="AE39" s="3">
        <f t="shared" si="4"/>
        <v>0</v>
      </c>
      <c r="AF39" s="4"/>
      <c r="AG39" s="92">
        <f t="shared" ref="AG39:AS39" si="5">SUM(AG26)</f>
        <v>0</v>
      </c>
      <c r="AH39" s="92">
        <f t="shared" si="5"/>
        <v>0</v>
      </c>
      <c r="AI39" s="92">
        <f t="shared" si="5"/>
        <v>0</v>
      </c>
      <c r="AJ39" s="92">
        <f t="shared" si="5"/>
        <v>0</v>
      </c>
      <c r="AK39" s="92">
        <f t="shared" si="5"/>
        <v>0</v>
      </c>
      <c r="AL39" s="92">
        <f t="shared" si="5"/>
        <v>0</v>
      </c>
      <c r="AM39" s="92">
        <f t="shared" si="5"/>
        <v>0</v>
      </c>
      <c r="AN39" s="92">
        <f t="shared" si="5"/>
        <v>0</v>
      </c>
      <c r="AO39" s="92">
        <f t="shared" si="5"/>
        <v>0</v>
      </c>
      <c r="AP39" s="92">
        <f t="shared" si="5"/>
        <v>0</v>
      </c>
      <c r="AQ39" s="92">
        <f t="shared" si="5"/>
        <v>0</v>
      </c>
      <c r="AR39" s="92">
        <f t="shared" si="5"/>
        <v>0</v>
      </c>
      <c r="AS39" s="92">
        <f t="shared" si="5"/>
        <v>0</v>
      </c>
    </row>
    <row r="40" spans="1:45" ht="19.5" thickBot="1">
      <c r="A40" s="179"/>
      <c r="B40" s="179"/>
      <c r="C40" s="179"/>
      <c r="D40" s="17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45" customFormat="1">
      <c r="A41" s="808" t="s">
        <v>243</v>
      </c>
      <c r="B41" s="809" t="s">
        <v>608</v>
      </c>
      <c r="C41" s="810" t="s">
        <v>484</v>
      </c>
      <c r="D41" s="420" t="s">
        <v>609</v>
      </c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246"/>
      <c r="AG41" s="781"/>
      <c r="AH41" s="781"/>
      <c r="AI41" s="781"/>
      <c r="AJ41" s="781"/>
      <c r="AK41" s="781"/>
      <c r="AL41" s="781"/>
      <c r="AM41" s="781"/>
      <c r="AN41" s="781"/>
      <c r="AO41" s="781"/>
      <c r="AP41" s="781"/>
      <c r="AQ41" s="781"/>
      <c r="AR41" s="781"/>
      <c r="AS41" s="781"/>
    </row>
    <row r="42" spans="1:45" customFormat="1" ht="30">
      <c r="A42" s="789"/>
      <c r="B42" s="797"/>
      <c r="C42" s="796"/>
      <c r="D42" s="311" t="s">
        <v>610</v>
      </c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246"/>
      <c r="AG42" s="798"/>
      <c r="AH42" s="798"/>
      <c r="AI42" s="798"/>
      <c r="AJ42" s="798"/>
      <c r="AK42" s="798"/>
      <c r="AL42" s="798"/>
      <c r="AM42" s="798"/>
      <c r="AN42" s="798"/>
      <c r="AO42" s="798"/>
      <c r="AP42" s="798"/>
      <c r="AQ42" s="798"/>
      <c r="AR42" s="798"/>
      <c r="AS42" s="798"/>
    </row>
    <row r="43" spans="1:45" customFormat="1">
      <c r="A43" s="789"/>
      <c r="B43" s="797"/>
      <c r="C43" s="796"/>
      <c r="D43" s="311" t="s">
        <v>611</v>
      </c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  <c r="AE43" s="310"/>
      <c r="AF43" s="246"/>
      <c r="AG43" s="798"/>
      <c r="AH43" s="798"/>
      <c r="AI43" s="798"/>
      <c r="AJ43" s="798"/>
      <c r="AK43" s="798"/>
      <c r="AL43" s="798"/>
      <c r="AM43" s="798"/>
      <c r="AN43" s="798"/>
      <c r="AO43" s="798"/>
      <c r="AP43" s="798"/>
      <c r="AQ43" s="798"/>
      <c r="AR43" s="798"/>
      <c r="AS43" s="798"/>
    </row>
    <row r="44" spans="1:45" customFormat="1">
      <c r="A44" s="789"/>
      <c r="B44" s="797"/>
      <c r="C44" s="796"/>
      <c r="D44" s="311" t="s">
        <v>612</v>
      </c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246"/>
      <c r="AG44" s="798"/>
      <c r="AH44" s="798"/>
      <c r="AI44" s="798"/>
      <c r="AJ44" s="798"/>
      <c r="AK44" s="798"/>
      <c r="AL44" s="798"/>
      <c r="AM44" s="798"/>
      <c r="AN44" s="798"/>
      <c r="AO44" s="798"/>
      <c r="AP44" s="798"/>
      <c r="AQ44" s="798"/>
      <c r="AR44" s="798"/>
      <c r="AS44" s="798"/>
    </row>
    <row r="45" spans="1:45" customFormat="1">
      <c r="A45" s="789"/>
      <c r="B45" s="797"/>
      <c r="C45" s="796"/>
      <c r="D45" s="311" t="s">
        <v>613</v>
      </c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  <c r="AE45" s="310"/>
      <c r="AF45" s="246"/>
      <c r="AG45" s="798"/>
      <c r="AH45" s="798"/>
      <c r="AI45" s="798"/>
      <c r="AJ45" s="798"/>
      <c r="AK45" s="798"/>
      <c r="AL45" s="798"/>
      <c r="AM45" s="798"/>
      <c r="AN45" s="798"/>
      <c r="AO45" s="798"/>
      <c r="AP45" s="798"/>
      <c r="AQ45" s="798"/>
      <c r="AR45" s="798"/>
      <c r="AS45" s="798"/>
    </row>
    <row r="46" spans="1:45" customFormat="1">
      <c r="A46" s="789"/>
      <c r="B46" s="797"/>
      <c r="C46" s="796"/>
      <c r="D46" s="311" t="s">
        <v>614</v>
      </c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246"/>
      <c r="AG46" s="798"/>
      <c r="AH46" s="798"/>
      <c r="AI46" s="798"/>
      <c r="AJ46" s="798"/>
      <c r="AK46" s="798"/>
      <c r="AL46" s="798"/>
      <c r="AM46" s="798"/>
      <c r="AN46" s="798"/>
      <c r="AO46" s="798"/>
      <c r="AP46" s="798"/>
      <c r="AQ46" s="798"/>
      <c r="AR46" s="798"/>
      <c r="AS46" s="798"/>
    </row>
    <row r="47" spans="1:45" customFormat="1">
      <c r="A47" s="789"/>
      <c r="B47" s="797"/>
      <c r="C47" s="796"/>
      <c r="D47" s="311" t="s">
        <v>615</v>
      </c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246"/>
      <c r="AG47" s="798"/>
      <c r="AH47" s="798"/>
      <c r="AI47" s="798"/>
      <c r="AJ47" s="798"/>
      <c r="AK47" s="798"/>
      <c r="AL47" s="798"/>
      <c r="AM47" s="798"/>
      <c r="AN47" s="798"/>
      <c r="AO47" s="798"/>
      <c r="AP47" s="798"/>
      <c r="AQ47" s="798"/>
      <c r="AR47" s="798"/>
      <c r="AS47" s="798"/>
    </row>
    <row r="48" spans="1:45" customFormat="1">
      <c r="A48" s="789"/>
      <c r="B48" s="797"/>
      <c r="C48" s="796"/>
      <c r="D48" s="311" t="s">
        <v>616</v>
      </c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246"/>
      <c r="AG48" s="798"/>
      <c r="AH48" s="798"/>
      <c r="AI48" s="798"/>
      <c r="AJ48" s="798"/>
      <c r="AK48" s="798"/>
      <c r="AL48" s="798"/>
      <c r="AM48" s="798"/>
      <c r="AN48" s="798"/>
      <c r="AO48" s="798"/>
      <c r="AP48" s="798"/>
      <c r="AQ48" s="798"/>
      <c r="AR48" s="798"/>
      <c r="AS48" s="798"/>
    </row>
    <row r="49" spans="1:45" customFormat="1">
      <c r="A49" s="789"/>
      <c r="B49" s="797"/>
      <c r="C49" s="796"/>
      <c r="D49" s="311" t="s">
        <v>617</v>
      </c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246"/>
      <c r="AG49" s="798"/>
      <c r="AH49" s="798"/>
      <c r="AI49" s="798"/>
      <c r="AJ49" s="798"/>
      <c r="AK49" s="798"/>
      <c r="AL49" s="798"/>
      <c r="AM49" s="798"/>
      <c r="AN49" s="798"/>
      <c r="AO49" s="798"/>
      <c r="AP49" s="798"/>
      <c r="AQ49" s="798"/>
      <c r="AR49" s="798"/>
      <c r="AS49" s="798"/>
    </row>
    <row r="50" spans="1:45" customFormat="1">
      <c r="A50" s="789"/>
      <c r="B50" s="797"/>
      <c r="C50" s="796"/>
      <c r="D50" s="311" t="s">
        <v>618</v>
      </c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246"/>
      <c r="AG50" s="798"/>
      <c r="AH50" s="798"/>
      <c r="AI50" s="798"/>
      <c r="AJ50" s="798"/>
      <c r="AK50" s="798"/>
      <c r="AL50" s="798"/>
      <c r="AM50" s="798"/>
      <c r="AN50" s="798"/>
      <c r="AO50" s="798"/>
      <c r="AP50" s="798"/>
      <c r="AQ50" s="798"/>
      <c r="AR50" s="798"/>
      <c r="AS50" s="798"/>
    </row>
    <row r="51" spans="1:45" customFormat="1">
      <c r="A51" s="789"/>
      <c r="B51" s="797"/>
      <c r="C51" s="796"/>
      <c r="D51" s="311" t="s">
        <v>244</v>
      </c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246"/>
      <c r="AG51" s="782"/>
      <c r="AH51" s="782"/>
      <c r="AI51" s="782"/>
      <c r="AJ51" s="782"/>
      <c r="AK51" s="782"/>
      <c r="AL51" s="782"/>
      <c r="AM51" s="782"/>
      <c r="AN51" s="782"/>
      <c r="AO51" s="782"/>
      <c r="AP51" s="782"/>
      <c r="AQ51" s="782"/>
      <c r="AR51" s="782"/>
      <c r="AS51" s="782"/>
    </row>
    <row r="52" spans="1:45" customFormat="1">
      <c r="A52" s="789"/>
      <c r="B52" s="797"/>
      <c r="C52" s="796"/>
      <c r="D52" s="311" t="s">
        <v>619</v>
      </c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246"/>
      <c r="AG52" s="782"/>
      <c r="AH52" s="782"/>
      <c r="AI52" s="782"/>
      <c r="AJ52" s="782"/>
      <c r="AK52" s="782"/>
      <c r="AL52" s="782"/>
      <c r="AM52" s="782"/>
      <c r="AN52" s="782"/>
      <c r="AO52" s="782"/>
      <c r="AP52" s="782"/>
      <c r="AQ52" s="782"/>
      <c r="AR52" s="782"/>
      <c r="AS52" s="782"/>
    </row>
    <row r="53" spans="1:45" customFormat="1" ht="15.75" thickBot="1">
      <c r="A53" s="790"/>
      <c r="B53" s="786"/>
      <c r="C53" s="793"/>
      <c r="D53" s="233" t="s">
        <v>620</v>
      </c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246"/>
      <c r="AG53" s="783"/>
      <c r="AH53" s="783"/>
      <c r="AI53" s="783"/>
      <c r="AJ53" s="783"/>
      <c r="AK53" s="783"/>
      <c r="AL53" s="783"/>
      <c r="AM53" s="783"/>
      <c r="AN53" s="783"/>
      <c r="AO53" s="783"/>
      <c r="AP53" s="783"/>
      <c r="AQ53" s="783"/>
      <c r="AR53" s="783"/>
      <c r="AS53" s="783"/>
    </row>
    <row r="54" spans="1:45" ht="14.45" customHeight="1">
      <c r="A54" s="787"/>
      <c r="B54" s="787"/>
      <c r="C54" s="787"/>
      <c r="D54" s="787"/>
      <c r="E54" s="3">
        <f t="shared" ref="E54:AE54" si="6">SUM(E41:E53)</f>
        <v>0</v>
      </c>
      <c r="F54" s="3">
        <f t="shared" si="6"/>
        <v>0</v>
      </c>
      <c r="G54" s="3">
        <f t="shared" si="6"/>
        <v>0</v>
      </c>
      <c r="H54" s="3">
        <f t="shared" si="6"/>
        <v>0</v>
      </c>
      <c r="I54" s="3">
        <f t="shared" si="6"/>
        <v>0</v>
      </c>
      <c r="J54" s="3">
        <f t="shared" si="6"/>
        <v>0</v>
      </c>
      <c r="K54" s="3">
        <f t="shared" si="6"/>
        <v>0</v>
      </c>
      <c r="L54" s="3">
        <f t="shared" si="6"/>
        <v>0</v>
      </c>
      <c r="M54" s="3">
        <f t="shared" si="6"/>
        <v>0</v>
      </c>
      <c r="N54" s="3">
        <f t="shared" si="6"/>
        <v>0</v>
      </c>
      <c r="O54" s="3">
        <f t="shared" si="6"/>
        <v>0</v>
      </c>
      <c r="P54" s="3">
        <f t="shared" si="6"/>
        <v>0</v>
      </c>
      <c r="Q54" s="3">
        <f t="shared" si="6"/>
        <v>0</v>
      </c>
      <c r="R54" s="3">
        <f t="shared" si="6"/>
        <v>0</v>
      </c>
      <c r="S54" s="3">
        <f t="shared" si="6"/>
        <v>0</v>
      </c>
      <c r="T54" s="3">
        <f t="shared" si="6"/>
        <v>0</v>
      </c>
      <c r="U54" s="3">
        <f t="shared" si="6"/>
        <v>0</v>
      </c>
      <c r="V54" s="3">
        <f t="shared" si="6"/>
        <v>0</v>
      </c>
      <c r="W54" s="3">
        <f t="shared" si="6"/>
        <v>0</v>
      </c>
      <c r="X54" s="3">
        <f t="shared" si="6"/>
        <v>0</v>
      </c>
      <c r="Y54" s="3">
        <f t="shared" si="6"/>
        <v>0</v>
      </c>
      <c r="Z54" s="3">
        <f t="shared" si="6"/>
        <v>0</v>
      </c>
      <c r="AA54" s="3">
        <f t="shared" si="6"/>
        <v>0</v>
      </c>
      <c r="AB54" s="3">
        <f t="shared" si="6"/>
        <v>0</v>
      </c>
      <c r="AC54" s="3">
        <f t="shared" si="6"/>
        <v>0</v>
      </c>
      <c r="AD54" s="3">
        <f t="shared" si="6"/>
        <v>0</v>
      </c>
      <c r="AE54" s="3">
        <f t="shared" si="6"/>
        <v>0</v>
      </c>
      <c r="AF54" s="4"/>
      <c r="AG54" s="92">
        <f t="shared" ref="AG54:AS54" si="7">SUM(AG41)</f>
        <v>0</v>
      </c>
      <c r="AH54" s="92">
        <f t="shared" si="7"/>
        <v>0</v>
      </c>
      <c r="AI54" s="92">
        <f t="shared" si="7"/>
        <v>0</v>
      </c>
      <c r="AJ54" s="92">
        <f t="shared" si="7"/>
        <v>0</v>
      </c>
      <c r="AK54" s="92">
        <f t="shared" si="7"/>
        <v>0</v>
      </c>
      <c r="AL54" s="92">
        <f t="shared" si="7"/>
        <v>0</v>
      </c>
      <c r="AM54" s="92">
        <f t="shared" si="7"/>
        <v>0</v>
      </c>
      <c r="AN54" s="92">
        <f t="shared" si="7"/>
        <v>0</v>
      </c>
      <c r="AO54" s="92">
        <f t="shared" si="7"/>
        <v>0</v>
      </c>
      <c r="AP54" s="92">
        <f t="shared" si="7"/>
        <v>0</v>
      </c>
      <c r="AQ54" s="92">
        <f t="shared" si="7"/>
        <v>0</v>
      </c>
      <c r="AR54" s="92">
        <f t="shared" si="7"/>
        <v>0</v>
      </c>
      <c r="AS54" s="92">
        <f t="shared" si="7"/>
        <v>0</v>
      </c>
    </row>
    <row r="55" spans="1:45" customFormat="1" ht="15.75" thickBot="1">
      <c r="D55" s="289"/>
    </row>
    <row r="56" spans="1:45" customFormat="1">
      <c r="A56" s="799" t="s">
        <v>46</v>
      </c>
      <c r="B56" s="802" t="s">
        <v>157</v>
      </c>
      <c r="C56" s="805"/>
      <c r="D56" s="317" t="s">
        <v>150</v>
      </c>
      <c r="E56" s="310"/>
      <c r="F56" s="310"/>
      <c r="G56" s="310"/>
      <c r="H56" s="310"/>
      <c r="I56" s="310"/>
      <c r="J56" s="310"/>
      <c r="K56" s="310"/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246"/>
      <c r="AG56" s="781"/>
      <c r="AH56" s="781"/>
      <c r="AI56" s="781"/>
      <c r="AJ56" s="781"/>
      <c r="AK56" s="781"/>
      <c r="AL56" s="781"/>
      <c r="AM56" s="781"/>
      <c r="AN56" s="781"/>
      <c r="AO56" s="781"/>
      <c r="AP56" s="781"/>
      <c r="AQ56" s="781"/>
      <c r="AR56" s="781"/>
      <c r="AS56" s="781"/>
    </row>
    <row r="57" spans="1:45" customFormat="1">
      <c r="A57" s="800"/>
      <c r="B57" s="811"/>
      <c r="C57" s="812"/>
      <c r="D57" s="313" t="s">
        <v>151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246"/>
      <c r="AG57" s="782"/>
      <c r="AH57" s="782"/>
      <c r="AI57" s="782"/>
      <c r="AJ57" s="782"/>
      <c r="AK57" s="782"/>
      <c r="AL57" s="782"/>
      <c r="AM57" s="782"/>
      <c r="AN57" s="782"/>
      <c r="AO57" s="782"/>
      <c r="AP57" s="782"/>
      <c r="AQ57" s="782"/>
      <c r="AR57" s="782"/>
      <c r="AS57" s="782"/>
    </row>
    <row r="58" spans="1:45" customFormat="1">
      <c r="A58" s="800"/>
      <c r="B58" s="811"/>
      <c r="C58" s="812"/>
      <c r="D58" s="313" t="s">
        <v>49</v>
      </c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10"/>
      <c r="S58" s="310"/>
      <c r="T58" s="310"/>
      <c r="U58" s="310"/>
      <c r="V58" s="310"/>
      <c r="W58" s="310"/>
      <c r="X58" s="310"/>
      <c r="Y58" s="310"/>
      <c r="Z58" s="310"/>
      <c r="AA58" s="310"/>
      <c r="AB58" s="310"/>
      <c r="AC58" s="310"/>
      <c r="AD58" s="310"/>
      <c r="AE58" s="310"/>
      <c r="AF58" s="246"/>
      <c r="AG58" s="782"/>
      <c r="AH58" s="782"/>
      <c r="AI58" s="782"/>
      <c r="AJ58" s="782"/>
      <c r="AK58" s="782"/>
      <c r="AL58" s="782"/>
      <c r="AM58" s="782"/>
      <c r="AN58" s="782"/>
      <c r="AO58" s="782"/>
      <c r="AP58" s="782"/>
      <c r="AQ58" s="782"/>
      <c r="AR58" s="782"/>
      <c r="AS58" s="782"/>
    </row>
    <row r="59" spans="1:45" customFormat="1" ht="15.75" thickBot="1">
      <c r="A59" s="801"/>
      <c r="B59" s="804"/>
      <c r="C59" s="807"/>
      <c r="D59" s="318" t="s">
        <v>48</v>
      </c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0"/>
      <c r="AA59" s="310"/>
      <c r="AB59" s="310"/>
      <c r="AC59" s="310"/>
      <c r="AD59" s="310"/>
      <c r="AE59" s="310"/>
      <c r="AF59" s="246"/>
      <c r="AG59" s="783"/>
      <c r="AH59" s="783"/>
      <c r="AI59" s="783"/>
      <c r="AJ59" s="783"/>
      <c r="AK59" s="783"/>
      <c r="AL59" s="783"/>
      <c r="AM59" s="783"/>
      <c r="AN59" s="783"/>
      <c r="AO59" s="783"/>
      <c r="AP59" s="783"/>
      <c r="AQ59" s="783"/>
      <c r="AR59" s="783"/>
      <c r="AS59" s="783"/>
    </row>
    <row r="60" spans="1:45" ht="14.45" customHeight="1">
      <c r="A60" s="787"/>
      <c r="B60" s="787"/>
      <c r="C60" s="787"/>
      <c r="D60" s="787"/>
      <c r="E60" s="3">
        <f t="shared" ref="E60:AE60" si="8">SUM(E56:E59)</f>
        <v>0</v>
      </c>
      <c r="F60" s="3">
        <f t="shared" si="8"/>
        <v>0</v>
      </c>
      <c r="G60" s="3">
        <f t="shared" si="8"/>
        <v>0</v>
      </c>
      <c r="H60" s="3">
        <f t="shared" si="8"/>
        <v>0</v>
      </c>
      <c r="I60" s="3">
        <f t="shared" si="8"/>
        <v>0</v>
      </c>
      <c r="J60" s="3">
        <f t="shared" si="8"/>
        <v>0</v>
      </c>
      <c r="K60" s="3">
        <f t="shared" si="8"/>
        <v>0</v>
      </c>
      <c r="L60" s="3">
        <f t="shared" si="8"/>
        <v>0</v>
      </c>
      <c r="M60" s="3">
        <f t="shared" si="8"/>
        <v>0</v>
      </c>
      <c r="N60" s="3">
        <f t="shared" si="8"/>
        <v>0</v>
      </c>
      <c r="O60" s="3">
        <f t="shared" si="8"/>
        <v>0</v>
      </c>
      <c r="P60" s="3">
        <f t="shared" si="8"/>
        <v>0</v>
      </c>
      <c r="Q60" s="3">
        <f t="shared" si="8"/>
        <v>0</v>
      </c>
      <c r="R60" s="3">
        <f t="shared" si="8"/>
        <v>0</v>
      </c>
      <c r="S60" s="3">
        <f t="shared" si="8"/>
        <v>0</v>
      </c>
      <c r="T60" s="3">
        <f t="shared" si="8"/>
        <v>0</v>
      </c>
      <c r="U60" s="3">
        <f t="shared" si="8"/>
        <v>0</v>
      </c>
      <c r="V60" s="3">
        <f t="shared" si="8"/>
        <v>0</v>
      </c>
      <c r="W60" s="3">
        <f t="shared" si="8"/>
        <v>0</v>
      </c>
      <c r="X60" s="3">
        <f t="shared" si="8"/>
        <v>0</v>
      </c>
      <c r="Y60" s="3">
        <f t="shared" si="8"/>
        <v>0</v>
      </c>
      <c r="Z60" s="3">
        <f t="shared" si="8"/>
        <v>0</v>
      </c>
      <c r="AA60" s="3">
        <f t="shared" si="8"/>
        <v>0</v>
      </c>
      <c r="AB60" s="3">
        <f t="shared" si="8"/>
        <v>0</v>
      </c>
      <c r="AC60" s="3">
        <f t="shared" si="8"/>
        <v>0</v>
      </c>
      <c r="AD60" s="3">
        <f t="shared" si="8"/>
        <v>0</v>
      </c>
      <c r="AE60" s="3">
        <f t="shared" si="8"/>
        <v>0</v>
      </c>
      <c r="AF60" s="4"/>
      <c r="AG60" s="92">
        <f t="shared" ref="AG60:AS60" si="9">SUM(AG56)</f>
        <v>0</v>
      </c>
      <c r="AH60" s="92">
        <f t="shared" si="9"/>
        <v>0</v>
      </c>
      <c r="AI60" s="92">
        <f t="shared" si="9"/>
        <v>0</v>
      </c>
      <c r="AJ60" s="92">
        <f t="shared" si="9"/>
        <v>0</v>
      </c>
      <c r="AK60" s="92">
        <f t="shared" si="9"/>
        <v>0</v>
      </c>
      <c r="AL60" s="92">
        <f t="shared" si="9"/>
        <v>0</v>
      </c>
      <c r="AM60" s="92">
        <f t="shared" si="9"/>
        <v>0</v>
      </c>
      <c r="AN60" s="92">
        <f t="shared" si="9"/>
        <v>0</v>
      </c>
      <c r="AO60" s="92">
        <f t="shared" si="9"/>
        <v>0</v>
      </c>
      <c r="AP60" s="92">
        <f t="shared" si="9"/>
        <v>0</v>
      </c>
      <c r="AQ60" s="92">
        <f t="shared" si="9"/>
        <v>0</v>
      </c>
      <c r="AR60" s="92">
        <f t="shared" si="9"/>
        <v>0</v>
      </c>
      <c r="AS60" s="92">
        <f t="shared" si="9"/>
        <v>0</v>
      </c>
    </row>
    <row r="61" spans="1:45" customFormat="1" ht="15.75" thickBot="1">
      <c r="D61" s="289"/>
    </row>
    <row r="62" spans="1:45" customFormat="1">
      <c r="A62" s="799" t="s">
        <v>46</v>
      </c>
      <c r="B62" s="802" t="s">
        <v>158</v>
      </c>
      <c r="C62" s="805"/>
      <c r="D62" s="317" t="s">
        <v>152</v>
      </c>
      <c r="E62" s="310"/>
      <c r="F62" s="310"/>
      <c r="G62" s="310"/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0"/>
      <c r="AB62" s="310"/>
      <c r="AC62" s="310"/>
      <c r="AD62" s="310"/>
      <c r="AE62" s="310"/>
      <c r="AF62" s="246"/>
      <c r="AG62" s="781"/>
      <c r="AH62" s="781"/>
      <c r="AI62" s="781"/>
      <c r="AJ62" s="781"/>
      <c r="AK62" s="781"/>
      <c r="AL62" s="781"/>
      <c r="AM62" s="781"/>
      <c r="AN62" s="781"/>
      <c r="AO62" s="781"/>
      <c r="AP62" s="781"/>
      <c r="AQ62" s="781"/>
      <c r="AR62" s="781"/>
      <c r="AS62" s="781"/>
    </row>
    <row r="63" spans="1:45" customFormat="1">
      <c r="A63" s="800"/>
      <c r="B63" s="811"/>
      <c r="C63" s="812"/>
      <c r="D63" s="313" t="s">
        <v>47</v>
      </c>
      <c r="E63" s="310"/>
      <c r="F63" s="310"/>
      <c r="G63" s="310"/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0"/>
      <c r="AA63" s="310"/>
      <c r="AB63" s="310"/>
      <c r="AC63" s="310"/>
      <c r="AD63" s="310"/>
      <c r="AE63" s="310"/>
      <c r="AF63" s="246"/>
      <c r="AG63" s="782"/>
      <c r="AH63" s="782"/>
      <c r="AI63" s="782"/>
      <c r="AJ63" s="782"/>
      <c r="AK63" s="782"/>
      <c r="AL63" s="782"/>
      <c r="AM63" s="782"/>
      <c r="AN63" s="782"/>
      <c r="AO63" s="782"/>
      <c r="AP63" s="782"/>
      <c r="AQ63" s="782"/>
      <c r="AR63" s="782"/>
      <c r="AS63" s="782"/>
    </row>
    <row r="64" spans="1:45" customFormat="1">
      <c r="A64" s="800"/>
      <c r="B64" s="811"/>
      <c r="C64" s="812"/>
      <c r="D64" s="313" t="s">
        <v>153</v>
      </c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310"/>
      <c r="AC64" s="310"/>
      <c r="AD64" s="310"/>
      <c r="AE64" s="310"/>
      <c r="AF64" s="246"/>
      <c r="AG64" s="782"/>
      <c r="AH64" s="782"/>
      <c r="AI64" s="782"/>
      <c r="AJ64" s="782"/>
      <c r="AK64" s="782"/>
      <c r="AL64" s="782"/>
      <c r="AM64" s="782"/>
      <c r="AN64" s="782"/>
      <c r="AO64" s="782"/>
      <c r="AP64" s="782"/>
      <c r="AQ64" s="782"/>
      <c r="AR64" s="782"/>
      <c r="AS64" s="782"/>
    </row>
    <row r="65" spans="1:45" customFormat="1">
      <c r="A65" s="800"/>
      <c r="B65" s="811"/>
      <c r="C65" s="812"/>
      <c r="D65" s="313" t="s">
        <v>154</v>
      </c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246"/>
      <c r="AG65" s="782"/>
      <c r="AH65" s="782"/>
      <c r="AI65" s="782"/>
      <c r="AJ65" s="782"/>
      <c r="AK65" s="782"/>
      <c r="AL65" s="782"/>
      <c r="AM65" s="782"/>
      <c r="AN65" s="782"/>
      <c r="AO65" s="782"/>
      <c r="AP65" s="782"/>
      <c r="AQ65" s="782"/>
      <c r="AR65" s="782"/>
      <c r="AS65" s="782"/>
    </row>
    <row r="66" spans="1:45" customFormat="1">
      <c r="A66" s="800"/>
      <c r="B66" s="811"/>
      <c r="C66" s="812"/>
      <c r="D66" s="313" t="s">
        <v>50</v>
      </c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246"/>
      <c r="AG66" s="782"/>
      <c r="AH66" s="782"/>
      <c r="AI66" s="782"/>
      <c r="AJ66" s="782"/>
      <c r="AK66" s="782"/>
      <c r="AL66" s="782"/>
      <c r="AM66" s="782"/>
      <c r="AN66" s="782"/>
      <c r="AO66" s="782"/>
      <c r="AP66" s="782"/>
      <c r="AQ66" s="782"/>
      <c r="AR66" s="782"/>
      <c r="AS66" s="782"/>
    </row>
    <row r="67" spans="1:45" customFormat="1" ht="15.75" thickBot="1">
      <c r="A67" s="801"/>
      <c r="B67" s="804"/>
      <c r="C67" s="807"/>
      <c r="D67" s="318" t="s">
        <v>349</v>
      </c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246"/>
      <c r="AG67" s="783"/>
      <c r="AH67" s="783"/>
      <c r="AI67" s="783"/>
      <c r="AJ67" s="783"/>
      <c r="AK67" s="783"/>
      <c r="AL67" s="783"/>
      <c r="AM67" s="783"/>
      <c r="AN67" s="783"/>
      <c r="AO67" s="783"/>
      <c r="AP67" s="783"/>
      <c r="AQ67" s="783"/>
      <c r="AR67" s="783"/>
      <c r="AS67" s="783"/>
    </row>
    <row r="68" spans="1:45" ht="14.45" customHeight="1">
      <c r="A68" s="787"/>
      <c r="B68" s="787"/>
      <c r="C68" s="787"/>
      <c r="D68" s="787"/>
      <c r="E68" s="3">
        <f t="shared" ref="E68:AE68" si="10">SUM(E62:E67)</f>
        <v>0</v>
      </c>
      <c r="F68" s="3">
        <f t="shared" si="10"/>
        <v>0</v>
      </c>
      <c r="G68" s="3">
        <f t="shared" si="10"/>
        <v>0</v>
      </c>
      <c r="H68" s="3">
        <f t="shared" si="10"/>
        <v>0</v>
      </c>
      <c r="I68" s="3">
        <f t="shared" si="10"/>
        <v>0</v>
      </c>
      <c r="J68" s="3">
        <f t="shared" si="10"/>
        <v>0</v>
      </c>
      <c r="K68" s="3">
        <f t="shared" si="10"/>
        <v>0</v>
      </c>
      <c r="L68" s="3">
        <f t="shared" si="10"/>
        <v>0</v>
      </c>
      <c r="M68" s="3">
        <f t="shared" si="10"/>
        <v>0</v>
      </c>
      <c r="N68" s="3">
        <f t="shared" si="10"/>
        <v>0</v>
      </c>
      <c r="O68" s="3">
        <f t="shared" si="10"/>
        <v>0</v>
      </c>
      <c r="P68" s="3">
        <f t="shared" si="10"/>
        <v>0</v>
      </c>
      <c r="Q68" s="3">
        <f t="shared" si="10"/>
        <v>0</v>
      </c>
      <c r="R68" s="3">
        <f t="shared" si="10"/>
        <v>0</v>
      </c>
      <c r="S68" s="3">
        <f t="shared" si="10"/>
        <v>0</v>
      </c>
      <c r="T68" s="3">
        <f t="shared" si="10"/>
        <v>0</v>
      </c>
      <c r="U68" s="3">
        <f t="shared" si="10"/>
        <v>0</v>
      </c>
      <c r="V68" s="3">
        <f t="shared" si="10"/>
        <v>0</v>
      </c>
      <c r="W68" s="3">
        <f t="shared" si="10"/>
        <v>0</v>
      </c>
      <c r="X68" s="3">
        <f t="shared" si="10"/>
        <v>0</v>
      </c>
      <c r="Y68" s="3">
        <f t="shared" si="10"/>
        <v>0</v>
      </c>
      <c r="Z68" s="3">
        <f t="shared" si="10"/>
        <v>0</v>
      </c>
      <c r="AA68" s="3">
        <f t="shared" si="10"/>
        <v>0</v>
      </c>
      <c r="AB68" s="3">
        <f t="shared" si="10"/>
        <v>0</v>
      </c>
      <c r="AC68" s="3">
        <f t="shared" si="10"/>
        <v>0</v>
      </c>
      <c r="AD68" s="3">
        <f t="shared" si="10"/>
        <v>0</v>
      </c>
      <c r="AE68" s="3">
        <f t="shared" si="10"/>
        <v>0</v>
      </c>
      <c r="AF68" s="4"/>
      <c r="AG68" s="92">
        <f t="shared" ref="AG68:AS68" si="11">SUM(AG62)</f>
        <v>0</v>
      </c>
      <c r="AH68" s="92">
        <f t="shared" si="11"/>
        <v>0</v>
      </c>
      <c r="AI68" s="92">
        <f t="shared" si="11"/>
        <v>0</v>
      </c>
      <c r="AJ68" s="92">
        <f t="shared" si="11"/>
        <v>0</v>
      </c>
      <c r="AK68" s="92">
        <f t="shared" si="11"/>
        <v>0</v>
      </c>
      <c r="AL68" s="92">
        <f t="shared" si="11"/>
        <v>0</v>
      </c>
      <c r="AM68" s="92">
        <f t="shared" si="11"/>
        <v>0</v>
      </c>
      <c r="AN68" s="92">
        <f t="shared" si="11"/>
        <v>0</v>
      </c>
      <c r="AO68" s="92">
        <f t="shared" si="11"/>
        <v>0</v>
      </c>
      <c r="AP68" s="92">
        <f t="shared" si="11"/>
        <v>0</v>
      </c>
      <c r="AQ68" s="92">
        <f t="shared" si="11"/>
        <v>0</v>
      </c>
      <c r="AR68" s="92">
        <f t="shared" si="11"/>
        <v>0</v>
      </c>
      <c r="AS68" s="92">
        <f t="shared" si="11"/>
        <v>0</v>
      </c>
    </row>
    <row r="69" spans="1:45" customFormat="1" ht="15.75" thickBot="1">
      <c r="D69" s="289"/>
    </row>
    <row r="70" spans="1:45" customFormat="1">
      <c r="A70" s="788" t="s">
        <v>55</v>
      </c>
      <c r="B70" s="784" t="s">
        <v>216</v>
      </c>
      <c r="C70" s="791" t="s">
        <v>325</v>
      </c>
      <c r="D70" s="231" t="s">
        <v>217</v>
      </c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246"/>
      <c r="AG70" s="781"/>
      <c r="AH70" s="781"/>
      <c r="AI70" s="781"/>
      <c r="AJ70" s="781"/>
      <c r="AK70" s="781"/>
      <c r="AL70" s="781"/>
      <c r="AM70" s="781"/>
      <c r="AN70" s="781"/>
      <c r="AO70" s="781"/>
      <c r="AP70" s="781"/>
      <c r="AQ70" s="781"/>
      <c r="AR70" s="781"/>
      <c r="AS70" s="781"/>
    </row>
    <row r="71" spans="1:45" customFormat="1">
      <c r="A71" s="789"/>
      <c r="B71" s="797"/>
      <c r="C71" s="796"/>
      <c r="D71" s="311" t="s">
        <v>218</v>
      </c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  <c r="Z71" s="310"/>
      <c r="AA71" s="310"/>
      <c r="AB71" s="310"/>
      <c r="AC71" s="310"/>
      <c r="AD71" s="310"/>
      <c r="AE71" s="310"/>
      <c r="AF71" s="246"/>
      <c r="AG71" s="782"/>
      <c r="AH71" s="782"/>
      <c r="AI71" s="782"/>
      <c r="AJ71" s="782"/>
      <c r="AK71" s="782"/>
      <c r="AL71" s="782"/>
      <c r="AM71" s="782"/>
      <c r="AN71" s="782"/>
      <c r="AO71" s="782"/>
      <c r="AP71" s="782"/>
      <c r="AQ71" s="782"/>
      <c r="AR71" s="782"/>
      <c r="AS71" s="782"/>
    </row>
    <row r="72" spans="1:45" customFormat="1">
      <c r="A72" s="789"/>
      <c r="B72" s="797"/>
      <c r="C72" s="796"/>
      <c r="D72" s="311" t="s">
        <v>219</v>
      </c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0"/>
      <c r="AF72" s="246"/>
      <c r="AG72" s="782"/>
      <c r="AH72" s="782"/>
      <c r="AI72" s="782"/>
      <c r="AJ72" s="782"/>
      <c r="AK72" s="782"/>
      <c r="AL72" s="782"/>
      <c r="AM72" s="782"/>
      <c r="AN72" s="782"/>
      <c r="AO72" s="782"/>
      <c r="AP72" s="782"/>
      <c r="AQ72" s="782"/>
      <c r="AR72" s="782"/>
      <c r="AS72" s="782"/>
    </row>
    <row r="73" spans="1:45" customFormat="1">
      <c r="A73" s="789"/>
      <c r="B73" s="797"/>
      <c r="C73" s="796"/>
      <c r="D73" s="311" t="s">
        <v>220</v>
      </c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246"/>
      <c r="AG73" s="782"/>
      <c r="AH73" s="782"/>
      <c r="AI73" s="782"/>
      <c r="AJ73" s="782"/>
      <c r="AK73" s="782"/>
      <c r="AL73" s="782"/>
      <c r="AM73" s="782"/>
      <c r="AN73" s="782"/>
      <c r="AO73" s="782"/>
      <c r="AP73" s="782"/>
      <c r="AQ73" s="782"/>
      <c r="AR73" s="782"/>
      <c r="AS73" s="782"/>
    </row>
    <row r="74" spans="1:45" customFormat="1">
      <c r="A74" s="789"/>
      <c r="B74" s="797"/>
      <c r="C74" s="796"/>
      <c r="D74" s="311" t="s">
        <v>221</v>
      </c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310"/>
      <c r="Y74" s="310"/>
      <c r="Z74" s="310"/>
      <c r="AA74" s="310"/>
      <c r="AB74" s="310"/>
      <c r="AC74" s="310"/>
      <c r="AD74" s="310"/>
      <c r="AE74" s="310"/>
      <c r="AF74" s="246"/>
      <c r="AG74" s="782"/>
      <c r="AH74" s="782"/>
      <c r="AI74" s="782"/>
      <c r="AJ74" s="782"/>
      <c r="AK74" s="782"/>
      <c r="AL74" s="782"/>
      <c r="AM74" s="782"/>
      <c r="AN74" s="782"/>
      <c r="AO74" s="782"/>
      <c r="AP74" s="782"/>
      <c r="AQ74" s="782"/>
      <c r="AR74" s="782"/>
      <c r="AS74" s="782"/>
    </row>
    <row r="75" spans="1:45" customFormat="1">
      <c r="A75" s="789"/>
      <c r="B75" s="797"/>
      <c r="C75" s="796"/>
      <c r="D75" s="311" t="s">
        <v>222</v>
      </c>
      <c r="E75" s="310"/>
      <c r="F75" s="310"/>
      <c r="G75" s="310"/>
      <c r="H75" s="310"/>
      <c r="I75" s="310"/>
      <c r="J75" s="310"/>
      <c r="K75" s="310"/>
      <c r="L75" s="310"/>
      <c r="M75" s="310"/>
      <c r="N75" s="310"/>
      <c r="O75" s="310"/>
      <c r="P75" s="310"/>
      <c r="Q75" s="310"/>
      <c r="R75" s="310"/>
      <c r="S75" s="310"/>
      <c r="T75" s="310"/>
      <c r="U75" s="310"/>
      <c r="V75" s="310"/>
      <c r="W75" s="310"/>
      <c r="X75" s="310"/>
      <c r="Y75" s="310"/>
      <c r="Z75" s="310"/>
      <c r="AA75" s="310"/>
      <c r="AB75" s="310"/>
      <c r="AC75" s="310"/>
      <c r="AD75" s="310"/>
      <c r="AE75" s="310"/>
      <c r="AF75" s="246"/>
      <c r="AG75" s="782"/>
      <c r="AH75" s="782"/>
      <c r="AI75" s="782"/>
      <c r="AJ75" s="782"/>
      <c r="AK75" s="782"/>
      <c r="AL75" s="782"/>
      <c r="AM75" s="782"/>
      <c r="AN75" s="782"/>
      <c r="AO75" s="782"/>
      <c r="AP75" s="782"/>
      <c r="AQ75" s="782"/>
      <c r="AR75" s="782"/>
      <c r="AS75" s="782"/>
    </row>
    <row r="76" spans="1:45" customFormat="1" ht="19.5" customHeight="1">
      <c r="A76" s="789"/>
      <c r="B76" s="797"/>
      <c r="C76" s="796"/>
      <c r="D76" s="311" t="s">
        <v>223</v>
      </c>
      <c r="E76" s="310"/>
      <c r="F76" s="310"/>
      <c r="G76" s="310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246"/>
      <c r="AG76" s="782"/>
      <c r="AH76" s="782"/>
      <c r="AI76" s="782"/>
      <c r="AJ76" s="782"/>
      <c r="AK76" s="782"/>
      <c r="AL76" s="782"/>
      <c r="AM76" s="782"/>
      <c r="AN76" s="782"/>
      <c r="AO76" s="782"/>
      <c r="AP76" s="782"/>
      <c r="AQ76" s="782"/>
      <c r="AR76" s="782"/>
      <c r="AS76" s="782"/>
    </row>
    <row r="77" spans="1:45" customFormat="1" ht="18.75" customHeight="1">
      <c r="A77" s="789"/>
      <c r="B77" s="797"/>
      <c r="C77" s="796"/>
      <c r="D77" s="311" t="s">
        <v>224</v>
      </c>
      <c r="E77" s="310"/>
      <c r="F77" s="310"/>
      <c r="G77" s="310"/>
      <c r="H77" s="310"/>
      <c r="I77" s="310"/>
      <c r="J77" s="310"/>
      <c r="K77" s="310"/>
      <c r="L77" s="310"/>
      <c r="M77" s="310"/>
      <c r="N77" s="310"/>
      <c r="O77" s="310"/>
      <c r="P77" s="310"/>
      <c r="Q77" s="310"/>
      <c r="R77" s="310"/>
      <c r="S77" s="310"/>
      <c r="T77" s="310"/>
      <c r="U77" s="310"/>
      <c r="V77" s="310"/>
      <c r="W77" s="310"/>
      <c r="X77" s="310"/>
      <c r="Y77" s="310"/>
      <c r="Z77" s="310"/>
      <c r="AA77" s="310"/>
      <c r="AB77" s="310"/>
      <c r="AC77" s="310"/>
      <c r="AD77" s="310"/>
      <c r="AE77" s="310"/>
      <c r="AF77" s="246"/>
      <c r="AG77" s="782"/>
      <c r="AH77" s="782"/>
      <c r="AI77" s="782"/>
      <c r="AJ77" s="782"/>
      <c r="AK77" s="782"/>
      <c r="AL77" s="782"/>
      <c r="AM77" s="782"/>
      <c r="AN77" s="782"/>
      <c r="AO77" s="782"/>
      <c r="AP77" s="782"/>
      <c r="AQ77" s="782"/>
      <c r="AR77" s="782"/>
      <c r="AS77" s="782"/>
    </row>
    <row r="78" spans="1:45" customFormat="1" ht="18.75" customHeight="1">
      <c r="A78" s="789"/>
      <c r="B78" s="797"/>
      <c r="C78" s="796"/>
      <c r="D78" s="311" t="s">
        <v>225</v>
      </c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310"/>
      <c r="T78" s="310"/>
      <c r="U78" s="310"/>
      <c r="V78" s="310"/>
      <c r="W78" s="310"/>
      <c r="X78" s="310"/>
      <c r="Y78" s="310"/>
      <c r="Z78" s="310"/>
      <c r="AA78" s="310"/>
      <c r="AB78" s="310"/>
      <c r="AC78" s="310"/>
      <c r="AD78" s="310"/>
      <c r="AE78" s="310"/>
      <c r="AF78" s="246"/>
      <c r="AG78" s="782"/>
      <c r="AH78" s="782"/>
      <c r="AI78" s="782"/>
      <c r="AJ78" s="782"/>
      <c r="AK78" s="782"/>
      <c r="AL78" s="782"/>
      <c r="AM78" s="782"/>
      <c r="AN78" s="782"/>
      <c r="AO78" s="782"/>
      <c r="AP78" s="782"/>
      <c r="AQ78" s="782"/>
      <c r="AR78" s="782"/>
      <c r="AS78" s="782"/>
    </row>
    <row r="79" spans="1:45" customFormat="1" ht="18.75" customHeight="1">
      <c r="A79" s="789"/>
      <c r="B79" s="797"/>
      <c r="C79" s="796"/>
      <c r="D79" s="311" t="s">
        <v>226</v>
      </c>
      <c r="E79" s="310"/>
      <c r="F79" s="310"/>
      <c r="G79" s="310"/>
      <c r="H79" s="310"/>
      <c r="I79" s="310"/>
      <c r="J79" s="310"/>
      <c r="K79" s="310"/>
      <c r="L79" s="310"/>
      <c r="M79" s="310"/>
      <c r="N79" s="310"/>
      <c r="O79" s="310"/>
      <c r="P79" s="310"/>
      <c r="Q79" s="310"/>
      <c r="R79" s="310"/>
      <c r="S79" s="310"/>
      <c r="T79" s="310"/>
      <c r="U79" s="310"/>
      <c r="V79" s="310"/>
      <c r="W79" s="310"/>
      <c r="X79" s="310"/>
      <c r="Y79" s="310"/>
      <c r="Z79" s="310"/>
      <c r="AA79" s="310"/>
      <c r="AB79" s="310"/>
      <c r="AC79" s="310"/>
      <c r="AD79" s="310"/>
      <c r="AE79" s="310"/>
      <c r="AF79" s="246"/>
      <c r="AG79" s="782"/>
      <c r="AH79" s="782"/>
      <c r="AI79" s="782"/>
      <c r="AJ79" s="782"/>
      <c r="AK79" s="782"/>
      <c r="AL79" s="782"/>
      <c r="AM79" s="782"/>
      <c r="AN79" s="782"/>
      <c r="AO79" s="782"/>
      <c r="AP79" s="782"/>
      <c r="AQ79" s="782"/>
      <c r="AR79" s="782"/>
      <c r="AS79" s="782"/>
    </row>
    <row r="80" spans="1:45" customFormat="1" ht="15.75" thickBot="1">
      <c r="A80" s="790"/>
      <c r="B80" s="786"/>
      <c r="C80" s="793"/>
      <c r="D80" s="312" t="s">
        <v>227</v>
      </c>
      <c r="E80" s="310"/>
      <c r="F80" s="310"/>
      <c r="G80" s="310"/>
      <c r="H80" s="310"/>
      <c r="I80" s="310"/>
      <c r="J80" s="310"/>
      <c r="K80" s="310"/>
      <c r="L80" s="310"/>
      <c r="M80" s="310"/>
      <c r="N80" s="310"/>
      <c r="O80" s="310"/>
      <c r="P80" s="310"/>
      <c r="Q80" s="310"/>
      <c r="R80" s="310"/>
      <c r="S80" s="310"/>
      <c r="T80" s="310"/>
      <c r="U80" s="310"/>
      <c r="V80" s="310"/>
      <c r="W80" s="310"/>
      <c r="X80" s="310"/>
      <c r="Y80" s="310"/>
      <c r="Z80" s="310"/>
      <c r="AA80" s="310"/>
      <c r="AB80" s="310"/>
      <c r="AC80" s="310"/>
      <c r="AD80" s="310"/>
      <c r="AE80" s="310"/>
      <c r="AF80" s="246"/>
      <c r="AG80" s="783"/>
      <c r="AH80" s="783"/>
      <c r="AI80" s="783"/>
      <c r="AJ80" s="783"/>
      <c r="AK80" s="783"/>
      <c r="AL80" s="783"/>
      <c r="AM80" s="783"/>
      <c r="AN80" s="783"/>
      <c r="AO80" s="783"/>
      <c r="AP80" s="783"/>
      <c r="AQ80" s="783"/>
      <c r="AR80" s="783"/>
      <c r="AS80" s="783"/>
    </row>
    <row r="81" spans="1:45" ht="14.45" customHeight="1">
      <c r="A81" s="787"/>
      <c r="B81" s="787"/>
      <c r="C81" s="787"/>
      <c r="D81" s="787"/>
      <c r="E81" s="3">
        <f t="shared" ref="E81:AE81" si="12">SUM(E70:E80)</f>
        <v>0</v>
      </c>
      <c r="F81" s="3">
        <f t="shared" si="12"/>
        <v>0</v>
      </c>
      <c r="G81" s="3">
        <f t="shared" si="12"/>
        <v>0</v>
      </c>
      <c r="H81" s="3">
        <f t="shared" si="12"/>
        <v>0</v>
      </c>
      <c r="I81" s="3">
        <f t="shared" si="12"/>
        <v>0</v>
      </c>
      <c r="J81" s="3">
        <f t="shared" si="12"/>
        <v>0</v>
      </c>
      <c r="K81" s="3">
        <f t="shared" si="12"/>
        <v>0</v>
      </c>
      <c r="L81" s="3">
        <f t="shared" si="12"/>
        <v>0</v>
      </c>
      <c r="M81" s="3">
        <f t="shared" si="12"/>
        <v>0</v>
      </c>
      <c r="N81" s="3">
        <f t="shared" si="12"/>
        <v>0</v>
      </c>
      <c r="O81" s="3">
        <f t="shared" si="12"/>
        <v>0</v>
      </c>
      <c r="P81" s="3">
        <f t="shared" si="12"/>
        <v>0</v>
      </c>
      <c r="Q81" s="3">
        <f t="shared" si="12"/>
        <v>0</v>
      </c>
      <c r="R81" s="3">
        <f t="shared" si="12"/>
        <v>0</v>
      </c>
      <c r="S81" s="3">
        <f t="shared" si="12"/>
        <v>0</v>
      </c>
      <c r="T81" s="3">
        <f t="shared" si="12"/>
        <v>0</v>
      </c>
      <c r="U81" s="3">
        <f t="shared" si="12"/>
        <v>0</v>
      </c>
      <c r="V81" s="3">
        <f t="shared" si="12"/>
        <v>0</v>
      </c>
      <c r="W81" s="3">
        <f t="shared" si="12"/>
        <v>0</v>
      </c>
      <c r="X81" s="3">
        <f t="shared" si="12"/>
        <v>0</v>
      </c>
      <c r="Y81" s="3">
        <f t="shared" si="12"/>
        <v>0</v>
      </c>
      <c r="Z81" s="3">
        <f t="shared" si="12"/>
        <v>0</v>
      </c>
      <c r="AA81" s="3">
        <f t="shared" si="12"/>
        <v>0</v>
      </c>
      <c r="AB81" s="3">
        <f t="shared" si="12"/>
        <v>0</v>
      </c>
      <c r="AC81" s="3">
        <f t="shared" si="12"/>
        <v>0</v>
      </c>
      <c r="AD81" s="3">
        <f t="shared" si="12"/>
        <v>0</v>
      </c>
      <c r="AE81" s="3">
        <f t="shared" si="12"/>
        <v>0</v>
      </c>
      <c r="AF81" s="4"/>
      <c r="AG81" s="92">
        <f t="shared" ref="AG81:AS81" si="13">SUM(AG70)</f>
        <v>0</v>
      </c>
      <c r="AH81" s="92">
        <f t="shared" si="13"/>
        <v>0</v>
      </c>
      <c r="AI81" s="92">
        <f t="shared" si="13"/>
        <v>0</v>
      </c>
      <c r="AJ81" s="92">
        <f t="shared" si="13"/>
        <v>0</v>
      </c>
      <c r="AK81" s="92">
        <f t="shared" si="13"/>
        <v>0</v>
      </c>
      <c r="AL81" s="92">
        <f t="shared" si="13"/>
        <v>0</v>
      </c>
      <c r="AM81" s="92">
        <f t="shared" si="13"/>
        <v>0</v>
      </c>
      <c r="AN81" s="92">
        <f t="shared" si="13"/>
        <v>0</v>
      </c>
      <c r="AO81" s="92">
        <f t="shared" si="13"/>
        <v>0</v>
      </c>
      <c r="AP81" s="92">
        <f t="shared" si="13"/>
        <v>0</v>
      </c>
      <c r="AQ81" s="92">
        <f t="shared" si="13"/>
        <v>0</v>
      </c>
      <c r="AR81" s="92">
        <f t="shared" si="13"/>
        <v>0</v>
      </c>
      <c r="AS81" s="92">
        <f t="shared" si="13"/>
        <v>0</v>
      </c>
    </row>
    <row r="82" spans="1:45" customFormat="1" ht="15.75" thickBot="1">
      <c r="D82" s="289"/>
    </row>
    <row r="83" spans="1:45" customFormat="1" ht="30">
      <c r="A83" s="788" t="s">
        <v>228</v>
      </c>
      <c r="B83" s="784" t="s">
        <v>326</v>
      </c>
      <c r="C83" s="791" t="s">
        <v>327</v>
      </c>
      <c r="D83" s="231" t="s">
        <v>328</v>
      </c>
      <c r="E83" s="310"/>
      <c r="F83" s="310"/>
      <c r="G83" s="310"/>
      <c r="H83" s="310"/>
      <c r="I83" s="310"/>
      <c r="J83" s="310"/>
      <c r="K83" s="310"/>
      <c r="L83" s="310"/>
      <c r="M83" s="310"/>
      <c r="N83" s="310"/>
      <c r="O83" s="310"/>
      <c r="P83" s="310"/>
      <c r="Q83" s="310"/>
      <c r="R83" s="310"/>
      <c r="S83" s="310"/>
      <c r="T83" s="310"/>
      <c r="U83" s="310"/>
      <c r="V83" s="310"/>
      <c r="W83" s="310"/>
      <c r="X83" s="310"/>
      <c r="Y83" s="310"/>
      <c r="Z83" s="310"/>
      <c r="AA83" s="310"/>
      <c r="AB83" s="310"/>
      <c r="AC83" s="310"/>
      <c r="AD83" s="310"/>
      <c r="AE83" s="310"/>
      <c r="AF83" s="246"/>
      <c r="AG83" s="781"/>
      <c r="AH83" s="781"/>
      <c r="AI83" s="781"/>
      <c r="AJ83" s="781"/>
      <c r="AK83" s="781"/>
      <c r="AL83" s="781"/>
      <c r="AM83" s="781"/>
      <c r="AN83" s="781"/>
      <c r="AO83" s="781"/>
      <c r="AP83" s="781"/>
      <c r="AQ83" s="781"/>
      <c r="AR83" s="781"/>
      <c r="AS83" s="781"/>
    </row>
    <row r="84" spans="1:45" customFormat="1">
      <c r="A84" s="789"/>
      <c r="B84" s="797"/>
      <c r="C84" s="796"/>
      <c r="D84" s="311" t="s">
        <v>329</v>
      </c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  <c r="Z84" s="310"/>
      <c r="AA84" s="310"/>
      <c r="AB84" s="310"/>
      <c r="AC84" s="310"/>
      <c r="AD84" s="310"/>
      <c r="AE84" s="310"/>
      <c r="AF84" s="246"/>
      <c r="AG84" s="782"/>
      <c r="AH84" s="782"/>
      <c r="AI84" s="782"/>
      <c r="AJ84" s="782"/>
      <c r="AK84" s="782"/>
      <c r="AL84" s="782"/>
      <c r="AM84" s="782"/>
      <c r="AN84" s="782"/>
      <c r="AO84" s="782"/>
      <c r="AP84" s="782"/>
      <c r="AQ84" s="782"/>
      <c r="AR84" s="782"/>
      <c r="AS84" s="782"/>
    </row>
    <row r="85" spans="1:45" customFormat="1">
      <c r="A85" s="789"/>
      <c r="B85" s="797"/>
      <c r="C85" s="796"/>
      <c r="D85" s="311" t="s">
        <v>330</v>
      </c>
      <c r="E85" s="310"/>
      <c r="F85" s="310"/>
      <c r="G85" s="310"/>
      <c r="H85" s="310"/>
      <c r="I85" s="310"/>
      <c r="J85" s="310"/>
      <c r="K85" s="310"/>
      <c r="L85" s="310"/>
      <c r="M85" s="310"/>
      <c r="N85" s="310"/>
      <c r="O85" s="310"/>
      <c r="P85" s="310"/>
      <c r="Q85" s="310"/>
      <c r="R85" s="310"/>
      <c r="S85" s="310"/>
      <c r="T85" s="310"/>
      <c r="U85" s="310"/>
      <c r="V85" s="310"/>
      <c r="W85" s="310"/>
      <c r="X85" s="310"/>
      <c r="Y85" s="310"/>
      <c r="Z85" s="310"/>
      <c r="AA85" s="310"/>
      <c r="AB85" s="310"/>
      <c r="AC85" s="310"/>
      <c r="AD85" s="310"/>
      <c r="AE85" s="310"/>
      <c r="AF85" s="246"/>
      <c r="AG85" s="782"/>
      <c r="AH85" s="782"/>
      <c r="AI85" s="782"/>
      <c r="AJ85" s="782"/>
      <c r="AK85" s="782"/>
      <c r="AL85" s="782"/>
      <c r="AM85" s="782"/>
      <c r="AN85" s="782"/>
      <c r="AO85" s="782"/>
      <c r="AP85" s="782"/>
      <c r="AQ85" s="782"/>
      <c r="AR85" s="782"/>
      <c r="AS85" s="782"/>
    </row>
    <row r="86" spans="1:45" customFormat="1">
      <c r="A86" s="789"/>
      <c r="B86" s="797"/>
      <c r="C86" s="796"/>
      <c r="D86" s="311" t="s">
        <v>331</v>
      </c>
      <c r="E86" s="310"/>
      <c r="F86" s="310"/>
      <c r="G86" s="310"/>
      <c r="H86" s="310"/>
      <c r="I86" s="310"/>
      <c r="J86" s="310"/>
      <c r="K86" s="310"/>
      <c r="L86" s="310"/>
      <c r="M86" s="310"/>
      <c r="N86" s="310"/>
      <c r="O86" s="310"/>
      <c r="P86" s="310"/>
      <c r="Q86" s="310"/>
      <c r="R86" s="310"/>
      <c r="S86" s="310"/>
      <c r="T86" s="310"/>
      <c r="U86" s="310"/>
      <c r="V86" s="310"/>
      <c r="W86" s="310"/>
      <c r="X86" s="310"/>
      <c r="Y86" s="310"/>
      <c r="Z86" s="310"/>
      <c r="AA86" s="310"/>
      <c r="AB86" s="310"/>
      <c r="AC86" s="310"/>
      <c r="AD86" s="310"/>
      <c r="AE86" s="310"/>
      <c r="AF86" s="246"/>
      <c r="AG86" s="782"/>
      <c r="AH86" s="782"/>
      <c r="AI86" s="782"/>
      <c r="AJ86" s="782"/>
      <c r="AK86" s="782"/>
      <c r="AL86" s="782"/>
      <c r="AM86" s="782"/>
      <c r="AN86" s="782"/>
      <c r="AO86" s="782"/>
      <c r="AP86" s="782"/>
      <c r="AQ86" s="782"/>
      <c r="AR86" s="782"/>
      <c r="AS86" s="782"/>
    </row>
    <row r="87" spans="1:45" customFormat="1" ht="15.75" thickBot="1">
      <c r="A87" s="790"/>
      <c r="B87" s="786"/>
      <c r="C87" s="793"/>
      <c r="D87" s="233" t="s">
        <v>332</v>
      </c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  <c r="Y87" s="310"/>
      <c r="Z87" s="310"/>
      <c r="AA87" s="310"/>
      <c r="AB87" s="310"/>
      <c r="AC87" s="310"/>
      <c r="AD87" s="310"/>
      <c r="AE87" s="310"/>
      <c r="AF87" s="246"/>
      <c r="AG87" s="783"/>
      <c r="AH87" s="783"/>
      <c r="AI87" s="783"/>
      <c r="AJ87" s="783"/>
      <c r="AK87" s="783"/>
      <c r="AL87" s="783"/>
      <c r="AM87" s="783"/>
      <c r="AN87" s="783"/>
      <c r="AO87" s="783"/>
      <c r="AP87" s="783"/>
      <c r="AQ87" s="783"/>
      <c r="AR87" s="783"/>
      <c r="AS87" s="783"/>
    </row>
    <row r="88" spans="1:45" ht="14.45" customHeight="1">
      <c r="A88" s="787"/>
      <c r="B88" s="787"/>
      <c r="C88" s="787"/>
      <c r="D88" s="787"/>
      <c r="E88" s="3">
        <f t="shared" ref="E88:AE88" si="14">SUM(E83:E87)</f>
        <v>0</v>
      </c>
      <c r="F88" s="3">
        <f t="shared" si="14"/>
        <v>0</v>
      </c>
      <c r="G88" s="3">
        <f t="shared" si="14"/>
        <v>0</v>
      </c>
      <c r="H88" s="3">
        <f t="shared" si="14"/>
        <v>0</v>
      </c>
      <c r="I88" s="3">
        <f t="shared" si="14"/>
        <v>0</v>
      </c>
      <c r="J88" s="3">
        <f t="shared" si="14"/>
        <v>0</v>
      </c>
      <c r="K88" s="3">
        <f t="shared" si="14"/>
        <v>0</v>
      </c>
      <c r="L88" s="3">
        <f t="shared" si="14"/>
        <v>0</v>
      </c>
      <c r="M88" s="3">
        <f t="shared" si="14"/>
        <v>0</v>
      </c>
      <c r="N88" s="3">
        <f t="shared" si="14"/>
        <v>0</v>
      </c>
      <c r="O88" s="3">
        <f t="shared" si="14"/>
        <v>0</v>
      </c>
      <c r="P88" s="3">
        <f t="shared" si="14"/>
        <v>0</v>
      </c>
      <c r="Q88" s="3">
        <f t="shared" si="14"/>
        <v>0</v>
      </c>
      <c r="R88" s="3">
        <f t="shared" si="14"/>
        <v>0</v>
      </c>
      <c r="S88" s="3">
        <f t="shared" si="14"/>
        <v>0</v>
      </c>
      <c r="T88" s="3">
        <f t="shared" si="14"/>
        <v>0</v>
      </c>
      <c r="U88" s="3">
        <f t="shared" si="14"/>
        <v>0</v>
      </c>
      <c r="V88" s="3">
        <f t="shared" si="14"/>
        <v>0</v>
      </c>
      <c r="W88" s="3">
        <f t="shared" si="14"/>
        <v>0</v>
      </c>
      <c r="X88" s="3">
        <f t="shared" si="14"/>
        <v>0</v>
      </c>
      <c r="Y88" s="3">
        <f t="shared" si="14"/>
        <v>0</v>
      </c>
      <c r="Z88" s="3">
        <f t="shared" si="14"/>
        <v>0</v>
      </c>
      <c r="AA88" s="3">
        <f t="shared" si="14"/>
        <v>0</v>
      </c>
      <c r="AB88" s="3">
        <f t="shared" si="14"/>
        <v>0</v>
      </c>
      <c r="AC88" s="3">
        <f t="shared" si="14"/>
        <v>0</v>
      </c>
      <c r="AD88" s="3">
        <f t="shared" si="14"/>
        <v>0</v>
      </c>
      <c r="AE88" s="3">
        <f t="shared" si="14"/>
        <v>0</v>
      </c>
      <c r="AF88" s="4"/>
      <c r="AG88" s="92">
        <f t="shared" ref="AG88:AS88" si="15">SUM(AG83)</f>
        <v>0</v>
      </c>
      <c r="AH88" s="92">
        <f t="shared" si="15"/>
        <v>0</v>
      </c>
      <c r="AI88" s="92">
        <f t="shared" si="15"/>
        <v>0</v>
      </c>
      <c r="AJ88" s="92">
        <f t="shared" si="15"/>
        <v>0</v>
      </c>
      <c r="AK88" s="92">
        <f t="shared" si="15"/>
        <v>0</v>
      </c>
      <c r="AL88" s="92">
        <f t="shared" si="15"/>
        <v>0</v>
      </c>
      <c r="AM88" s="92">
        <f t="shared" si="15"/>
        <v>0</v>
      </c>
      <c r="AN88" s="92">
        <f t="shared" si="15"/>
        <v>0</v>
      </c>
      <c r="AO88" s="92">
        <f t="shared" si="15"/>
        <v>0</v>
      </c>
      <c r="AP88" s="92">
        <f t="shared" si="15"/>
        <v>0</v>
      </c>
      <c r="AQ88" s="92">
        <f t="shared" si="15"/>
        <v>0</v>
      </c>
      <c r="AR88" s="92">
        <f t="shared" si="15"/>
        <v>0</v>
      </c>
      <c r="AS88" s="92">
        <f t="shared" si="15"/>
        <v>0</v>
      </c>
    </row>
    <row r="89" spans="1:45" customFormat="1" ht="15.75" thickBot="1">
      <c r="D89" s="289"/>
    </row>
    <row r="90" spans="1:45" customFormat="1">
      <c r="A90" s="799" t="s">
        <v>51</v>
      </c>
      <c r="B90" s="802" t="s">
        <v>159</v>
      </c>
      <c r="C90" s="805"/>
      <c r="D90" s="317" t="s">
        <v>52</v>
      </c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  <c r="AA90" s="310"/>
      <c r="AB90" s="310"/>
      <c r="AC90" s="310"/>
      <c r="AD90" s="310"/>
      <c r="AE90" s="310"/>
      <c r="AF90" s="246"/>
      <c r="AG90" s="781"/>
      <c r="AH90" s="781"/>
      <c r="AI90" s="781"/>
      <c r="AJ90" s="781"/>
      <c r="AK90" s="781"/>
      <c r="AL90" s="781"/>
      <c r="AM90" s="781"/>
      <c r="AN90" s="781"/>
      <c r="AO90" s="781"/>
      <c r="AP90" s="781"/>
      <c r="AQ90" s="781"/>
      <c r="AR90" s="781"/>
      <c r="AS90" s="781"/>
    </row>
    <row r="91" spans="1:45" customFormat="1">
      <c r="A91" s="800"/>
      <c r="B91" s="803"/>
      <c r="C91" s="806"/>
      <c r="D91" s="313" t="s">
        <v>245</v>
      </c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W91" s="310"/>
      <c r="X91" s="310"/>
      <c r="Y91" s="310"/>
      <c r="Z91" s="310"/>
      <c r="AA91" s="310"/>
      <c r="AB91" s="310"/>
      <c r="AC91" s="310"/>
      <c r="AD91" s="310"/>
      <c r="AE91" s="310"/>
      <c r="AF91" s="246"/>
      <c r="AG91" s="782"/>
      <c r="AH91" s="782"/>
      <c r="AI91" s="782"/>
      <c r="AJ91" s="782"/>
      <c r="AK91" s="782"/>
      <c r="AL91" s="782"/>
      <c r="AM91" s="782"/>
      <c r="AN91" s="782"/>
      <c r="AO91" s="782"/>
      <c r="AP91" s="782"/>
      <c r="AQ91" s="782"/>
      <c r="AR91" s="782"/>
      <c r="AS91" s="782"/>
    </row>
    <row r="92" spans="1:45" customFormat="1" ht="15.75" thickBot="1">
      <c r="A92" s="801"/>
      <c r="B92" s="804"/>
      <c r="C92" s="807"/>
      <c r="D92" s="318" t="s">
        <v>350</v>
      </c>
      <c r="E92" s="310"/>
      <c r="F92" s="310"/>
      <c r="G92" s="310"/>
      <c r="H92" s="310"/>
      <c r="I92" s="310"/>
      <c r="J92" s="310"/>
      <c r="K92" s="310"/>
      <c r="L92" s="310"/>
      <c r="M92" s="310"/>
      <c r="N92" s="310"/>
      <c r="O92" s="310"/>
      <c r="P92" s="310"/>
      <c r="Q92" s="310"/>
      <c r="R92" s="310"/>
      <c r="S92" s="310"/>
      <c r="T92" s="310"/>
      <c r="U92" s="310"/>
      <c r="V92" s="310"/>
      <c r="W92" s="310"/>
      <c r="X92" s="310"/>
      <c r="Y92" s="310"/>
      <c r="Z92" s="310"/>
      <c r="AA92" s="310"/>
      <c r="AB92" s="310"/>
      <c r="AC92" s="310"/>
      <c r="AD92" s="310"/>
      <c r="AE92" s="310"/>
      <c r="AF92" s="246"/>
      <c r="AG92" s="783"/>
      <c r="AH92" s="783"/>
      <c r="AI92" s="783"/>
      <c r="AJ92" s="783"/>
      <c r="AK92" s="783"/>
      <c r="AL92" s="783"/>
      <c r="AM92" s="783"/>
      <c r="AN92" s="783"/>
      <c r="AO92" s="783"/>
      <c r="AP92" s="783"/>
      <c r="AQ92" s="783"/>
      <c r="AR92" s="783"/>
      <c r="AS92" s="783"/>
    </row>
    <row r="93" spans="1:45" ht="14.45" customHeight="1">
      <c r="A93" s="787"/>
      <c r="B93" s="787"/>
      <c r="C93" s="787"/>
      <c r="D93" s="787"/>
      <c r="E93" s="3">
        <f t="shared" ref="E93:AE93" si="16">SUM(E90:E92)</f>
        <v>0</v>
      </c>
      <c r="F93" s="3">
        <f t="shared" si="16"/>
        <v>0</v>
      </c>
      <c r="G93" s="3">
        <f t="shared" si="16"/>
        <v>0</v>
      </c>
      <c r="H93" s="3">
        <f t="shared" si="16"/>
        <v>0</v>
      </c>
      <c r="I93" s="3">
        <f t="shared" si="16"/>
        <v>0</v>
      </c>
      <c r="J93" s="3">
        <f t="shared" si="16"/>
        <v>0</v>
      </c>
      <c r="K93" s="3">
        <f t="shared" si="16"/>
        <v>0</v>
      </c>
      <c r="L93" s="3">
        <f t="shared" si="16"/>
        <v>0</v>
      </c>
      <c r="M93" s="3">
        <f t="shared" si="16"/>
        <v>0</v>
      </c>
      <c r="N93" s="3">
        <f t="shared" si="16"/>
        <v>0</v>
      </c>
      <c r="O93" s="3">
        <f t="shared" si="16"/>
        <v>0</v>
      </c>
      <c r="P93" s="3">
        <f t="shared" si="16"/>
        <v>0</v>
      </c>
      <c r="Q93" s="3">
        <f t="shared" si="16"/>
        <v>0</v>
      </c>
      <c r="R93" s="3">
        <f t="shared" si="16"/>
        <v>0</v>
      </c>
      <c r="S93" s="3">
        <f t="shared" si="16"/>
        <v>0</v>
      </c>
      <c r="T93" s="3">
        <f t="shared" si="16"/>
        <v>0</v>
      </c>
      <c r="U93" s="3">
        <f t="shared" si="16"/>
        <v>0</v>
      </c>
      <c r="V93" s="3">
        <f t="shared" si="16"/>
        <v>0</v>
      </c>
      <c r="W93" s="3">
        <f t="shared" si="16"/>
        <v>0</v>
      </c>
      <c r="X93" s="3">
        <f t="shared" si="16"/>
        <v>0</v>
      </c>
      <c r="Y93" s="3">
        <f t="shared" si="16"/>
        <v>0</v>
      </c>
      <c r="Z93" s="3">
        <f t="shared" si="16"/>
        <v>0</v>
      </c>
      <c r="AA93" s="3">
        <f t="shared" si="16"/>
        <v>0</v>
      </c>
      <c r="AB93" s="3">
        <f t="shared" si="16"/>
        <v>0</v>
      </c>
      <c r="AC93" s="3">
        <f t="shared" si="16"/>
        <v>0</v>
      </c>
      <c r="AD93" s="3">
        <f t="shared" si="16"/>
        <v>0</v>
      </c>
      <c r="AE93" s="3">
        <f t="shared" si="16"/>
        <v>0</v>
      </c>
      <c r="AF93" s="4"/>
      <c r="AG93" s="92">
        <f t="shared" ref="AG93:AS93" si="17">SUM(AG90)</f>
        <v>0</v>
      </c>
      <c r="AH93" s="92">
        <f t="shared" si="17"/>
        <v>0</v>
      </c>
      <c r="AI93" s="92">
        <f t="shared" si="17"/>
        <v>0</v>
      </c>
      <c r="AJ93" s="92">
        <f t="shared" si="17"/>
        <v>0</v>
      </c>
      <c r="AK93" s="92">
        <f t="shared" si="17"/>
        <v>0</v>
      </c>
      <c r="AL93" s="92">
        <f t="shared" si="17"/>
        <v>0</v>
      </c>
      <c r="AM93" s="92">
        <f t="shared" si="17"/>
        <v>0</v>
      </c>
      <c r="AN93" s="92">
        <f t="shared" si="17"/>
        <v>0</v>
      </c>
      <c r="AO93" s="92">
        <f t="shared" si="17"/>
        <v>0</v>
      </c>
      <c r="AP93" s="92">
        <f t="shared" si="17"/>
        <v>0</v>
      </c>
      <c r="AQ93" s="92">
        <f t="shared" si="17"/>
        <v>0</v>
      </c>
      <c r="AR93" s="92">
        <f t="shared" si="17"/>
        <v>0</v>
      </c>
      <c r="AS93" s="92">
        <f t="shared" si="17"/>
        <v>0</v>
      </c>
    </row>
    <row r="94" spans="1:45" customFormat="1" ht="15.75" thickBot="1">
      <c r="D94" s="289"/>
    </row>
    <row r="95" spans="1:45" customFormat="1">
      <c r="A95" s="788" t="s">
        <v>51</v>
      </c>
      <c r="B95" s="784" t="s">
        <v>212</v>
      </c>
      <c r="C95" s="791" t="s">
        <v>333</v>
      </c>
      <c r="D95" s="231" t="s">
        <v>213</v>
      </c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246"/>
      <c r="AG95" s="781"/>
      <c r="AH95" s="781"/>
      <c r="AI95" s="781"/>
      <c r="AJ95" s="781"/>
      <c r="AK95" s="781"/>
      <c r="AL95" s="781"/>
      <c r="AM95" s="781"/>
      <c r="AN95" s="781"/>
      <c r="AO95" s="781"/>
      <c r="AP95" s="781"/>
      <c r="AQ95" s="781"/>
      <c r="AR95" s="781"/>
      <c r="AS95" s="781"/>
    </row>
    <row r="96" spans="1:45" customFormat="1">
      <c r="A96" s="789"/>
      <c r="B96" s="797"/>
      <c r="C96" s="796"/>
      <c r="D96" s="311" t="s">
        <v>214</v>
      </c>
      <c r="E96" s="310"/>
      <c r="F96" s="310"/>
      <c r="G96" s="310"/>
      <c r="H96" s="310"/>
      <c r="I96" s="310"/>
      <c r="J96" s="310"/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  <c r="Z96" s="310"/>
      <c r="AA96" s="310"/>
      <c r="AB96" s="310"/>
      <c r="AC96" s="310"/>
      <c r="AD96" s="310"/>
      <c r="AE96" s="310"/>
      <c r="AF96" s="246"/>
      <c r="AG96" s="782"/>
      <c r="AH96" s="782"/>
      <c r="AI96" s="782"/>
      <c r="AJ96" s="782"/>
      <c r="AK96" s="782"/>
      <c r="AL96" s="782"/>
      <c r="AM96" s="782"/>
      <c r="AN96" s="782"/>
      <c r="AO96" s="782"/>
      <c r="AP96" s="782"/>
      <c r="AQ96" s="782"/>
      <c r="AR96" s="782"/>
      <c r="AS96" s="782"/>
    </row>
    <row r="97" spans="1:45" customFormat="1">
      <c r="A97" s="789"/>
      <c r="B97" s="797"/>
      <c r="C97" s="796"/>
      <c r="D97" s="311" t="s">
        <v>215</v>
      </c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  <c r="Y97" s="310"/>
      <c r="Z97" s="310"/>
      <c r="AA97" s="310"/>
      <c r="AB97" s="310"/>
      <c r="AC97" s="310"/>
      <c r="AD97" s="310"/>
      <c r="AE97" s="310"/>
      <c r="AF97" s="246"/>
      <c r="AG97" s="782"/>
      <c r="AH97" s="782"/>
      <c r="AI97" s="782"/>
      <c r="AJ97" s="782"/>
      <c r="AK97" s="782"/>
      <c r="AL97" s="782"/>
      <c r="AM97" s="782"/>
      <c r="AN97" s="782"/>
      <c r="AO97" s="782"/>
      <c r="AP97" s="782"/>
      <c r="AQ97" s="782"/>
      <c r="AR97" s="782"/>
      <c r="AS97" s="782"/>
    </row>
    <row r="98" spans="1:45" customFormat="1">
      <c r="A98" s="789"/>
      <c r="B98" s="797"/>
      <c r="C98" s="796"/>
      <c r="D98" s="311" t="s">
        <v>229</v>
      </c>
      <c r="E98" s="310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0"/>
      <c r="AB98" s="310"/>
      <c r="AC98" s="310"/>
      <c r="AD98" s="310"/>
      <c r="AE98" s="310"/>
      <c r="AF98" s="246"/>
      <c r="AG98" s="782"/>
      <c r="AH98" s="782"/>
      <c r="AI98" s="782"/>
      <c r="AJ98" s="782"/>
      <c r="AK98" s="782"/>
      <c r="AL98" s="782"/>
      <c r="AM98" s="782"/>
      <c r="AN98" s="782"/>
      <c r="AO98" s="782"/>
      <c r="AP98" s="782"/>
      <c r="AQ98" s="782"/>
      <c r="AR98" s="782"/>
      <c r="AS98" s="782"/>
    </row>
    <row r="99" spans="1:45" customFormat="1" ht="15.75" thickBot="1">
      <c r="A99" s="790"/>
      <c r="B99" s="786"/>
      <c r="C99" s="793"/>
      <c r="D99" s="233" t="s">
        <v>230</v>
      </c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  <c r="Y99" s="310"/>
      <c r="Z99" s="310"/>
      <c r="AA99" s="310"/>
      <c r="AB99" s="310"/>
      <c r="AC99" s="310"/>
      <c r="AD99" s="310"/>
      <c r="AE99" s="310"/>
      <c r="AF99" s="246"/>
      <c r="AG99" s="783"/>
      <c r="AH99" s="783"/>
      <c r="AI99" s="783"/>
      <c r="AJ99" s="783"/>
      <c r="AK99" s="783"/>
      <c r="AL99" s="783"/>
      <c r="AM99" s="783"/>
      <c r="AN99" s="783"/>
      <c r="AO99" s="783"/>
      <c r="AP99" s="783"/>
      <c r="AQ99" s="783"/>
      <c r="AR99" s="783"/>
      <c r="AS99" s="783"/>
    </row>
    <row r="100" spans="1:45" ht="14.45" customHeight="1">
      <c r="A100" s="787"/>
      <c r="B100" s="787"/>
      <c r="C100" s="787"/>
      <c r="D100" s="787"/>
      <c r="E100" s="3">
        <f t="shared" ref="E100:AE100" si="18">SUM(E95:E99)</f>
        <v>0</v>
      </c>
      <c r="F100" s="3">
        <f t="shared" si="18"/>
        <v>0</v>
      </c>
      <c r="G100" s="3">
        <f t="shared" si="18"/>
        <v>0</v>
      </c>
      <c r="H100" s="3">
        <f t="shared" si="18"/>
        <v>0</v>
      </c>
      <c r="I100" s="3">
        <f t="shared" si="18"/>
        <v>0</v>
      </c>
      <c r="J100" s="3">
        <f t="shared" si="18"/>
        <v>0</v>
      </c>
      <c r="K100" s="3">
        <f t="shared" si="18"/>
        <v>0</v>
      </c>
      <c r="L100" s="3">
        <f t="shared" si="18"/>
        <v>0</v>
      </c>
      <c r="M100" s="3">
        <f t="shared" si="18"/>
        <v>0</v>
      </c>
      <c r="N100" s="3">
        <f t="shared" si="18"/>
        <v>0</v>
      </c>
      <c r="O100" s="3">
        <f t="shared" si="18"/>
        <v>0</v>
      </c>
      <c r="P100" s="3">
        <f t="shared" si="18"/>
        <v>0</v>
      </c>
      <c r="Q100" s="3">
        <f t="shared" si="18"/>
        <v>0</v>
      </c>
      <c r="R100" s="3">
        <f t="shared" si="18"/>
        <v>0</v>
      </c>
      <c r="S100" s="3">
        <f t="shared" si="18"/>
        <v>0</v>
      </c>
      <c r="T100" s="3">
        <f t="shared" si="18"/>
        <v>0</v>
      </c>
      <c r="U100" s="3">
        <f t="shared" si="18"/>
        <v>0</v>
      </c>
      <c r="V100" s="3">
        <f t="shared" si="18"/>
        <v>0</v>
      </c>
      <c r="W100" s="3">
        <f t="shared" si="18"/>
        <v>0</v>
      </c>
      <c r="X100" s="3">
        <f t="shared" si="18"/>
        <v>0</v>
      </c>
      <c r="Y100" s="3">
        <f t="shared" si="18"/>
        <v>0</v>
      </c>
      <c r="Z100" s="3">
        <f t="shared" si="18"/>
        <v>0</v>
      </c>
      <c r="AA100" s="3">
        <f t="shared" si="18"/>
        <v>0</v>
      </c>
      <c r="AB100" s="3">
        <f t="shared" si="18"/>
        <v>0</v>
      </c>
      <c r="AC100" s="3">
        <f t="shared" si="18"/>
        <v>0</v>
      </c>
      <c r="AD100" s="3">
        <f t="shared" si="18"/>
        <v>0</v>
      </c>
      <c r="AE100" s="3">
        <f t="shared" si="18"/>
        <v>0</v>
      </c>
      <c r="AF100" s="4"/>
      <c r="AG100" s="92">
        <f t="shared" ref="AG100:AS100" si="19">SUM(AG95)</f>
        <v>0</v>
      </c>
      <c r="AH100" s="92">
        <f t="shared" si="19"/>
        <v>0</v>
      </c>
      <c r="AI100" s="92">
        <f t="shared" si="19"/>
        <v>0</v>
      </c>
      <c r="AJ100" s="92">
        <f t="shared" si="19"/>
        <v>0</v>
      </c>
      <c r="AK100" s="92">
        <f t="shared" si="19"/>
        <v>0</v>
      </c>
      <c r="AL100" s="92">
        <f t="shared" si="19"/>
        <v>0</v>
      </c>
      <c r="AM100" s="92">
        <f t="shared" si="19"/>
        <v>0</v>
      </c>
      <c r="AN100" s="92">
        <f t="shared" si="19"/>
        <v>0</v>
      </c>
      <c r="AO100" s="92">
        <f t="shared" si="19"/>
        <v>0</v>
      </c>
      <c r="AP100" s="92">
        <f t="shared" si="19"/>
        <v>0</v>
      </c>
      <c r="AQ100" s="92">
        <f t="shared" si="19"/>
        <v>0</v>
      </c>
      <c r="AR100" s="92">
        <f t="shared" si="19"/>
        <v>0</v>
      </c>
      <c r="AS100" s="92">
        <f t="shared" si="19"/>
        <v>0</v>
      </c>
    </row>
    <row r="101" spans="1:45" customFormat="1" ht="15.75" thickBot="1">
      <c r="D101" s="289"/>
    </row>
    <row r="102" spans="1:45" customFormat="1">
      <c r="A102" s="788" t="s">
        <v>51</v>
      </c>
      <c r="B102" s="784" t="s">
        <v>246</v>
      </c>
      <c r="C102" s="791" t="s">
        <v>354</v>
      </c>
      <c r="D102" s="231" t="s">
        <v>247</v>
      </c>
      <c r="E102" s="310"/>
      <c r="F102" s="310"/>
      <c r="G102" s="310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0"/>
      <c r="AB102" s="310"/>
      <c r="AC102" s="310"/>
      <c r="AD102" s="310"/>
      <c r="AE102" s="310"/>
      <c r="AF102" s="246"/>
      <c r="AG102" s="781"/>
      <c r="AH102" s="781"/>
      <c r="AI102" s="781"/>
      <c r="AJ102" s="781"/>
      <c r="AK102" s="781"/>
      <c r="AL102" s="781"/>
      <c r="AM102" s="781"/>
      <c r="AN102" s="781"/>
      <c r="AO102" s="781"/>
      <c r="AP102" s="781"/>
      <c r="AQ102" s="781"/>
      <c r="AR102" s="781"/>
      <c r="AS102" s="781"/>
    </row>
    <row r="103" spans="1:45" customFormat="1">
      <c r="A103" s="789"/>
      <c r="B103" s="797"/>
      <c r="C103" s="796"/>
      <c r="D103" s="311" t="s">
        <v>248</v>
      </c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246"/>
      <c r="AG103" s="782"/>
      <c r="AH103" s="782"/>
      <c r="AI103" s="782"/>
      <c r="AJ103" s="782"/>
      <c r="AK103" s="782"/>
      <c r="AL103" s="782"/>
      <c r="AM103" s="782"/>
      <c r="AN103" s="782"/>
      <c r="AO103" s="782"/>
      <c r="AP103" s="782"/>
      <c r="AQ103" s="782"/>
      <c r="AR103" s="782"/>
      <c r="AS103" s="782"/>
    </row>
    <row r="104" spans="1:45" customFormat="1" ht="15.75" thickBot="1">
      <c r="A104" s="790"/>
      <c r="B104" s="786"/>
      <c r="C104" s="793"/>
      <c r="D104" s="233" t="s">
        <v>249</v>
      </c>
      <c r="E104" s="310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246"/>
      <c r="AG104" s="783"/>
      <c r="AH104" s="783"/>
      <c r="AI104" s="783"/>
      <c r="AJ104" s="783"/>
      <c r="AK104" s="783"/>
      <c r="AL104" s="783"/>
      <c r="AM104" s="783"/>
      <c r="AN104" s="783"/>
      <c r="AO104" s="783"/>
      <c r="AP104" s="783"/>
      <c r="AQ104" s="783"/>
      <c r="AR104" s="783"/>
      <c r="AS104" s="783"/>
    </row>
    <row r="105" spans="1:45" ht="14.45" customHeight="1">
      <c r="A105" s="787"/>
      <c r="B105" s="787"/>
      <c r="C105" s="787"/>
      <c r="D105" s="787"/>
      <c r="E105" s="3">
        <f t="shared" ref="E105:AE105" si="20">SUM(E102:E104)</f>
        <v>0</v>
      </c>
      <c r="F105" s="3">
        <f t="shared" si="20"/>
        <v>0</v>
      </c>
      <c r="G105" s="3">
        <f t="shared" si="20"/>
        <v>0</v>
      </c>
      <c r="H105" s="3">
        <f t="shared" si="20"/>
        <v>0</v>
      </c>
      <c r="I105" s="3">
        <f t="shared" si="20"/>
        <v>0</v>
      </c>
      <c r="J105" s="3">
        <f t="shared" si="20"/>
        <v>0</v>
      </c>
      <c r="K105" s="3">
        <f t="shared" si="20"/>
        <v>0</v>
      </c>
      <c r="L105" s="3">
        <f t="shared" si="20"/>
        <v>0</v>
      </c>
      <c r="M105" s="3">
        <f t="shared" si="20"/>
        <v>0</v>
      </c>
      <c r="N105" s="3">
        <f t="shared" si="20"/>
        <v>0</v>
      </c>
      <c r="O105" s="3">
        <f t="shared" si="20"/>
        <v>0</v>
      </c>
      <c r="P105" s="3">
        <f t="shared" si="20"/>
        <v>0</v>
      </c>
      <c r="Q105" s="3">
        <f t="shared" si="20"/>
        <v>0</v>
      </c>
      <c r="R105" s="3">
        <f t="shared" si="20"/>
        <v>0</v>
      </c>
      <c r="S105" s="3">
        <f t="shared" si="20"/>
        <v>0</v>
      </c>
      <c r="T105" s="3">
        <f t="shared" si="20"/>
        <v>0</v>
      </c>
      <c r="U105" s="3">
        <f t="shared" si="20"/>
        <v>0</v>
      </c>
      <c r="V105" s="3">
        <f t="shared" si="20"/>
        <v>0</v>
      </c>
      <c r="W105" s="3">
        <f t="shared" si="20"/>
        <v>0</v>
      </c>
      <c r="X105" s="3">
        <f t="shared" si="20"/>
        <v>0</v>
      </c>
      <c r="Y105" s="3">
        <f t="shared" si="20"/>
        <v>0</v>
      </c>
      <c r="Z105" s="3">
        <f t="shared" si="20"/>
        <v>0</v>
      </c>
      <c r="AA105" s="3">
        <f t="shared" si="20"/>
        <v>0</v>
      </c>
      <c r="AB105" s="3">
        <f t="shared" si="20"/>
        <v>0</v>
      </c>
      <c r="AC105" s="3">
        <f t="shared" si="20"/>
        <v>0</v>
      </c>
      <c r="AD105" s="3">
        <f t="shared" si="20"/>
        <v>0</v>
      </c>
      <c r="AE105" s="3">
        <f t="shared" si="20"/>
        <v>0</v>
      </c>
      <c r="AF105" s="4"/>
      <c r="AG105" s="92">
        <f t="shared" ref="AG105:AS105" si="21">SUM(AG102)</f>
        <v>0</v>
      </c>
      <c r="AH105" s="92">
        <f t="shared" si="21"/>
        <v>0</v>
      </c>
      <c r="AI105" s="92">
        <f t="shared" si="21"/>
        <v>0</v>
      </c>
      <c r="AJ105" s="92">
        <f t="shared" si="21"/>
        <v>0</v>
      </c>
      <c r="AK105" s="92">
        <f t="shared" si="21"/>
        <v>0</v>
      </c>
      <c r="AL105" s="92">
        <f t="shared" si="21"/>
        <v>0</v>
      </c>
      <c r="AM105" s="92">
        <f t="shared" si="21"/>
        <v>0</v>
      </c>
      <c r="AN105" s="92">
        <f t="shared" si="21"/>
        <v>0</v>
      </c>
      <c r="AO105" s="92">
        <f t="shared" si="21"/>
        <v>0</v>
      </c>
      <c r="AP105" s="92">
        <f t="shared" si="21"/>
        <v>0</v>
      </c>
      <c r="AQ105" s="92">
        <f t="shared" si="21"/>
        <v>0</v>
      </c>
      <c r="AR105" s="92">
        <f t="shared" si="21"/>
        <v>0</v>
      </c>
      <c r="AS105" s="92">
        <f t="shared" si="21"/>
        <v>0</v>
      </c>
    </row>
    <row r="106" spans="1:45" customFormat="1" ht="15.75" thickBot="1">
      <c r="D106" s="289"/>
    </row>
    <row r="107" spans="1:45" customFormat="1">
      <c r="A107" s="788" t="s">
        <v>250</v>
      </c>
      <c r="B107" s="784" t="s">
        <v>253</v>
      </c>
      <c r="C107" s="791" t="s">
        <v>355</v>
      </c>
      <c r="D107" s="231" t="s">
        <v>254</v>
      </c>
      <c r="E107" s="310"/>
      <c r="F107" s="310"/>
      <c r="G107" s="3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246"/>
      <c r="AG107" s="781"/>
      <c r="AH107" s="781"/>
      <c r="AI107" s="781"/>
      <c r="AJ107" s="781"/>
      <c r="AK107" s="781"/>
      <c r="AL107" s="781"/>
      <c r="AM107" s="781"/>
      <c r="AN107" s="781"/>
      <c r="AO107" s="781"/>
      <c r="AP107" s="781"/>
      <c r="AQ107" s="781"/>
      <c r="AR107" s="781"/>
      <c r="AS107" s="781"/>
    </row>
    <row r="108" spans="1:45" customFormat="1">
      <c r="A108" s="789"/>
      <c r="B108" s="797"/>
      <c r="C108" s="796"/>
      <c r="D108" s="311" t="s">
        <v>255</v>
      </c>
      <c r="E108" s="310"/>
      <c r="F108" s="310"/>
      <c r="G108" s="310"/>
      <c r="H108" s="310"/>
      <c r="I108" s="310"/>
      <c r="J108" s="31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0"/>
      <c r="Z108" s="310"/>
      <c r="AA108" s="310"/>
      <c r="AB108" s="310"/>
      <c r="AC108" s="310"/>
      <c r="AD108" s="310"/>
      <c r="AE108" s="310"/>
      <c r="AF108" s="246"/>
      <c r="AG108" s="782"/>
      <c r="AH108" s="782"/>
      <c r="AI108" s="782"/>
      <c r="AJ108" s="782"/>
      <c r="AK108" s="782"/>
      <c r="AL108" s="782"/>
      <c r="AM108" s="782"/>
      <c r="AN108" s="782"/>
      <c r="AO108" s="782"/>
      <c r="AP108" s="782"/>
      <c r="AQ108" s="782"/>
      <c r="AR108" s="782"/>
      <c r="AS108" s="782"/>
    </row>
    <row r="109" spans="1:45" customFormat="1">
      <c r="A109" s="789"/>
      <c r="B109" s="797"/>
      <c r="C109" s="796"/>
      <c r="D109" s="311" t="s">
        <v>179</v>
      </c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246"/>
      <c r="AG109" s="782"/>
      <c r="AH109" s="782"/>
      <c r="AI109" s="782"/>
      <c r="AJ109" s="782"/>
      <c r="AK109" s="782"/>
      <c r="AL109" s="782"/>
      <c r="AM109" s="782"/>
      <c r="AN109" s="782"/>
      <c r="AO109" s="782"/>
      <c r="AP109" s="782"/>
      <c r="AQ109" s="782"/>
      <c r="AR109" s="782"/>
      <c r="AS109" s="782"/>
    </row>
    <row r="110" spans="1:45" customFormat="1" ht="30">
      <c r="A110" s="789"/>
      <c r="B110" s="797"/>
      <c r="C110" s="796"/>
      <c r="D110" s="311" t="s">
        <v>256</v>
      </c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0"/>
      <c r="Z110" s="310"/>
      <c r="AA110" s="310"/>
      <c r="AB110" s="310"/>
      <c r="AC110" s="310"/>
      <c r="AD110" s="310"/>
      <c r="AE110" s="310"/>
      <c r="AF110" s="246"/>
      <c r="AG110" s="782"/>
      <c r="AH110" s="782"/>
      <c r="AI110" s="782"/>
      <c r="AJ110" s="782"/>
      <c r="AK110" s="782"/>
      <c r="AL110" s="782"/>
      <c r="AM110" s="782"/>
      <c r="AN110" s="782"/>
      <c r="AO110" s="782"/>
      <c r="AP110" s="782"/>
      <c r="AQ110" s="782"/>
      <c r="AR110" s="782"/>
      <c r="AS110" s="782"/>
    </row>
    <row r="111" spans="1:45" customFormat="1">
      <c r="A111" s="789"/>
      <c r="B111" s="797"/>
      <c r="C111" s="796"/>
      <c r="D111" s="311" t="s">
        <v>136</v>
      </c>
      <c r="E111" s="310"/>
      <c r="F111" s="310"/>
      <c r="G111" s="310"/>
      <c r="H111" s="310"/>
      <c r="I111" s="310"/>
      <c r="J111" s="310"/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  <c r="V111" s="310"/>
      <c r="W111" s="310"/>
      <c r="X111" s="310"/>
      <c r="Y111" s="310"/>
      <c r="Z111" s="310"/>
      <c r="AA111" s="310"/>
      <c r="AB111" s="310"/>
      <c r="AC111" s="310"/>
      <c r="AD111" s="310"/>
      <c r="AE111" s="310"/>
      <c r="AF111" s="246"/>
      <c r="AG111" s="782"/>
      <c r="AH111" s="782"/>
      <c r="AI111" s="782"/>
      <c r="AJ111" s="782"/>
      <c r="AK111" s="782"/>
      <c r="AL111" s="782"/>
      <c r="AM111" s="782"/>
      <c r="AN111" s="782"/>
      <c r="AO111" s="782"/>
      <c r="AP111" s="782"/>
      <c r="AQ111" s="782"/>
      <c r="AR111" s="782"/>
      <c r="AS111" s="782"/>
    </row>
    <row r="112" spans="1:45" customFormat="1">
      <c r="A112" s="789"/>
      <c r="B112" s="797"/>
      <c r="C112" s="796"/>
      <c r="D112" s="311" t="s">
        <v>257</v>
      </c>
      <c r="E112" s="310"/>
      <c r="F112" s="310"/>
      <c r="G112" s="310"/>
      <c r="H112" s="310"/>
      <c r="I112" s="310"/>
      <c r="J112" s="310"/>
      <c r="K112" s="310"/>
      <c r="L112" s="310"/>
      <c r="M112" s="310"/>
      <c r="N112" s="310"/>
      <c r="O112" s="310"/>
      <c r="P112" s="310"/>
      <c r="Q112" s="310"/>
      <c r="R112" s="310"/>
      <c r="S112" s="310"/>
      <c r="T112" s="310"/>
      <c r="U112" s="310"/>
      <c r="V112" s="310"/>
      <c r="W112" s="310"/>
      <c r="X112" s="310"/>
      <c r="Y112" s="310"/>
      <c r="Z112" s="310"/>
      <c r="AA112" s="310"/>
      <c r="AB112" s="310"/>
      <c r="AC112" s="310"/>
      <c r="AD112" s="310"/>
      <c r="AE112" s="310"/>
      <c r="AF112" s="246"/>
      <c r="AG112" s="782"/>
      <c r="AH112" s="782"/>
      <c r="AI112" s="782"/>
      <c r="AJ112" s="782"/>
      <c r="AK112" s="782"/>
      <c r="AL112" s="782"/>
      <c r="AM112" s="782"/>
      <c r="AN112" s="782"/>
      <c r="AO112" s="782"/>
      <c r="AP112" s="782"/>
      <c r="AQ112" s="782"/>
      <c r="AR112" s="782"/>
      <c r="AS112" s="782"/>
    </row>
    <row r="113" spans="1:45" customFormat="1" ht="19.5" customHeight="1">
      <c r="A113" s="789"/>
      <c r="B113" s="797"/>
      <c r="C113" s="796"/>
      <c r="D113" s="311" t="s">
        <v>258</v>
      </c>
      <c r="E113" s="310"/>
      <c r="F113" s="310"/>
      <c r="G113" s="310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  <c r="Y113" s="310"/>
      <c r="Z113" s="310"/>
      <c r="AA113" s="310"/>
      <c r="AB113" s="310"/>
      <c r="AC113" s="310"/>
      <c r="AD113" s="310"/>
      <c r="AE113" s="310"/>
      <c r="AF113" s="246"/>
      <c r="AG113" s="782"/>
      <c r="AH113" s="782"/>
      <c r="AI113" s="782"/>
      <c r="AJ113" s="782"/>
      <c r="AK113" s="782"/>
      <c r="AL113" s="782"/>
      <c r="AM113" s="782"/>
      <c r="AN113" s="782"/>
      <c r="AO113" s="782"/>
      <c r="AP113" s="782"/>
      <c r="AQ113" s="782"/>
      <c r="AR113" s="782"/>
      <c r="AS113" s="782"/>
    </row>
    <row r="114" spans="1:45" customFormat="1" ht="18.75" customHeight="1">
      <c r="A114" s="789"/>
      <c r="B114" s="797"/>
      <c r="C114" s="796"/>
      <c r="D114" s="311" t="s">
        <v>259</v>
      </c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246"/>
      <c r="AG114" s="782"/>
      <c r="AH114" s="782"/>
      <c r="AI114" s="782"/>
      <c r="AJ114" s="782"/>
      <c r="AK114" s="782"/>
      <c r="AL114" s="782"/>
      <c r="AM114" s="782"/>
      <c r="AN114" s="782"/>
      <c r="AO114" s="782"/>
      <c r="AP114" s="782"/>
      <c r="AQ114" s="782"/>
      <c r="AR114" s="782"/>
      <c r="AS114" s="782"/>
    </row>
    <row r="115" spans="1:45" customFormat="1">
      <c r="A115" s="789"/>
      <c r="B115" s="797"/>
      <c r="C115" s="796"/>
      <c r="D115" s="312" t="s">
        <v>260</v>
      </c>
      <c r="E115" s="310"/>
      <c r="F115" s="310"/>
      <c r="G115" s="310"/>
      <c r="H115" s="310"/>
      <c r="I115" s="310"/>
      <c r="J115" s="31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  <c r="V115" s="310"/>
      <c r="W115" s="310"/>
      <c r="X115" s="310"/>
      <c r="Y115" s="310"/>
      <c r="Z115" s="310"/>
      <c r="AA115" s="310"/>
      <c r="AB115" s="310"/>
      <c r="AC115" s="310"/>
      <c r="AD115" s="310"/>
      <c r="AE115" s="310"/>
      <c r="AF115" s="246"/>
      <c r="AG115" s="782"/>
      <c r="AH115" s="782"/>
      <c r="AI115" s="782"/>
      <c r="AJ115" s="782"/>
      <c r="AK115" s="782"/>
      <c r="AL115" s="782"/>
      <c r="AM115" s="782"/>
      <c r="AN115" s="782"/>
      <c r="AO115" s="782"/>
      <c r="AP115" s="782"/>
      <c r="AQ115" s="782"/>
      <c r="AR115" s="782"/>
      <c r="AS115" s="782"/>
    </row>
    <row r="116" spans="1:45" customFormat="1" ht="15.75" thickBot="1">
      <c r="A116" s="790"/>
      <c r="B116" s="786"/>
      <c r="C116" s="793"/>
      <c r="D116" s="233" t="s">
        <v>261</v>
      </c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0"/>
      <c r="Z116" s="310"/>
      <c r="AA116" s="310"/>
      <c r="AB116" s="310"/>
      <c r="AC116" s="310"/>
      <c r="AD116" s="310"/>
      <c r="AE116" s="310"/>
      <c r="AF116" s="246"/>
      <c r="AG116" s="783"/>
      <c r="AH116" s="783"/>
      <c r="AI116" s="783"/>
      <c r="AJ116" s="783"/>
      <c r="AK116" s="783"/>
      <c r="AL116" s="783"/>
      <c r="AM116" s="783"/>
      <c r="AN116" s="783"/>
      <c r="AO116" s="783"/>
      <c r="AP116" s="783"/>
      <c r="AQ116" s="783"/>
      <c r="AR116" s="783"/>
      <c r="AS116" s="783"/>
    </row>
    <row r="117" spans="1:45" ht="14.45" customHeight="1">
      <c r="A117" s="787"/>
      <c r="B117" s="787"/>
      <c r="C117" s="787"/>
      <c r="D117" s="787"/>
      <c r="E117" s="3">
        <f t="shared" ref="E117:AE117" si="22">SUM(E107:E116)</f>
        <v>0</v>
      </c>
      <c r="F117" s="3">
        <f t="shared" si="22"/>
        <v>0</v>
      </c>
      <c r="G117" s="3">
        <f t="shared" si="22"/>
        <v>0</v>
      </c>
      <c r="H117" s="3">
        <f t="shared" si="22"/>
        <v>0</v>
      </c>
      <c r="I117" s="3">
        <f t="shared" si="22"/>
        <v>0</v>
      </c>
      <c r="J117" s="3">
        <f t="shared" si="22"/>
        <v>0</v>
      </c>
      <c r="K117" s="3">
        <f t="shared" si="22"/>
        <v>0</v>
      </c>
      <c r="L117" s="3">
        <f t="shared" si="22"/>
        <v>0</v>
      </c>
      <c r="M117" s="3">
        <f t="shared" si="22"/>
        <v>0</v>
      </c>
      <c r="N117" s="3">
        <f t="shared" si="22"/>
        <v>0</v>
      </c>
      <c r="O117" s="3">
        <f t="shared" si="22"/>
        <v>0</v>
      </c>
      <c r="P117" s="3">
        <f t="shared" si="22"/>
        <v>0</v>
      </c>
      <c r="Q117" s="3">
        <f t="shared" si="22"/>
        <v>0</v>
      </c>
      <c r="R117" s="3">
        <f t="shared" si="22"/>
        <v>0</v>
      </c>
      <c r="S117" s="3">
        <f t="shared" si="22"/>
        <v>0</v>
      </c>
      <c r="T117" s="3">
        <f t="shared" si="22"/>
        <v>0</v>
      </c>
      <c r="U117" s="3">
        <f t="shared" si="22"/>
        <v>0</v>
      </c>
      <c r="V117" s="3">
        <f t="shared" si="22"/>
        <v>0</v>
      </c>
      <c r="W117" s="3">
        <f t="shared" si="22"/>
        <v>0</v>
      </c>
      <c r="X117" s="3">
        <f t="shared" si="22"/>
        <v>0</v>
      </c>
      <c r="Y117" s="3">
        <f t="shared" si="22"/>
        <v>0</v>
      </c>
      <c r="Z117" s="3">
        <f t="shared" si="22"/>
        <v>0</v>
      </c>
      <c r="AA117" s="3">
        <f t="shared" si="22"/>
        <v>0</v>
      </c>
      <c r="AB117" s="3">
        <f t="shared" si="22"/>
        <v>0</v>
      </c>
      <c r="AC117" s="3">
        <f t="shared" si="22"/>
        <v>0</v>
      </c>
      <c r="AD117" s="3">
        <f t="shared" si="22"/>
        <v>0</v>
      </c>
      <c r="AE117" s="3">
        <f t="shared" si="22"/>
        <v>0</v>
      </c>
      <c r="AF117" s="4"/>
      <c r="AG117" s="92">
        <f t="shared" ref="AG117:AS117" si="23">SUM(AG107)</f>
        <v>0</v>
      </c>
      <c r="AH117" s="92">
        <f t="shared" si="23"/>
        <v>0</v>
      </c>
      <c r="AI117" s="92">
        <f t="shared" si="23"/>
        <v>0</v>
      </c>
      <c r="AJ117" s="92">
        <f t="shared" si="23"/>
        <v>0</v>
      </c>
      <c r="AK117" s="92">
        <f t="shared" si="23"/>
        <v>0</v>
      </c>
      <c r="AL117" s="92">
        <f t="shared" si="23"/>
        <v>0</v>
      </c>
      <c r="AM117" s="92">
        <f t="shared" si="23"/>
        <v>0</v>
      </c>
      <c r="AN117" s="92">
        <f t="shared" si="23"/>
        <v>0</v>
      </c>
      <c r="AO117" s="92">
        <f t="shared" si="23"/>
        <v>0</v>
      </c>
      <c r="AP117" s="92">
        <f t="shared" si="23"/>
        <v>0</v>
      </c>
      <c r="AQ117" s="92">
        <f t="shared" si="23"/>
        <v>0</v>
      </c>
      <c r="AR117" s="92">
        <f t="shared" si="23"/>
        <v>0</v>
      </c>
      <c r="AS117" s="92">
        <f t="shared" si="23"/>
        <v>0</v>
      </c>
    </row>
    <row r="118" spans="1:45" customFormat="1" ht="15.75" thickBot="1">
      <c r="D118" s="289"/>
    </row>
    <row r="119" spans="1:45" customFormat="1">
      <c r="A119" s="788" t="s">
        <v>250</v>
      </c>
      <c r="B119" s="784" t="s">
        <v>251</v>
      </c>
      <c r="C119" s="791" t="s">
        <v>356</v>
      </c>
      <c r="D119" s="231" t="s">
        <v>252</v>
      </c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  <c r="Y119" s="310"/>
      <c r="Z119" s="310"/>
      <c r="AA119" s="310"/>
      <c r="AB119" s="310"/>
      <c r="AC119" s="310"/>
      <c r="AD119" s="310"/>
      <c r="AE119" s="310"/>
      <c r="AF119" s="246"/>
      <c r="AG119" s="781"/>
      <c r="AH119" s="781"/>
      <c r="AI119" s="781"/>
      <c r="AJ119" s="781"/>
      <c r="AK119" s="781"/>
      <c r="AL119" s="781"/>
      <c r="AM119" s="781"/>
      <c r="AN119" s="781"/>
      <c r="AO119" s="781"/>
      <c r="AP119" s="781"/>
      <c r="AQ119" s="781"/>
      <c r="AR119" s="781"/>
      <c r="AS119" s="781"/>
    </row>
    <row r="120" spans="1:45" customFormat="1">
      <c r="A120" s="789"/>
      <c r="B120" s="797"/>
      <c r="C120" s="796"/>
      <c r="D120" s="311" t="s">
        <v>155</v>
      </c>
      <c r="E120" s="310"/>
      <c r="F120" s="310"/>
      <c r="G120" s="310"/>
      <c r="H120" s="310"/>
      <c r="I120" s="310"/>
      <c r="J120" s="310"/>
      <c r="K120" s="310"/>
      <c r="L120" s="310"/>
      <c r="M120" s="310"/>
      <c r="N120" s="310"/>
      <c r="O120" s="310"/>
      <c r="P120" s="310"/>
      <c r="Q120" s="310"/>
      <c r="R120" s="310"/>
      <c r="S120" s="310"/>
      <c r="T120" s="310"/>
      <c r="U120" s="310"/>
      <c r="V120" s="310"/>
      <c r="W120" s="310"/>
      <c r="X120" s="310"/>
      <c r="Y120" s="310"/>
      <c r="Z120" s="310"/>
      <c r="AA120" s="310"/>
      <c r="AB120" s="310"/>
      <c r="AC120" s="310"/>
      <c r="AD120" s="310"/>
      <c r="AE120" s="310"/>
      <c r="AF120" s="246"/>
      <c r="AG120" s="782"/>
      <c r="AH120" s="782"/>
      <c r="AI120" s="782"/>
      <c r="AJ120" s="782"/>
      <c r="AK120" s="782"/>
      <c r="AL120" s="782"/>
      <c r="AM120" s="782"/>
      <c r="AN120" s="782"/>
      <c r="AO120" s="782"/>
      <c r="AP120" s="782"/>
      <c r="AQ120" s="782"/>
      <c r="AR120" s="782"/>
      <c r="AS120" s="782"/>
    </row>
    <row r="121" spans="1:45" customFormat="1">
      <c r="A121" s="789"/>
      <c r="B121" s="797"/>
      <c r="C121" s="796"/>
      <c r="D121" s="311" t="s">
        <v>135</v>
      </c>
      <c r="E121" s="310"/>
      <c r="F121" s="310"/>
      <c r="G121" s="310"/>
      <c r="H121" s="310"/>
      <c r="I121" s="310"/>
      <c r="J121" s="310"/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  <c r="Y121" s="310"/>
      <c r="Z121" s="310"/>
      <c r="AA121" s="310"/>
      <c r="AB121" s="310"/>
      <c r="AC121" s="310"/>
      <c r="AD121" s="310"/>
      <c r="AE121" s="310"/>
      <c r="AF121" s="246"/>
      <c r="AG121" s="782"/>
      <c r="AH121" s="782"/>
      <c r="AI121" s="782"/>
      <c r="AJ121" s="782"/>
      <c r="AK121" s="782"/>
      <c r="AL121" s="782"/>
      <c r="AM121" s="782"/>
      <c r="AN121" s="782"/>
      <c r="AO121" s="782"/>
      <c r="AP121" s="782"/>
      <c r="AQ121" s="782"/>
      <c r="AR121" s="782"/>
      <c r="AS121" s="782"/>
    </row>
    <row r="122" spans="1:45" customFormat="1" ht="15.75" thickBot="1">
      <c r="A122" s="790"/>
      <c r="B122" s="786"/>
      <c r="C122" s="793"/>
      <c r="D122" s="233" t="s">
        <v>156</v>
      </c>
      <c r="E122" s="310"/>
      <c r="F122" s="310"/>
      <c r="G122" s="310"/>
      <c r="H122" s="310"/>
      <c r="I122" s="310"/>
      <c r="J122" s="310"/>
      <c r="K122" s="310"/>
      <c r="L122" s="310"/>
      <c r="M122" s="310"/>
      <c r="N122" s="310"/>
      <c r="O122" s="310"/>
      <c r="P122" s="310"/>
      <c r="Q122" s="310"/>
      <c r="R122" s="310"/>
      <c r="S122" s="310"/>
      <c r="T122" s="310"/>
      <c r="U122" s="310"/>
      <c r="V122" s="310"/>
      <c r="W122" s="310"/>
      <c r="X122" s="310"/>
      <c r="Y122" s="310"/>
      <c r="Z122" s="310"/>
      <c r="AA122" s="310"/>
      <c r="AB122" s="310"/>
      <c r="AC122" s="310"/>
      <c r="AD122" s="310"/>
      <c r="AE122" s="310"/>
      <c r="AF122" s="246"/>
      <c r="AG122" s="783"/>
      <c r="AH122" s="783"/>
      <c r="AI122" s="783"/>
      <c r="AJ122" s="783"/>
      <c r="AK122" s="783"/>
      <c r="AL122" s="783"/>
      <c r="AM122" s="783"/>
      <c r="AN122" s="783"/>
      <c r="AO122" s="783"/>
      <c r="AP122" s="783"/>
      <c r="AQ122" s="783"/>
      <c r="AR122" s="783"/>
      <c r="AS122" s="783"/>
    </row>
    <row r="123" spans="1:45" ht="14.45" customHeight="1">
      <c r="A123" s="787"/>
      <c r="B123" s="787"/>
      <c r="C123" s="787"/>
      <c r="D123" s="787"/>
      <c r="E123" s="3">
        <f t="shared" ref="E123:AE123" si="24">SUM(E119:E122)</f>
        <v>0</v>
      </c>
      <c r="F123" s="3">
        <f t="shared" si="24"/>
        <v>0</v>
      </c>
      <c r="G123" s="3">
        <f t="shared" si="24"/>
        <v>0</v>
      </c>
      <c r="H123" s="3">
        <f t="shared" si="24"/>
        <v>0</v>
      </c>
      <c r="I123" s="3">
        <f t="shared" si="24"/>
        <v>0</v>
      </c>
      <c r="J123" s="3">
        <f t="shared" si="24"/>
        <v>0</v>
      </c>
      <c r="K123" s="3">
        <f t="shared" si="24"/>
        <v>0</v>
      </c>
      <c r="L123" s="3">
        <f t="shared" si="24"/>
        <v>0</v>
      </c>
      <c r="M123" s="3">
        <f t="shared" si="24"/>
        <v>0</v>
      </c>
      <c r="N123" s="3">
        <f t="shared" si="24"/>
        <v>0</v>
      </c>
      <c r="O123" s="3">
        <f t="shared" si="24"/>
        <v>0</v>
      </c>
      <c r="P123" s="3">
        <f t="shared" si="24"/>
        <v>0</v>
      </c>
      <c r="Q123" s="3">
        <f t="shared" si="24"/>
        <v>0</v>
      </c>
      <c r="R123" s="3">
        <f t="shared" si="24"/>
        <v>0</v>
      </c>
      <c r="S123" s="3">
        <f t="shared" si="24"/>
        <v>0</v>
      </c>
      <c r="T123" s="3">
        <f t="shared" si="24"/>
        <v>0</v>
      </c>
      <c r="U123" s="3">
        <f t="shared" si="24"/>
        <v>0</v>
      </c>
      <c r="V123" s="3">
        <f t="shared" si="24"/>
        <v>0</v>
      </c>
      <c r="W123" s="3">
        <f t="shared" si="24"/>
        <v>0</v>
      </c>
      <c r="X123" s="3">
        <f t="shared" si="24"/>
        <v>0</v>
      </c>
      <c r="Y123" s="3">
        <f t="shared" si="24"/>
        <v>0</v>
      </c>
      <c r="Z123" s="3">
        <f t="shared" si="24"/>
        <v>0</v>
      </c>
      <c r="AA123" s="3">
        <f t="shared" si="24"/>
        <v>0</v>
      </c>
      <c r="AB123" s="3">
        <f t="shared" si="24"/>
        <v>0</v>
      </c>
      <c r="AC123" s="3">
        <f t="shared" si="24"/>
        <v>0</v>
      </c>
      <c r="AD123" s="3">
        <f t="shared" si="24"/>
        <v>0</v>
      </c>
      <c r="AE123" s="3">
        <f t="shared" si="24"/>
        <v>0</v>
      </c>
      <c r="AF123" s="4"/>
      <c r="AG123" s="92">
        <f t="shared" ref="AG123:AS123" si="25">SUM(AG119)</f>
        <v>0</v>
      </c>
      <c r="AH123" s="92">
        <f t="shared" si="25"/>
        <v>0</v>
      </c>
      <c r="AI123" s="92">
        <f t="shared" si="25"/>
        <v>0</v>
      </c>
      <c r="AJ123" s="92">
        <f t="shared" si="25"/>
        <v>0</v>
      </c>
      <c r="AK123" s="92">
        <f t="shared" si="25"/>
        <v>0</v>
      </c>
      <c r="AL123" s="92">
        <f t="shared" si="25"/>
        <v>0</v>
      </c>
      <c r="AM123" s="92">
        <f t="shared" si="25"/>
        <v>0</v>
      </c>
      <c r="AN123" s="92">
        <f t="shared" si="25"/>
        <v>0</v>
      </c>
      <c r="AO123" s="92">
        <f t="shared" si="25"/>
        <v>0</v>
      </c>
      <c r="AP123" s="92">
        <f t="shared" si="25"/>
        <v>0</v>
      </c>
      <c r="AQ123" s="92">
        <f t="shared" si="25"/>
        <v>0</v>
      </c>
      <c r="AR123" s="92">
        <f t="shared" si="25"/>
        <v>0</v>
      </c>
      <c r="AS123" s="92">
        <f t="shared" si="25"/>
        <v>0</v>
      </c>
    </row>
    <row r="124" spans="1:45" customFormat="1" ht="15.75" thickBot="1">
      <c r="D124" s="289"/>
    </row>
    <row r="125" spans="1:45" customFormat="1">
      <c r="A125" s="788" t="s">
        <v>57</v>
      </c>
      <c r="B125" s="784" t="s">
        <v>113</v>
      </c>
      <c r="C125" s="791" t="s">
        <v>357</v>
      </c>
      <c r="D125" s="231" t="s">
        <v>266</v>
      </c>
      <c r="E125" s="310"/>
      <c r="F125" s="310"/>
      <c r="G125" s="310"/>
      <c r="H125" s="310"/>
      <c r="I125" s="310"/>
      <c r="J125" s="31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  <c r="V125" s="310"/>
      <c r="W125" s="310"/>
      <c r="X125" s="310"/>
      <c r="Y125" s="310"/>
      <c r="Z125" s="310"/>
      <c r="AA125" s="310"/>
      <c r="AB125" s="310"/>
      <c r="AC125" s="310"/>
      <c r="AD125" s="310"/>
      <c r="AE125" s="310"/>
      <c r="AF125" s="246"/>
      <c r="AG125" s="781"/>
      <c r="AH125" s="781"/>
      <c r="AI125" s="781"/>
      <c r="AJ125" s="781"/>
      <c r="AK125" s="781"/>
      <c r="AL125" s="781"/>
      <c r="AM125" s="781"/>
      <c r="AN125" s="781"/>
      <c r="AO125" s="781"/>
      <c r="AP125" s="781"/>
      <c r="AQ125" s="781"/>
      <c r="AR125" s="781"/>
      <c r="AS125" s="781"/>
    </row>
    <row r="126" spans="1:45" customFormat="1">
      <c r="A126" s="789"/>
      <c r="B126" s="797"/>
      <c r="C126" s="796"/>
      <c r="D126" s="311" t="s">
        <v>267</v>
      </c>
      <c r="E126" s="310"/>
      <c r="F126" s="310"/>
      <c r="G126" s="310"/>
      <c r="H126" s="310"/>
      <c r="I126" s="310"/>
      <c r="J126" s="310"/>
      <c r="K126" s="310"/>
      <c r="L126" s="310"/>
      <c r="M126" s="310"/>
      <c r="N126" s="310"/>
      <c r="O126" s="310"/>
      <c r="P126" s="310"/>
      <c r="Q126" s="310"/>
      <c r="R126" s="310"/>
      <c r="S126" s="310"/>
      <c r="T126" s="310"/>
      <c r="U126" s="310"/>
      <c r="V126" s="310"/>
      <c r="W126" s="310"/>
      <c r="X126" s="310"/>
      <c r="Y126" s="310"/>
      <c r="Z126" s="310"/>
      <c r="AA126" s="310"/>
      <c r="AB126" s="310"/>
      <c r="AC126" s="310"/>
      <c r="AD126" s="310"/>
      <c r="AE126" s="310"/>
      <c r="AF126" s="246"/>
      <c r="AG126" s="782"/>
      <c r="AH126" s="782"/>
      <c r="AI126" s="782"/>
      <c r="AJ126" s="782"/>
      <c r="AK126" s="782"/>
      <c r="AL126" s="782"/>
      <c r="AM126" s="782"/>
      <c r="AN126" s="782"/>
      <c r="AO126" s="782"/>
      <c r="AP126" s="782"/>
      <c r="AQ126" s="782"/>
      <c r="AR126" s="782"/>
      <c r="AS126" s="782"/>
    </row>
    <row r="127" spans="1:45" customFormat="1">
      <c r="A127" s="789"/>
      <c r="B127" s="797"/>
      <c r="C127" s="796"/>
      <c r="D127" s="311" t="s">
        <v>268</v>
      </c>
      <c r="E127" s="310"/>
      <c r="F127" s="310"/>
      <c r="G127" s="310"/>
      <c r="H127" s="310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0"/>
      <c r="W127" s="310"/>
      <c r="X127" s="310"/>
      <c r="Y127" s="310"/>
      <c r="Z127" s="310"/>
      <c r="AA127" s="310"/>
      <c r="AB127" s="310"/>
      <c r="AC127" s="310"/>
      <c r="AD127" s="310"/>
      <c r="AE127" s="310"/>
      <c r="AF127" s="246"/>
      <c r="AG127" s="782"/>
      <c r="AH127" s="782"/>
      <c r="AI127" s="782"/>
      <c r="AJ127" s="782"/>
      <c r="AK127" s="782"/>
      <c r="AL127" s="782"/>
      <c r="AM127" s="782"/>
      <c r="AN127" s="782"/>
      <c r="AO127" s="782"/>
      <c r="AP127" s="782"/>
      <c r="AQ127" s="782"/>
      <c r="AR127" s="782"/>
      <c r="AS127" s="782"/>
    </row>
    <row r="128" spans="1:45" customFormat="1">
      <c r="A128" s="789"/>
      <c r="B128" s="797"/>
      <c r="C128" s="796"/>
      <c r="D128" s="311" t="s">
        <v>269</v>
      </c>
      <c r="E128" s="310"/>
      <c r="F128" s="310"/>
      <c r="G128" s="310"/>
      <c r="H128" s="310"/>
      <c r="I128" s="310"/>
      <c r="J128" s="310"/>
      <c r="K128" s="310"/>
      <c r="L128" s="310"/>
      <c r="M128" s="310"/>
      <c r="N128" s="310"/>
      <c r="O128" s="310"/>
      <c r="P128" s="310"/>
      <c r="Q128" s="310"/>
      <c r="R128" s="310"/>
      <c r="S128" s="310"/>
      <c r="T128" s="310"/>
      <c r="U128" s="310"/>
      <c r="V128" s="310"/>
      <c r="W128" s="310"/>
      <c r="X128" s="310"/>
      <c r="Y128" s="310"/>
      <c r="Z128" s="310"/>
      <c r="AA128" s="310"/>
      <c r="AB128" s="310"/>
      <c r="AC128" s="310"/>
      <c r="AD128" s="310"/>
      <c r="AE128" s="310"/>
      <c r="AF128" s="246"/>
      <c r="AG128" s="782"/>
      <c r="AH128" s="782"/>
      <c r="AI128" s="782"/>
      <c r="AJ128" s="782"/>
      <c r="AK128" s="782"/>
      <c r="AL128" s="782"/>
      <c r="AM128" s="782"/>
      <c r="AN128" s="782"/>
      <c r="AO128" s="782"/>
      <c r="AP128" s="782"/>
      <c r="AQ128" s="782"/>
      <c r="AR128" s="782"/>
      <c r="AS128" s="782"/>
    </row>
    <row r="129" spans="1:45" customFormat="1">
      <c r="A129" s="789"/>
      <c r="B129" s="797"/>
      <c r="C129" s="796"/>
      <c r="D129" s="311" t="s">
        <v>114</v>
      </c>
      <c r="E129" s="310"/>
      <c r="F129" s="310"/>
      <c r="G129" s="310"/>
      <c r="H129" s="310"/>
      <c r="I129" s="310"/>
      <c r="J129" s="310"/>
      <c r="K129" s="310"/>
      <c r="L129" s="310"/>
      <c r="M129" s="310"/>
      <c r="N129" s="310"/>
      <c r="O129" s="310"/>
      <c r="P129" s="310"/>
      <c r="Q129" s="310"/>
      <c r="R129" s="310"/>
      <c r="S129" s="310"/>
      <c r="T129" s="310"/>
      <c r="U129" s="310"/>
      <c r="V129" s="310"/>
      <c r="W129" s="310"/>
      <c r="X129" s="310"/>
      <c r="Y129" s="310"/>
      <c r="Z129" s="310"/>
      <c r="AA129" s="310"/>
      <c r="AB129" s="310"/>
      <c r="AC129" s="310"/>
      <c r="AD129" s="310"/>
      <c r="AE129" s="310"/>
      <c r="AF129" s="246"/>
      <c r="AG129" s="782"/>
      <c r="AH129" s="782"/>
      <c r="AI129" s="782"/>
      <c r="AJ129" s="782"/>
      <c r="AK129" s="782"/>
      <c r="AL129" s="782"/>
      <c r="AM129" s="782"/>
      <c r="AN129" s="782"/>
      <c r="AO129" s="782"/>
      <c r="AP129" s="782"/>
      <c r="AQ129" s="782"/>
      <c r="AR129" s="782"/>
      <c r="AS129" s="782"/>
    </row>
    <row r="130" spans="1:45" customFormat="1">
      <c r="A130" s="789"/>
      <c r="B130" s="797"/>
      <c r="C130" s="796"/>
      <c r="D130" s="311" t="s">
        <v>115</v>
      </c>
      <c r="E130" s="310"/>
      <c r="F130" s="310"/>
      <c r="G130" s="310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  <c r="Z130" s="310"/>
      <c r="AA130" s="310"/>
      <c r="AB130" s="310"/>
      <c r="AC130" s="310"/>
      <c r="AD130" s="310"/>
      <c r="AE130" s="310"/>
      <c r="AF130" s="246"/>
      <c r="AG130" s="782"/>
      <c r="AH130" s="782"/>
      <c r="AI130" s="782"/>
      <c r="AJ130" s="782"/>
      <c r="AK130" s="782"/>
      <c r="AL130" s="782"/>
      <c r="AM130" s="782"/>
      <c r="AN130" s="782"/>
      <c r="AO130" s="782"/>
      <c r="AP130" s="782"/>
      <c r="AQ130" s="782"/>
      <c r="AR130" s="782"/>
      <c r="AS130" s="782"/>
    </row>
    <row r="131" spans="1:45" customFormat="1" ht="19.5" customHeight="1">
      <c r="A131" s="789"/>
      <c r="B131" s="797"/>
      <c r="C131" s="796"/>
      <c r="D131" s="311" t="s">
        <v>116</v>
      </c>
      <c r="E131" s="310"/>
      <c r="F131" s="310"/>
      <c r="G131" s="310"/>
      <c r="H131" s="310"/>
      <c r="I131" s="310"/>
      <c r="J131" s="310"/>
      <c r="K131" s="310"/>
      <c r="L131" s="310"/>
      <c r="M131" s="310"/>
      <c r="N131" s="310"/>
      <c r="O131" s="310"/>
      <c r="P131" s="310"/>
      <c r="Q131" s="310"/>
      <c r="R131" s="310"/>
      <c r="S131" s="310"/>
      <c r="T131" s="310"/>
      <c r="U131" s="310"/>
      <c r="V131" s="310"/>
      <c r="W131" s="310"/>
      <c r="X131" s="310"/>
      <c r="Y131" s="310"/>
      <c r="Z131" s="310"/>
      <c r="AA131" s="310"/>
      <c r="AB131" s="310"/>
      <c r="AC131" s="310"/>
      <c r="AD131" s="310"/>
      <c r="AE131" s="310"/>
      <c r="AF131" s="246"/>
      <c r="AG131" s="782"/>
      <c r="AH131" s="782"/>
      <c r="AI131" s="782"/>
      <c r="AJ131" s="782"/>
      <c r="AK131" s="782"/>
      <c r="AL131" s="782"/>
      <c r="AM131" s="782"/>
      <c r="AN131" s="782"/>
      <c r="AO131" s="782"/>
      <c r="AP131" s="782"/>
      <c r="AQ131" s="782"/>
      <c r="AR131" s="782"/>
      <c r="AS131" s="782"/>
    </row>
    <row r="132" spans="1:45" customFormat="1" ht="18.75" customHeight="1">
      <c r="A132" s="789"/>
      <c r="B132" s="797"/>
      <c r="C132" s="796"/>
      <c r="D132" s="311" t="s">
        <v>117</v>
      </c>
      <c r="E132" s="310"/>
      <c r="F132" s="310"/>
      <c r="G132" s="310"/>
      <c r="H132" s="310"/>
      <c r="I132" s="310"/>
      <c r="J132" s="310"/>
      <c r="K132" s="310"/>
      <c r="L132" s="310"/>
      <c r="M132" s="310"/>
      <c r="N132" s="310"/>
      <c r="O132" s="310"/>
      <c r="P132" s="310"/>
      <c r="Q132" s="310"/>
      <c r="R132" s="310"/>
      <c r="S132" s="310"/>
      <c r="T132" s="310"/>
      <c r="U132" s="310"/>
      <c r="V132" s="310"/>
      <c r="W132" s="310"/>
      <c r="X132" s="310"/>
      <c r="Y132" s="310"/>
      <c r="Z132" s="310"/>
      <c r="AA132" s="310"/>
      <c r="AB132" s="310"/>
      <c r="AC132" s="310"/>
      <c r="AD132" s="310"/>
      <c r="AE132" s="310"/>
      <c r="AF132" s="246"/>
      <c r="AG132" s="782"/>
      <c r="AH132" s="782"/>
      <c r="AI132" s="782"/>
      <c r="AJ132" s="782"/>
      <c r="AK132" s="782"/>
      <c r="AL132" s="782"/>
      <c r="AM132" s="782"/>
      <c r="AN132" s="782"/>
      <c r="AO132" s="782"/>
      <c r="AP132" s="782"/>
      <c r="AQ132" s="782"/>
      <c r="AR132" s="782"/>
      <c r="AS132" s="782"/>
    </row>
    <row r="133" spans="1:45" customFormat="1">
      <c r="A133" s="789"/>
      <c r="B133" s="797"/>
      <c r="C133" s="796"/>
      <c r="D133" s="312" t="s">
        <v>118</v>
      </c>
      <c r="E133" s="310"/>
      <c r="F133" s="310"/>
      <c r="G133" s="310"/>
      <c r="H133" s="310"/>
      <c r="I133" s="310"/>
      <c r="J133" s="310"/>
      <c r="K133" s="310"/>
      <c r="L133" s="310"/>
      <c r="M133" s="310"/>
      <c r="N133" s="310"/>
      <c r="O133" s="310"/>
      <c r="P133" s="310"/>
      <c r="Q133" s="310"/>
      <c r="R133" s="310"/>
      <c r="S133" s="310"/>
      <c r="T133" s="310"/>
      <c r="U133" s="310"/>
      <c r="V133" s="310"/>
      <c r="W133" s="310"/>
      <c r="X133" s="310"/>
      <c r="Y133" s="310"/>
      <c r="Z133" s="310"/>
      <c r="AA133" s="310"/>
      <c r="AB133" s="310"/>
      <c r="AC133" s="310"/>
      <c r="AD133" s="310"/>
      <c r="AE133" s="310"/>
      <c r="AF133" s="246"/>
      <c r="AG133" s="782"/>
      <c r="AH133" s="782"/>
      <c r="AI133" s="782"/>
      <c r="AJ133" s="782"/>
      <c r="AK133" s="782"/>
      <c r="AL133" s="782"/>
      <c r="AM133" s="782"/>
      <c r="AN133" s="782"/>
      <c r="AO133" s="782"/>
      <c r="AP133" s="782"/>
      <c r="AQ133" s="782"/>
      <c r="AR133" s="782"/>
      <c r="AS133" s="782"/>
    </row>
    <row r="134" spans="1:45" customFormat="1">
      <c r="A134" s="789"/>
      <c r="B134" s="797"/>
      <c r="C134" s="796"/>
      <c r="D134" s="312" t="s">
        <v>119</v>
      </c>
      <c r="E134" s="310"/>
      <c r="F134" s="310"/>
      <c r="G134" s="310"/>
      <c r="H134" s="310"/>
      <c r="I134" s="310"/>
      <c r="J134" s="310"/>
      <c r="K134" s="310"/>
      <c r="L134" s="310"/>
      <c r="M134" s="310"/>
      <c r="N134" s="310"/>
      <c r="O134" s="310"/>
      <c r="P134" s="310"/>
      <c r="Q134" s="310"/>
      <c r="R134" s="310"/>
      <c r="S134" s="310"/>
      <c r="T134" s="310"/>
      <c r="U134" s="310"/>
      <c r="V134" s="310"/>
      <c r="W134" s="310"/>
      <c r="X134" s="310"/>
      <c r="Y134" s="310"/>
      <c r="Z134" s="310"/>
      <c r="AA134" s="310"/>
      <c r="AB134" s="310"/>
      <c r="AC134" s="310"/>
      <c r="AD134" s="310"/>
      <c r="AE134" s="310"/>
      <c r="AF134" s="246"/>
      <c r="AG134" s="782"/>
      <c r="AH134" s="782"/>
      <c r="AI134" s="782"/>
      <c r="AJ134" s="782"/>
      <c r="AK134" s="782"/>
      <c r="AL134" s="782"/>
      <c r="AM134" s="782"/>
      <c r="AN134" s="782"/>
      <c r="AO134" s="782"/>
      <c r="AP134" s="782"/>
      <c r="AQ134" s="782"/>
      <c r="AR134" s="782"/>
      <c r="AS134" s="782"/>
    </row>
    <row r="135" spans="1:45" customFormat="1">
      <c r="A135" s="789"/>
      <c r="B135" s="797"/>
      <c r="C135" s="796"/>
      <c r="D135" s="312" t="s">
        <v>120</v>
      </c>
      <c r="E135" s="310"/>
      <c r="F135" s="310"/>
      <c r="G135" s="310"/>
      <c r="H135" s="310"/>
      <c r="I135" s="310"/>
      <c r="J135" s="310"/>
      <c r="K135" s="310"/>
      <c r="L135" s="310"/>
      <c r="M135" s="310"/>
      <c r="N135" s="310"/>
      <c r="O135" s="310"/>
      <c r="P135" s="310"/>
      <c r="Q135" s="310"/>
      <c r="R135" s="310"/>
      <c r="S135" s="310"/>
      <c r="T135" s="310"/>
      <c r="U135" s="310"/>
      <c r="V135" s="310"/>
      <c r="W135" s="310"/>
      <c r="X135" s="310"/>
      <c r="Y135" s="310"/>
      <c r="Z135" s="310"/>
      <c r="AA135" s="310"/>
      <c r="AB135" s="310"/>
      <c r="AC135" s="310"/>
      <c r="AD135" s="310"/>
      <c r="AE135" s="310"/>
      <c r="AF135" s="246"/>
      <c r="AG135" s="782"/>
      <c r="AH135" s="782"/>
      <c r="AI135" s="782"/>
      <c r="AJ135" s="782"/>
      <c r="AK135" s="782"/>
      <c r="AL135" s="782"/>
      <c r="AM135" s="782"/>
      <c r="AN135" s="782"/>
      <c r="AO135" s="782"/>
      <c r="AP135" s="782"/>
      <c r="AQ135" s="782"/>
      <c r="AR135" s="782"/>
      <c r="AS135" s="782"/>
    </row>
    <row r="136" spans="1:45" customFormat="1" ht="15.75" thickBot="1">
      <c r="A136" s="790"/>
      <c r="B136" s="786"/>
      <c r="C136" s="793"/>
      <c r="D136" s="233" t="s">
        <v>149</v>
      </c>
      <c r="E136" s="310"/>
      <c r="F136" s="310"/>
      <c r="G136" s="310"/>
      <c r="H136" s="310"/>
      <c r="I136" s="310"/>
      <c r="J136" s="310"/>
      <c r="K136" s="310"/>
      <c r="L136" s="310"/>
      <c r="M136" s="310"/>
      <c r="N136" s="310"/>
      <c r="O136" s="310"/>
      <c r="P136" s="310"/>
      <c r="Q136" s="310"/>
      <c r="R136" s="310"/>
      <c r="S136" s="310"/>
      <c r="T136" s="310"/>
      <c r="U136" s="310"/>
      <c r="V136" s="310"/>
      <c r="W136" s="310"/>
      <c r="X136" s="310"/>
      <c r="Y136" s="310"/>
      <c r="Z136" s="310"/>
      <c r="AA136" s="310"/>
      <c r="AB136" s="310"/>
      <c r="AC136" s="310"/>
      <c r="AD136" s="310"/>
      <c r="AE136" s="310"/>
      <c r="AF136" s="246"/>
      <c r="AG136" s="783"/>
      <c r="AH136" s="783"/>
      <c r="AI136" s="783"/>
      <c r="AJ136" s="783"/>
      <c r="AK136" s="783"/>
      <c r="AL136" s="783"/>
      <c r="AM136" s="783"/>
      <c r="AN136" s="783"/>
      <c r="AO136" s="783"/>
      <c r="AP136" s="783"/>
      <c r="AQ136" s="783"/>
      <c r="AR136" s="783"/>
      <c r="AS136" s="783"/>
    </row>
    <row r="137" spans="1:45" ht="14.45" customHeight="1">
      <c r="A137" s="787"/>
      <c r="B137" s="787"/>
      <c r="C137" s="787"/>
      <c r="D137" s="787"/>
      <c r="E137" s="3">
        <f t="shared" ref="E137:AE137" si="26">SUM(E125:E136)</f>
        <v>0</v>
      </c>
      <c r="F137" s="3">
        <f t="shared" si="26"/>
        <v>0</v>
      </c>
      <c r="G137" s="3">
        <f t="shared" si="26"/>
        <v>0</v>
      </c>
      <c r="H137" s="3">
        <f t="shared" si="26"/>
        <v>0</v>
      </c>
      <c r="I137" s="3">
        <f t="shared" si="26"/>
        <v>0</v>
      </c>
      <c r="J137" s="3">
        <f t="shared" si="26"/>
        <v>0</v>
      </c>
      <c r="K137" s="3">
        <f t="shared" si="26"/>
        <v>0</v>
      </c>
      <c r="L137" s="3">
        <f t="shared" si="26"/>
        <v>0</v>
      </c>
      <c r="M137" s="3">
        <f t="shared" si="26"/>
        <v>0</v>
      </c>
      <c r="N137" s="3">
        <f t="shared" si="26"/>
        <v>0</v>
      </c>
      <c r="O137" s="3">
        <f t="shared" si="26"/>
        <v>0</v>
      </c>
      <c r="P137" s="3">
        <f t="shared" si="26"/>
        <v>0</v>
      </c>
      <c r="Q137" s="3">
        <f t="shared" si="26"/>
        <v>0</v>
      </c>
      <c r="R137" s="3">
        <f t="shared" si="26"/>
        <v>0</v>
      </c>
      <c r="S137" s="3">
        <f t="shared" si="26"/>
        <v>0</v>
      </c>
      <c r="T137" s="3">
        <f t="shared" si="26"/>
        <v>0</v>
      </c>
      <c r="U137" s="3">
        <f t="shared" si="26"/>
        <v>0</v>
      </c>
      <c r="V137" s="3">
        <f t="shared" si="26"/>
        <v>0</v>
      </c>
      <c r="W137" s="3">
        <f t="shared" si="26"/>
        <v>0</v>
      </c>
      <c r="X137" s="3">
        <f t="shared" si="26"/>
        <v>0</v>
      </c>
      <c r="Y137" s="3">
        <f t="shared" si="26"/>
        <v>0</v>
      </c>
      <c r="Z137" s="3">
        <f t="shared" si="26"/>
        <v>0</v>
      </c>
      <c r="AA137" s="3">
        <f t="shared" si="26"/>
        <v>0</v>
      </c>
      <c r="AB137" s="3">
        <f t="shared" si="26"/>
        <v>0</v>
      </c>
      <c r="AC137" s="3">
        <f t="shared" si="26"/>
        <v>0</v>
      </c>
      <c r="AD137" s="3">
        <f t="shared" si="26"/>
        <v>0</v>
      </c>
      <c r="AE137" s="3">
        <f t="shared" si="26"/>
        <v>0</v>
      </c>
      <c r="AF137" s="4"/>
      <c r="AG137" s="92">
        <f t="shared" ref="AG137:AS137" si="27">SUM(AG125)</f>
        <v>0</v>
      </c>
      <c r="AH137" s="92">
        <f t="shared" si="27"/>
        <v>0</v>
      </c>
      <c r="AI137" s="92">
        <f t="shared" si="27"/>
        <v>0</v>
      </c>
      <c r="AJ137" s="92">
        <f t="shared" si="27"/>
        <v>0</v>
      </c>
      <c r="AK137" s="92">
        <f t="shared" si="27"/>
        <v>0</v>
      </c>
      <c r="AL137" s="92">
        <f t="shared" si="27"/>
        <v>0</v>
      </c>
      <c r="AM137" s="92">
        <f t="shared" si="27"/>
        <v>0</v>
      </c>
      <c r="AN137" s="92">
        <f t="shared" si="27"/>
        <v>0</v>
      </c>
      <c r="AO137" s="92">
        <f t="shared" si="27"/>
        <v>0</v>
      </c>
      <c r="AP137" s="92">
        <f t="shared" si="27"/>
        <v>0</v>
      </c>
      <c r="AQ137" s="92">
        <f t="shared" si="27"/>
        <v>0</v>
      </c>
      <c r="AR137" s="92">
        <f t="shared" si="27"/>
        <v>0</v>
      </c>
      <c r="AS137" s="92">
        <f t="shared" si="27"/>
        <v>0</v>
      </c>
    </row>
    <row r="138" spans="1:45" customFormat="1" ht="15.75" thickBot="1">
      <c r="D138" s="289"/>
    </row>
    <row r="139" spans="1:45" customFormat="1">
      <c r="A139" s="788" t="s">
        <v>57</v>
      </c>
      <c r="B139" s="784" t="s">
        <v>121</v>
      </c>
      <c r="C139" s="791" t="s">
        <v>351</v>
      </c>
      <c r="D139" s="319" t="s">
        <v>262</v>
      </c>
      <c r="E139" s="310"/>
      <c r="F139" s="310"/>
      <c r="G139" s="310"/>
      <c r="H139" s="310"/>
      <c r="I139" s="310"/>
      <c r="J139" s="310"/>
      <c r="K139" s="310"/>
      <c r="L139" s="310"/>
      <c r="M139" s="310"/>
      <c r="N139" s="310"/>
      <c r="O139" s="310"/>
      <c r="P139" s="310"/>
      <c r="Q139" s="310"/>
      <c r="R139" s="310"/>
      <c r="S139" s="310"/>
      <c r="T139" s="310"/>
      <c r="U139" s="310"/>
      <c r="V139" s="310"/>
      <c r="W139" s="310"/>
      <c r="X139" s="310"/>
      <c r="Y139" s="310"/>
      <c r="Z139" s="310"/>
      <c r="AA139" s="310"/>
      <c r="AB139" s="310"/>
      <c r="AC139" s="310"/>
      <c r="AD139" s="310"/>
      <c r="AE139" s="310"/>
      <c r="AF139" s="246"/>
      <c r="AG139" s="781"/>
      <c r="AH139" s="781"/>
      <c r="AI139" s="781"/>
      <c r="AJ139" s="781"/>
      <c r="AK139" s="781"/>
      <c r="AL139" s="781"/>
      <c r="AM139" s="781"/>
      <c r="AN139" s="781"/>
      <c r="AO139" s="781"/>
      <c r="AP139" s="781"/>
      <c r="AQ139" s="781"/>
      <c r="AR139" s="781"/>
      <c r="AS139" s="781"/>
    </row>
    <row r="140" spans="1:45" customFormat="1" ht="30">
      <c r="A140" s="789"/>
      <c r="B140" s="797"/>
      <c r="C140" s="796"/>
      <c r="D140" s="312" t="s">
        <v>263</v>
      </c>
      <c r="E140" s="310"/>
      <c r="F140" s="310"/>
      <c r="G140" s="310"/>
      <c r="H140" s="310"/>
      <c r="I140" s="310"/>
      <c r="J140" s="310"/>
      <c r="K140" s="310"/>
      <c r="L140" s="310"/>
      <c r="M140" s="310"/>
      <c r="N140" s="310"/>
      <c r="O140" s="310"/>
      <c r="P140" s="310"/>
      <c r="Q140" s="310"/>
      <c r="R140" s="310"/>
      <c r="S140" s="310"/>
      <c r="T140" s="310"/>
      <c r="U140" s="310"/>
      <c r="V140" s="310"/>
      <c r="W140" s="310"/>
      <c r="X140" s="310"/>
      <c r="Y140" s="310"/>
      <c r="Z140" s="310"/>
      <c r="AA140" s="310"/>
      <c r="AB140" s="310"/>
      <c r="AC140" s="310"/>
      <c r="AD140" s="310"/>
      <c r="AE140" s="310"/>
      <c r="AF140" s="246"/>
      <c r="AG140" s="782"/>
      <c r="AH140" s="782"/>
      <c r="AI140" s="782"/>
      <c r="AJ140" s="782"/>
      <c r="AK140" s="782"/>
      <c r="AL140" s="782"/>
      <c r="AM140" s="782"/>
      <c r="AN140" s="782"/>
      <c r="AO140" s="782"/>
      <c r="AP140" s="782"/>
      <c r="AQ140" s="782"/>
      <c r="AR140" s="782"/>
      <c r="AS140" s="782"/>
    </row>
    <row r="141" spans="1:45" customFormat="1">
      <c r="A141" s="789"/>
      <c r="B141" s="797"/>
      <c r="C141" s="796"/>
      <c r="D141" s="312" t="s">
        <v>265</v>
      </c>
      <c r="E141" s="310"/>
      <c r="F141" s="310"/>
      <c r="G141" s="310"/>
      <c r="H141" s="310"/>
      <c r="I141" s="310"/>
      <c r="J141" s="310"/>
      <c r="K141" s="310"/>
      <c r="L141" s="310"/>
      <c r="M141" s="310"/>
      <c r="N141" s="310"/>
      <c r="O141" s="310"/>
      <c r="P141" s="310"/>
      <c r="Q141" s="310"/>
      <c r="R141" s="310"/>
      <c r="S141" s="310"/>
      <c r="T141" s="310"/>
      <c r="U141" s="310"/>
      <c r="V141" s="310"/>
      <c r="W141" s="310"/>
      <c r="X141" s="310"/>
      <c r="Y141" s="310"/>
      <c r="Z141" s="310"/>
      <c r="AA141" s="310"/>
      <c r="AB141" s="310"/>
      <c r="AC141" s="310"/>
      <c r="AD141" s="310"/>
      <c r="AE141" s="310"/>
      <c r="AF141" s="246"/>
      <c r="AG141" s="782"/>
      <c r="AH141" s="782"/>
      <c r="AI141" s="782"/>
      <c r="AJ141" s="782"/>
      <c r="AK141" s="782"/>
      <c r="AL141" s="782"/>
      <c r="AM141" s="782"/>
      <c r="AN141" s="782"/>
      <c r="AO141" s="782"/>
      <c r="AP141" s="782"/>
      <c r="AQ141" s="782"/>
      <c r="AR141" s="782"/>
      <c r="AS141" s="782"/>
    </row>
    <row r="142" spans="1:45" customFormat="1" ht="30">
      <c r="A142" s="789"/>
      <c r="B142" s="797"/>
      <c r="C142" s="796"/>
      <c r="D142" s="312" t="s">
        <v>352</v>
      </c>
      <c r="E142" s="310"/>
      <c r="F142" s="310"/>
      <c r="G142" s="310"/>
      <c r="H142" s="310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0"/>
      <c r="W142" s="310"/>
      <c r="X142" s="310"/>
      <c r="Y142" s="310"/>
      <c r="Z142" s="310"/>
      <c r="AA142" s="310"/>
      <c r="AB142" s="310"/>
      <c r="AC142" s="310"/>
      <c r="AD142" s="310"/>
      <c r="AE142" s="310"/>
      <c r="AF142" s="246"/>
      <c r="AG142" s="782"/>
      <c r="AH142" s="782"/>
      <c r="AI142" s="782"/>
      <c r="AJ142" s="782"/>
      <c r="AK142" s="782"/>
      <c r="AL142" s="782"/>
      <c r="AM142" s="782"/>
      <c r="AN142" s="782"/>
      <c r="AO142" s="782"/>
      <c r="AP142" s="782"/>
      <c r="AQ142" s="782"/>
      <c r="AR142" s="782"/>
      <c r="AS142" s="782"/>
    </row>
    <row r="143" spans="1:45" customFormat="1">
      <c r="A143" s="789"/>
      <c r="B143" s="797"/>
      <c r="C143" s="796"/>
      <c r="D143" s="312" t="s">
        <v>264</v>
      </c>
      <c r="E143" s="310"/>
      <c r="F143" s="310"/>
      <c r="G143" s="310"/>
      <c r="H143" s="310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0"/>
      <c r="W143" s="310"/>
      <c r="X143" s="310"/>
      <c r="Y143" s="310"/>
      <c r="Z143" s="310"/>
      <c r="AA143" s="310"/>
      <c r="AB143" s="310"/>
      <c r="AC143" s="310"/>
      <c r="AD143" s="310"/>
      <c r="AE143" s="310"/>
      <c r="AF143" s="246"/>
      <c r="AG143" s="782"/>
      <c r="AH143" s="782"/>
      <c r="AI143" s="782"/>
      <c r="AJ143" s="782"/>
      <c r="AK143" s="782"/>
      <c r="AL143" s="782"/>
      <c r="AM143" s="782"/>
      <c r="AN143" s="782"/>
      <c r="AO143" s="782"/>
      <c r="AP143" s="782"/>
      <c r="AQ143" s="782"/>
      <c r="AR143" s="782"/>
      <c r="AS143" s="782"/>
    </row>
    <row r="144" spans="1:45" customFormat="1">
      <c r="A144" s="789"/>
      <c r="B144" s="797"/>
      <c r="C144" s="796"/>
      <c r="D144" s="312" t="s">
        <v>122</v>
      </c>
      <c r="E144" s="310"/>
      <c r="F144" s="310"/>
      <c r="G144" s="310"/>
      <c r="H144" s="310"/>
      <c r="I144" s="310"/>
      <c r="J144" s="310"/>
      <c r="K144" s="310"/>
      <c r="L144" s="310"/>
      <c r="M144" s="310"/>
      <c r="N144" s="310"/>
      <c r="O144" s="310"/>
      <c r="P144" s="310"/>
      <c r="Q144" s="310"/>
      <c r="R144" s="310"/>
      <c r="S144" s="310"/>
      <c r="T144" s="310"/>
      <c r="U144" s="310"/>
      <c r="V144" s="310"/>
      <c r="W144" s="310"/>
      <c r="X144" s="310"/>
      <c r="Y144" s="310"/>
      <c r="Z144" s="310"/>
      <c r="AA144" s="310"/>
      <c r="AB144" s="310"/>
      <c r="AC144" s="310"/>
      <c r="AD144" s="310"/>
      <c r="AE144" s="310"/>
      <c r="AF144" s="246"/>
      <c r="AG144" s="782"/>
      <c r="AH144" s="782"/>
      <c r="AI144" s="782"/>
      <c r="AJ144" s="782"/>
      <c r="AK144" s="782"/>
      <c r="AL144" s="782"/>
      <c r="AM144" s="782"/>
      <c r="AN144" s="782"/>
      <c r="AO144" s="782"/>
      <c r="AP144" s="782"/>
      <c r="AQ144" s="782"/>
      <c r="AR144" s="782"/>
      <c r="AS144" s="782"/>
    </row>
    <row r="145" spans="1:45" customFormat="1" ht="19.5" customHeight="1">
      <c r="A145" s="789"/>
      <c r="B145" s="797"/>
      <c r="C145" s="796"/>
      <c r="D145" s="312" t="s">
        <v>123</v>
      </c>
      <c r="E145" s="310"/>
      <c r="F145" s="310"/>
      <c r="G145" s="310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  <c r="Z145" s="310"/>
      <c r="AA145" s="310"/>
      <c r="AB145" s="310"/>
      <c r="AC145" s="310"/>
      <c r="AD145" s="310"/>
      <c r="AE145" s="310"/>
      <c r="AF145" s="246"/>
      <c r="AG145" s="782"/>
      <c r="AH145" s="782"/>
      <c r="AI145" s="782"/>
      <c r="AJ145" s="782"/>
      <c r="AK145" s="782"/>
      <c r="AL145" s="782"/>
      <c r="AM145" s="782"/>
      <c r="AN145" s="782"/>
      <c r="AO145" s="782"/>
      <c r="AP145" s="782"/>
      <c r="AQ145" s="782"/>
      <c r="AR145" s="782"/>
      <c r="AS145" s="782"/>
    </row>
    <row r="146" spans="1:45" customFormat="1" ht="18.75" customHeight="1">
      <c r="A146" s="789"/>
      <c r="B146" s="797"/>
      <c r="C146" s="796"/>
      <c r="D146" s="312" t="s">
        <v>124</v>
      </c>
      <c r="E146" s="310"/>
      <c r="F146" s="310"/>
      <c r="G146" s="310"/>
      <c r="H146" s="310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  <c r="Z146" s="310"/>
      <c r="AA146" s="310"/>
      <c r="AB146" s="310"/>
      <c r="AC146" s="310"/>
      <c r="AD146" s="310"/>
      <c r="AE146" s="310"/>
      <c r="AF146" s="246"/>
      <c r="AG146" s="782"/>
      <c r="AH146" s="782"/>
      <c r="AI146" s="782"/>
      <c r="AJ146" s="782"/>
      <c r="AK146" s="782"/>
      <c r="AL146" s="782"/>
      <c r="AM146" s="782"/>
      <c r="AN146" s="782"/>
      <c r="AO146" s="782"/>
      <c r="AP146" s="782"/>
      <c r="AQ146" s="782"/>
      <c r="AR146" s="782"/>
      <c r="AS146" s="782"/>
    </row>
    <row r="147" spans="1:45" customFormat="1">
      <c r="A147" s="789"/>
      <c r="B147" s="797"/>
      <c r="C147" s="796"/>
      <c r="D147" s="312" t="s">
        <v>125</v>
      </c>
      <c r="E147" s="310"/>
      <c r="F147" s="310"/>
      <c r="G147" s="310"/>
      <c r="H147" s="310"/>
      <c r="I147" s="310"/>
      <c r="J147" s="310"/>
      <c r="K147" s="310"/>
      <c r="L147" s="310"/>
      <c r="M147" s="310"/>
      <c r="N147" s="310"/>
      <c r="O147" s="310"/>
      <c r="P147" s="310"/>
      <c r="Q147" s="310"/>
      <c r="R147" s="310"/>
      <c r="S147" s="310"/>
      <c r="T147" s="310"/>
      <c r="U147" s="310"/>
      <c r="V147" s="310"/>
      <c r="W147" s="310"/>
      <c r="X147" s="310"/>
      <c r="Y147" s="310"/>
      <c r="Z147" s="310"/>
      <c r="AA147" s="310"/>
      <c r="AB147" s="310"/>
      <c r="AC147" s="310"/>
      <c r="AD147" s="310"/>
      <c r="AE147" s="310"/>
      <c r="AF147" s="246"/>
      <c r="AG147" s="782"/>
      <c r="AH147" s="782"/>
      <c r="AI147" s="782"/>
      <c r="AJ147" s="782"/>
      <c r="AK147" s="782"/>
      <c r="AL147" s="782"/>
      <c r="AM147" s="782"/>
      <c r="AN147" s="782"/>
      <c r="AO147" s="782"/>
      <c r="AP147" s="782"/>
      <c r="AQ147" s="782"/>
      <c r="AR147" s="782"/>
      <c r="AS147" s="782"/>
    </row>
    <row r="148" spans="1:45" customFormat="1">
      <c r="A148" s="789"/>
      <c r="B148" s="797"/>
      <c r="C148" s="796"/>
      <c r="D148" s="312" t="s">
        <v>126</v>
      </c>
      <c r="E148" s="310"/>
      <c r="F148" s="310"/>
      <c r="G148" s="310"/>
      <c r="H148" s="310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0"/>
      <c r="W148" s="310"/>
      <c r="X148" s="310"/>
      <c r="Y148" s="310"/>
      <c r="Z148" s="310"/>
      <c r="AA148" s="310"/>
      <c r="AB148" s="310"/>
      <c r="AC148" s="310"/>
      <c r="AD148" s="310"/>
      <c r="AE148" s="310"/>
      <c r="AF148" s="246"/>
      <c r="AG148" s="782"/>
      <c r="AH148" s="782"/>
      <c r="AI148" s="782"/>
      <c r="AJ148" s="782"/>
      <c r="AK148" s="782"/>
      <c r="AL148" s="782"/>
      <c r="AM148" s="782"/>
      <c r="AN148" s="782"/>
      <c r="AO148" s="782"/>
      <c r="AP148" s="782"/>
      <c r="AQ148" s="782"/>
      <c r="AR148" s="782"/>
      <c r="AS148" s="782"/>
    </row>
    <row r="149" spans="1:45" customFormat="1">
      <c r="A149" s="789"/>
      <c r="B149" s="797"/>
      <c r="C149" s="796"/>
      <c r="D149" s="312" t="s">
        <v>127</v>
      </c>
      <c r="E149" s="310"/>
      <c r="F149" s="310"/>
      <c r="G149" s="310"/>
      <c r="H149" s="310"/>
      <c r="I149" s="310"/>
      <c r="J149" s="310"/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0"/>
      <c r="W149" s="310"/>
      <c r="X149" s="310"/>
      <c r="Y149" s="310"/>
      <c r="Z149" s="310"/>
      <c r="AA149" s="310"/>
      <c r="AB149" s="310"/>
      <c r="AC149" s="310"/>
      <c r="AD149" s="310"/>
      <c r="AE149" s="310"/>
      <c r="AF149" s="246"/>
      <c r="AG149" s="782"/>
      <c r="AH149" s="782"/>
      <c r="AI149" s="782"/>
      <c r="AJ149" s="782"/>
      <c r="AK149" s="782"/>
      <c r="AL149" s="782"/>
      <c r="AM149" s="782"/>
      <c r="AN149" s="782"/>
      <c r="AO149" s="782"/>
      <c r="AP149" s="782"/>
      <c r="AQ149" s="782"/>
      <c r="AR149" s="782"/>
      <c r="AS149" s="782"/>
    </row>
    <row r="150" spans="1:45" customFormat="1" ht="15.75" thickBot="1">
      <c r="A150" s="789"/>
      <c r="B150" s="797"/>
      <c r="C150" s="796"/>
      <c r="D150" s="320" t="s">
        <v>128</v>
      </c>
      <c r="E150" s="310"/>
      <c r="F150" s="310"/>
      <c r="G150" s="310"/>
      <c r="H150" s="310"/>
      <c r="I150" s="310"/>
      <c r="J150" s="310"/>
      <c r="K150" s="310"/>
      <c r="L150" s="310"/>
      <c r="M150" s="310"/>
      <c r="N150" s="310"/>
      <c r="O150" s="310"/>
      <c r="P150" s="310"/>
      <c r="Q150" s="310"/>
      <c r="R150" s="310"/>
      <c r="S150" s="310"/>
      <c r="T150" s="310"/>
      <c r="U150" s="310"/>
      <c r="V150" s="310"/>
      <c r="W150" s="310"/>
      <c r="X150" s="310"/>
      <c r="Y150" s="310"/>
      <c r="Z150" s="310"/>
      <c r="AA150" s="310"/>
      <c r="AB150" s="310"/>
      <c r="AC150" s="310"/>
      <c r="AD150" s="310"/>
      <c r="AE150" s="310"/>
      <c r="AF150" s="246"/>
      <c r="AG150" s="782"/>
      <c r="AH150" s="782"/>
      <c r="AI150" s="782"/>
      <c r="AJ150" s="782"/>
      <c r="AK150" s="782"/>
      <c r="AL150" s="782"/>
      <c r="AM150" s="782"/>
      <c r="AN150" s="782"/>
      <c r="AO150" s="782"/>
      <c r="AP150" s="782"/>
      <c r="AQ150" s="782"/>
      <c r="AR150" s="782"/>
      <c r="AS150" s="782"/>
    </row>
    <row r="151" spans="1:45" customFormat="1">
      <c r="A151" s="789"/>
      <c r="B151" s="797"/>
      <c r="C151" s="796"/>
      <c r="D151" s="321" t="s">
        <v>129</v>
      </c>
      <c r="E151" s="310"/>
      <c r="F151" s="310"/>
      <c r="G151" s="310"/>
      <c r="H151" s="310"/>
      <c r="I151" s="310"/>
      <c r="J151" s="310"/>
      <c r="K151" s="310"/>
      <c r="L151" s="310"/>
      <c r="M151" s="310"/>
      <c r="N151" s="310"/>
      <c r="O151" s="310"/>
      <c r="P151" s="310"/>
      <c r="Q151" s="310"/>
      <c r="R151" s="310"/>
      <c r="S151" s="310"/>
      <c r="T151" s="310"/>
      <c r="U151" s="310"/>
      <c r="V151" s="310"/>
      <c r="W151" s="310"/>
      <c r="X151" s="310"/>
      <c r="Y151" s="310"/>
      <c r="Z151" s="310"/>
      <c r="AA151" s="310"/>
      <c r="AB151" s="310"/>
      <c r="AC151" s="310"/>
      <c r="AD151" s="310"/>
      <c r="AE151" s="310"/>
      <c r="AF151" s="246"/>
      <c r="AG151" s="782"/>
      <c r="AH151" s="782"/>
      <c r="AI151" s="782"/>
      <c r="AJ151" s="782"/>
      <c r="AK151" s="782"/>
      <c r="AL151" s="782"/>
      <c r="AM151" s="782"/>
      <c r="AN151" s="782"/>
      <c r="AO151" s="782"/>
      <c r="AP151" s="782"/>
      <c r="AQ151" s="782"/>
      <c r="AR151" s="782"/>
      <c r="AS151" s="782"/>
    </row>
    <row r="152" spans="1:45" customFormat="1" ht="30.75" thickBot="1">
      <c r="A152" s="790"/>
      <c r="B152" s="786"/>
      <c r="C152" s="793"/>
      <c r="D152" s="320" t="s">
        <v>130</v>
      </c>
      <c r="E152" s="310"/>
      <c r="F152" s="310"/>
      <c r="G152" s="310"/>
      <c r="H152" s="310"/>
      <c r="I152" s="310"/>
      <c r="J152" s="310"/>
      <c r="K152" s="310"/>
      <c r="L152" s="310"/>
      <c r="M152" s="310"/>
      <c r="N152" s="310"/>
      <c r="O152" s="310"/>
      <c r="P152" s="310"/>
      <c r="Q152" s="310"/>
      <c r="R152" s="310"/>
      <c r="S152" s="310"/>
      <c r="T152" s="310"/>
      <c r="U152" s="310"/>
      <c r="V152" s="310"/>
      <c r="W152" s="310"/>
      <c r="X152" s="310"/>
      <c r="Y152" s="310"/>
      <c r="Z152" s="310"/>
      <c r="AA152" s="310"/>
      <c r="AB152" s="310"/>
      <c r="AC152" s="310"/>
      <c r="AD152" s="310"/>
      <c r="AE152" s="310"/>
      <c r="AF152" s="246"/>
      <c r="AG152" s="783"/>
      <c r="AH152" s="783"/>
      <c r="AI152" s="783"/>
      <c r="AJ152" s="783"/>
      <c r="AK152" s="783"/>
      <c r="AL152" s="783"/>
      <c r="AM152" s="783"/>
      <c r="AN152" s="783"/>
      <c r="AO152" s="783"/>
      <c r="AP152" s="783"/>
      <c r="AQ152" s="783"/>
      <c r="AR152" s="783"/>
      <c r="AS152" s="783"/>
    </row>
    <row r="153" spans="1:45" ht="14.45" customHeight="1">
      <c r="A153" s="787"/>
      <c r="B153" s="787"/>
      <c r="C153" s="787"/>
      <c r="D153" s="787"/>
      <c r="E153" s="3">
        <f t="shared" ref="E153:AE153" si="28">SUM(E139:E152)</f>
        <v>0</v>
      </c>
      <c r="F153" s="3">
        <f t="shared" si="28"/>
        <v>0</v>
      </c>
      <c r="G153" s="3">
        <f t="shared" si="28"/>
        <v>0</v>
      </c>
      <c r="H153" s="3">
        <f t="shared" si="28"/>
        <v>0</v>
      </c>
      <c r="I153" s="3">
        <f t="shared" si="28"/>
        <v>0</v>
      </c>
      <c r="J153" s="3">
        <f t="shared" si="28"/>
        <v>0</v>
      </c>
      <c r="K153" s="3">
        <f t="shared" si="28"/>
        <v>0</v>
      </c>
      <c r="L153" s="3">
        <f t="shared" si="28"/>
        <v>0</v>
      </c>
      <c r="M153" s="3">
        <f t="shared" si="28"/>
        <v>0</v>
      </c>
      <c r="N153" s="3">
        <f t="shared" si="28"/>
        <v>0</v>
      </c>
      <c r="O153" s="3">
        <f t="shared" si="28"/>
        <v>0</v>
      </c>
      <c r="P153" s="3">
        <f t="shared" si="28"/>
        <v>0</v>
      </c>
      <c r="Q153" s="3">
        <f t="shared" si="28"/>
        <v>0</v>
      </c>
      <c r="R153" s="3">
        <f t="shared" si="28"/>
        <v>0</v>
      </c>
      <c r="S153" s="3">
        <f t="shared" si="28"/>
        <v>0</v>
      </c>
      <c r="T153" s="3">
        <f t="shared" si="28"/>
        <v>0</v>
      </c>
      <c r="U153" s="3">
        <f t="shared" si="28"/>
        <v>0</v>
      </c>
      <c r="V153" s="3">
        <f t="shared" si="28"/>
        <v>0</v>
      </c>
      <c r="W153" s="3">
        <f t="shared" si="28"/>
        <v>0</v>
      </c>
      <c r="X153" s="3">
        <f t="shared" si="28"/>
        <v>0</v>
      </c>
      <c r="Y153" s="3">
        <f t="shared" si="28"/>
        <v>0</v>
      </c>
      <c r="Z153" s="3">
        <f t="shared" si="28"/>
        <v>0</v>
      </c>
      <c r="AA153" s="3">
        <f t="shared" si="28"/>
        <v>0</v>
      </c>
      <c r="AB153" s="3">
        <f t="shared" si="28"/>
        <v>0</v>
      </c>
      <c r="AC153" s="3">
        <f t="shared" si="28"/>
        <v>0</v>
      </c>
      <c r="AD153" s="3">
        <f t="shared" si="28"/>
        <v>0</v>
      </c>
      <c r="AE153" s="3">
        <f t="shared" si="28"/>
        <v>0</v>
      </c>
      <c r="AF153" s="4"/>
      <c r="AG153" s="92">
        <f t="shared" ref="AG153:AS153" si="29">SUM(AG139)</f>
        <v>0</v>
      </c>
      <c r="AH153" s="92">
        <f t="shared" si="29"/>
        <v>0</v>
      </c>
      <c r="AI153" s="92">
        <f t="shared" si="29"/>
        <v>0</v>
      </c>
      <c r="AJ153" s="92">
        <f t="shared" si="29"/>
        <v>0</v>
      </c>
      <c r="AK153" s="92">
        <f t="shared" si="29"/>
        <v>0</v>
      </c>
      <c r="AL153" s="92">
        <f t="shared" si="29"/>
        <v>0</v>
      </c>
      <c r="AM153" s="92">
        <f t="shared" si="29"/>
        <v>0</v>
      </c>
      <c r="AN153" s="92">
        <f t="shared" si="29"/>
        <v>0</v>
      </c>
      <c r="AO153" s="92">
        <f t="shared" si="29"/>
        <v>0</v>
      </c>
      <c r="AP153" s="92">
        <f t="shared" si="29"/>
        <v>0</v>
      </c>
      <c r="AQ153" s="92">
        <f t="shared" si="29"/>
        <v>0</v>
      </c>
      <c r="AR153" s="92">
        <f t="shared" si="29"/>
        <v>0</v>
      </c>
      <c r="AS153" s="92">
        <f t="shared" si="29"/>
        <v>0</v>
      </c>
    </row>
    <row r="154" spans="1:45" customFormat="1" ht="15.75" thickBot="1">
      <c r="D154" s="289"/>
    </row>
    <row r="155" spans="1:45" customFormat="1">
      <c r="A155" s="788" t="s">
        <v>57</v>
      </c>
      <c r="B155" s="784" t="s">
        <v>324</v>
      </c>
      <c r="C155" s="791" t="s">
        <v>353</v>
      </c>
      <c r="D155" s="231" t="s">
        <v>262</v>
      </c>
      <c r="E155" s="310"/>
      <c r="F155" s="310"/>
      <c r="G155" s="310"/>
      <c r="H155" s="310"/>
      <c r="I155" s="310"/>
      <c r="J155" s="310"/>
      <c r="K155" s="310"/>
      <c r="L155" s="310"/>
      <c r="M155" s="310"/>
      <c r="N155" s="310"/>
      <c r="O155" s="310"/>
      <c r="P155" s="310"/>
      <c r="Q155" s="310"/>
      <c r="R155" s="310"/>
      <c r="S155" s="310"/>
      <c r="T155" s="310"/>
      <c r="U155" s="310"/>
      <c r="V155" s="310"/>
      <c r="W155" s="310"/>
      <c r="X155" s="310"/>
      <c r="Y155" s="310"/>
      <c r="Z155" s="310"/>
      <c r="AA155" s="310"/>
      <c r="AB155" s="310"/>
      <c r="AC155" s="310"/>
      <c r="AD155" s="310"/>
      <c r="AE155" s="310"/>
      <c r="AF155" s="246"/>
      <c r="AG155" s="781"/>
      <c r="AH155" s="781"/>
      <c r="AI155" s="781"/>
      <c r="AJ155" s="781"/>
      <c r="AK155" s="781"/>
      <c r="AL155" s="781"/>
      <c r="AM155" s="781"/>
      <c r="AN155" s="781"/>
      <c r="AO155" s="781"/>
      <c r="AP155" s="781"/>
      <c r="AQ155" s="781"/>
      <c r="AR155" s="781"/>
      <c r="AS155" s="781"/>
    </row>
    <row r="156" spans="1:45" customFormat="1" ht="30">
      <c r="A156" s="789"/>
      <c r="B156" s="797"/>
      <c r="C156" s="796"/>
      <c r="D156" s="311" t="s">
        <v>263</v>
      </c>
      <c r="E156" s="310"/>
      <c r="F156" s="310"/>
      <c r="G156" s="310"/>
      <c r="H156" s="310"/>
      <c r="I156" s="310"/>
      <c r="J156" s="310"/>
      <c r="K156" s="310"/>
      <c r="L156" s="310"/>
      <c r="M156" s="310"/>
      <c r="N156" s="310"/>
      <c r="O156" s="310"/>
      <c r="P156" s="310"/>
      <c r="Q156" s="310"/>
      <c r="R156" s="310"/>
      <c r="S156" s="310"/>
      <c r="T156" s="310"/>
      <c r="U156" s="310"/>
      <c r="V156" s="310"/>
      <c r="W156" s="310"/>
      <c r="X156" s="310"/>
      <c r="Y156" s="310"/>
      <c r="Z156" s="310"/>
      <c r="AA156" s="310"/>
      <c r="AB156" s="310"/>
      <c r="AC156" s="310"/>
      <c r="AD156" s="310"/>
      <c r="AE156" s="310"/>
      <c r="AF156" s="246"/>
      <c r="AG156" s="782"/>
      <c r="AH156" s="782"/>
      <c r="AI156" s="782"/>
      <c r="AJ156" s="782"/>
      <c r="AK156" s="782"/>
      <c r="AL156" s="782"/>
      <c r="AM156" s="782"/>
      <c r="AN156" s="782"/>
      <c r="AO156" s="782"/>
      <c r="AP156" s="782"/>
      <c r="AQ156" s="782"/>
      <c r="AR156" s="782"/>
      <c r="AS156" s="782"/>
    </row>
    <row r="157" spans="1:45" customFormat="1">
      <c r="A157" s="789"/>
      <c r="B157" s="797"/>
      <c r="C157" s="796"/>
      <c r="D157" s="311" t="s">
        <v>265</v>
      </c>
      <c r="E157" s="310"/>
      <c r="F157" s="310"/>
      <c r="G157" s="310"/>
      <c r="H157" s="310"/>
      <c r="I157" s="310"/>
      <c r="J157" s="310"/>
      <c r="K157" s="310"/>
      <c r="L157" s="310"/>
      <c r="M157" s="310"/>
      <c r="N157" s="310"/>
      <c r="O157" s="310"/>
      <c r="P157" s="310"/>
      <c r="Q157" s="310"/>
      <c r="R157" s="310"/>
      <c r="S157" s="310"/>
      <c r="T157" s="310"/>
      <c r="U157" s="310"/>
      <c r="V157" s="310"/>
      <c r="W157" s="310"/>
      <c r="X157" s="310"/>
      <c r="Y157" s="310"/>
      <c r="Z157" s="310"/>
      <c r="AA157" s="310"/>
      <c r="AB157" s="310"/>
      <c r="AC157" s="310"/>
      <c r="AD157" s="310"/>
      <c r="AE157" s="310"/>
      <c r="AF157" s="246"/>
      <c r="AG157" s="782"/>
      <c r="AH157" s="782"/>
      <c r="AI157" s="782"/>
      <c r="AJ157" s="782"/>
      <c r="AK157" s="782"/>
      <c r="AL157" s="782"/>
      <c r="AM157" s="782"/>
      <c r="AN157" s="782"/>
      <c r="AO157" s="782"/>
      <c r="AP157" s="782"/>
      <c r="AQ157" s="782"/>
      <c r="AR157" s="782"/>
      <c r="AS157" s="782"/>
    </row>
    <row r="158" spans="1:45" customFormat="1" ht="30">
      <c r="A158" s="789"/>
      <c r="B158" s="797"/>
      <c r="C158" s="796"/>
      <c r="D158" s="311" t="s">
        <v>352</v>
      </c>
      <c r="E158" s="310"/>
      <c r="F158" s="310"/>
      <c r="G158" s="310"/>
      <c r="H158" s="310"/>
      <c r="I158" s="310"/>
      <c r="J158" s="310"/>
      <c r="K158" s="310"/>
      <c r="L158" s="310"/>
      <c r="M158" s="310"/>
      <c r="N158" s="310"/>
      <c r="O158" s="310"/>
      <c r="P158" s="310"/>
      <c r="Q158" s="310"/>
      <c r="R158" s="310"/>
      <c r="S158" s="310"/>
      <c r="T158" s="310"/>
      <c r="U158" s="310"/>
      <c r="V158" s="310"/>
      <c r="W158" s="310"/>
      <c r="X158" s="310"/>
      <c r="Y158" s="310"/>
      <c r="Z158" s="310"/>
      <c r="AA158" s="310"/>
      <c r="AB158" s="310"/>
      <c r="AC158" s="310"/>
      <c r="AD158" s="310"/>
      <c r="AE158" s="310"/>
      <c r="AF158" s="246"/>
      <c r="AG158" s="782"/>
      <c r="AH158" s="782"/>
      <c r="AI158" s="782"/>
      <c r="AJ158" s="782"/>
      <c r="AK158" s="782"/>
      <c r="AL158" s="782"/>
      <c r="AM158" s="782"/>
      <c r="AN158" s="782"/>
      <c r="AO158" s="782"/>
      <c r="AP158" s="782"/>
      <c r="AQ158" s="782"/>
      <c r="AR158" s="782"/>
      <c r="AS158" s="782"/>
    </row>
    <row r="159" spans="1:45" customFormat="1">
      <c r="A159" s="789"/>
      <c r="B159" s="797"/>
      <c r="C159" s="796"/>
      <c r="D159" s="311" t="s">
        <v>264</v>
      </c>
      <c r="E159" s="310"/>
      <c r="F159" s="310"/>
      <c r="G159" s="310"/>
      <c r="H159" s="310"/>
      <c r="I159" s="310"/>
      <c r="J159" s="310"/>
      <c r="K159" s="310"/>
      <c r="L159" s="310"/>
      <c r="M159" s="310"/>
      <c r="N159" s="310"/>
      <c r="O159" s="310"/>
      <c r="P159" s="310"/>
      <c r="Q159" s="310"/>
      <c r="R159" s="310"/>
      <c r="S159" s="310"/>
      <c r="T159" s="310"/>
      <c r="U159" s="310"/>
      <c r="V159" s="310"/>
      <c r="W159" s="310"/>
      <c r="X159" s="310"/>
      <c r="Y159" s="310"/>
      <c r="Z159" s="310"/>
      <c r="AA159" s="310"/>
      <c r="AB159" s="310"/>
      <c r="AC159" s="310"/>
      <c r="AD159" s="310"/>
      <c r="AE159" s="310"/>
      <c r="AF159" s="246"/>
      <c r="AG159" s="782"/>
      <c r="AH159" s="782"/>
      <c r="AI159" s="782"/>
      <c r="AJ159" s="782"/>
      <c r="AK159" s="782"/>
      <c r="AL159" s="782"/>
      <c r="AM159" s="782"/>
      <c r="AN159" s="782"/>
      <c r="AO159" s="782"/>
      <c r="AP159" s="782"/>
      <c r="AQ159" s="782"/>
      <c r="AR159" s="782"/>
      <c r="AS159" s="782"/>
    </row>
    <row r="160" spans="1:45" customFormat="1" ht="15.75" thickBot="1">
      <c r="A160" s="790"/>
      <c r="B160" s="786"/>
      <c r="C160" s="793"/>
      <c r="D160" s="233" t="s">
        <v>131</v>
      </c>
      <c r="E160" s="310"/>
      <c r="F160" s="310"/>
      <c r="G160" s="310"/>
      <c r="H160" s="310"/>
      <c r="I160" s="310"/>
      <c r="J160" s="310"/>
      <c r="K160" s="310"/>
      <c r="L160" s="310"/>
      <c r="M160" s="310"/>
      <c r="N160" s="310"/>
      <c r="O160" s="310"/>
      <c r="P160" s="310"/>
      <c r="Q160" s="310"/>
      <c r="R160" s="310"/>
      <c r="S160" s="310"/>
      <c r="T160" s="310"/>
      <c r="U160" s="310"/>
      <c r="V160" s="310"/>
      <c r="W160" s="310"/>
      <c r="X160" s="310"/>
      <c r="Y160" s="310"/>
      <c r="Z160" s="310"/>
      <c r="AA160" s="310"/>
      <c r="AB160" s="310"/>
      <c r="AC160" s="310"/>
      <c r="AD160" s="310"/>
      <c r="AE160" s="310"/>
      <c r="AF160" s="246"/>
      <c r="AG160" s="783"/>
      <c r="AH160" s="783"/>
      <c r="AI160" s="783"/>
      <c r="AJ160" s="783"/>
      <c r="AK160" s="783"/>
      <c r="AL160" s="783"/>
      <c r="AM160" s="783"/>
      <c r="AN160" s="783"/>
      <c r="AO160" s="783"/>
      <c r="AP160" s="783"/>
      <c r="AQ160" s="783"/>
      <c r="AR160" s="783"/>
      <c r="AS160" s="783"/>
    </row>
    <row r="161" spans="1:46" ht="14.45" customHeight="1">
      <c r="A161" s="787"/>
      <c r="B161" s="787"/>
      <c r="C161" s="787"/>
      <c r="D161" s="787"/>
      <c r="E161" s="3">
        <f t="shared" ref="E161:AE161" si="30">SUM(E155:E160)</f>
        <v>0</v>
      </c>
      <c r="F161" s="3">
        <f t="shared" si="30"/>
        <v>0</v>
      </c>
      <c r="G161" s="3">
        <f t="shared" si="30"/>
        <v>0</v>
      </c>
      <c r="H161" s="3">
        <f t="shared" si="30"/>
        <v>0</v>
      </c>
      <c r="I161" s="3">
        <f t="shared" si="30"/>
        <v>0</v>
      </c>
      <c r="J161" s="3">
        <f t="shared" si="30"/>
        <v>0</v>
      </c>
      <c r="K161" s="3">
        <f t="shared" si="30"/>
        <v>0</v>
      </c>
      <c r="L161" s="3">
        <f t="shared" si="30"/>
        <v>0</v>
      </c>
      <c r="M161" s="3">
        <f t="shared" si="30"/>
        <v>0</v>
      </c>
      <c r="N161" s="3">
        <f t="shared" si="30"/>
        <v>0</v>
      </c>
      <c r="O161" s="3">
        <f t="shared" si="30"/>
        <v>0</v>
      </c>
      <c r="P161" s="3">
        <f t="shared" si="30"/>
        <v>0</v>
      </c>
      <c r="Q161" s="3">
        <f t="shared" si="30"/>
        <v>0</v>
      </c>
      <c r="R161" s="3">
        <f t="shared" si="30"/>
        <v>0</v>
      </c>
      <c r="S161" s="3">
        <f t="shared" si="30"/>
        <v>0</v>
      </c>
      <c r="T161" s="3">
        <f t="shared" si="30"/>
        <v>0</v>
      </c>
      <c r="U161" s="3">
        <f t="shared" si="30"/>
        <v>0</v>
      </c>
      <c r="V161" s="3">
        <f t="shared" si="30"/>
        <v>0</v>
      </c>
      <c r="W161" s="3">
        <f t="shared" si="30"/>
        <v>0</v>
      </c>
      <c r="X161" s="3">
        <f t="shared" si="30"/>
        <v>0</v>
      </c>
      <c r="Y161" s="3">
        <f t="shared" si="30"/>
        <v>0</v>
      </c>
      <c r="Z161" s="3">
        <f t="shared" si="30"/>
        <v>0</v>
      </c>
      <c r="AA161" s="3">
        <f t="shared" si="30"/>
        <v>0</v>
      </c>
      <c r="AB161" s="3">
        <f t="shared" si="30"/>
        <v>0</v>
      </c>
      <c r="AC161" s="3">
        <f t="shared" si="30"/>
        <v>0</v>
      </c>
      <c r="AD161" s="3">
        <f t="shared" si="30"/>
        <v>0</v>
      </c>
      <c r="AE161" s="3">
        <f t="shared" si="30"/>
        <v>0</v>
      </c>
      <c r="AF161" s="4"/>
      <c r="AG161" s="92">
        <f t="shared" ref="AG161:AS161" si="31">SUM(AG155)</f>
        <v>0</v>
      </c>
      <c r="AH161" s="92">
        <f t="shared" si="31"/>
        <v>0</v>
      </c>
      <c r="AI161" s="92">
        <f t="shared" si="31"/>
        <v>0</v>
      </c>
      <c r="AJ161" s="92">
        <f t="shared" si="31"/>
        <v>0</v>
      </c>
      <c r="AK161" s="92">
        <f t="shared" si="31"/>
        <v>0</v>
      </c>
      <c r="AL161" s="92">
        <f t="shared" si="31"/>
        <v>0</v>
      </c>
      <c r="AM161" s="92">
        <f t="shared" si="31"/>
        <v>0</v>
      </c>
      <c r="AN161" s="92">
        <f t="shared" si="31"/>
        <v>0</v>
      </c>
      <c r="AO161" s="92">
        <f t="shared" si="31"/>
        <v>0</v>
      </c>
      <c r="AP161" s="92">
        <f t="shared" si="31"/>
        <v>0</v>
      </c>
      <c r="AQ161" s="92">
        <f t="shared" si="31"/>
        <v>0</v>
      </c>
      <c r="AR161" s="92">
        <f t="shared" si="31"/>
        <v>0</v>
      </c>
      <c r="AS161" s="92">
        <f t="shared" si="31"/>
        <v>0</v>
      </c>
    </row>
    <row r="162" spans="1:46" customFormat="1">
      <c r="A162" s="322"/>
      <c r="B162" s="1" t="s">
        <v>374</v>
      </c>
      <c r="D162" s="289"/>
    </row>
    <row r="163" spans="1:46">
      <c r="D163" s="22" t="s">
        <v>73</v>
      </c>
      <c r="E163" s="211">
        <f>SUM(E14+E24+E68+E39+E54+E60+E81+E100+E93+E88+E105+E117+E123+E137+E153+E161)</f>
        <v>0</v>
      </c>
      <c r="F163" s="211">
        <f t="shared" ref="F163:AS163" si="32">SUM(F25+F60+F31+F37+F52+F73+F92+F85+F80+F97+F103+F115+F131+F139+F153+F14)</f>
        <v>0</v>
      </c>
      <c r="G163" s="211">
        <f t="shared" si="32"/>
        <v>0</v>
      </c>
      <c r="H163" s="211">
        <f t="shared" si="32"/>
        <v>0</v>
      </c>
      <c r="I163" s="211">
        <f t="shared" si="32"/>
        <v>0</v>
      </c>
      <c r="J163" s="211">
        <f t="shared" si="32"/>
        <v>0</v>
      </c>
      <c r="K163" s="211">
        <f t="shared" si="32"/>
        <v>0</v>
      </c>
      <c r="L163" s="211">
        <f t="shared" si="32"/>
        <v>0</v>
      </c>
      <c r="M163" s="211">
        <f t="shared" si="32"/>
        <v>0</v>
      </c>
      <c r="N163" s="211">
        <f t="shared" si="32"/>
        <v>0</v>
      </c>
      <c r="O163" s="211">
        <f t="shared" si="32"/>
        <v>0</v>
      </c>
      <c r="P163" s="211">
        <f t="shared" si="32"/>
        <v>0</v>
      </c>
      <c r="Q163" s="211">
        <f t="shared" si="32"/>
        <v>0</v>
      </c>
      <c r="R163" s="211">
        <f t="shared" si="32"/>
        <v>0</v>
      </c>
      <c r="S163" s="211">
        <f t="shared" si="32"/>
        <v>0</v>
      </c>
      <c r="T163" s="211">
        <f t="shared" si="32"/>
        <v>0</v>
      </c>
      <c r="U163" s="211">
        <f t="shared" si="32"/>
        <v>0</v>
      </c>
      <c r="V163" s="211">
        <f t="shared" si="32"/>
        <v>0</v>
      </c>
      <c r="W163" s="211">
        <f t="shared" si="32"/>
        <v>0</v>
      </c>
      <c r="X163" s="211">
        <f t="shared" si="32"/>
        <v>0</v>
      </c>
      <c r="Y163" s="211">
        <f t="shared" si="32"/>
        <v>0</v>
      </c>
      <c r="Z163" s="211">
        <f t="shared" si="32"/>
        <v>0</v>
      </c>
      <c r="AA163" s="211">
        <f t="shared" si="32"/>
        <v>0</v>
      </c>
      <c r="AB163" s="211">
        <f t="shared" si="32"/>
        <v>0</v>
      </c>
      <c r="AC163" s="211">
        <f t="shared" si="32"/>
        <v>0</v>
      </c>
      <c r="AD163" s="211">
        <f t="shared" si="32"/>
        <v>0</v>
      </c>
      <c r="AE163" s="211">
        <f t="shared" si="32"/>
        <v>0</v>
      </c>
      <c r="AF163" s="4"/>
      <c r="AG163" s="210">
        <f t="shared" si="32"/>
        <v>0</v>
      </c>
      <c r="AH163" s="210">
        <f t="shared" si="32"/>
        <v>0</v>
      </c>
      <c r="AI163" s="210">
        <f t="shared" si="32"/>
        <v>0</v>
      </c>
      <c r="AJ163" s="210">
        <f t="shared" si="32"/>
        <v>0</v>
      </c>
      <c r="AK163" s="210">
        <f t="shared" si="32"/>
        <v>0</v>
      </c>
      <c r="AL163" s="210">
        <f t="shared" si="32"/>
        <v>0</v>
      </c>
      <c r="AM163" s="210">
        <f t="shared" si="32"/>
        <v>0</v>
      </c>
      <c r="AN163" s="210">
        <f t="shared" si="32"/>
        <v>0</v>
      </c>
      <c r="AO163" s="210">
        <f t="shared" si="32"/>
        <v>0</v>
      </c>
      <c r="AP163" s="210">
        <f t="shared" si="32"/>
        <v>0</v>
      </c>
      <c r="AQ163" s="210">
        <f t="shared" si="32"/>
        <v>0</v>
      </c>
      <c r="AR163" s="210">
        <f t="shared" si="32"/>
        <v>0</v>
      </c>
      <c r="AS163" s="210">
        <f t="shared" si="32"/>
        <v>0</v>
      </c>
    </row>
    <row r="164" spans="1:46" ht="15.75" thickBot="1"/>
    <row r="165" spans="1:46" ht="21.75" customHeight="1" thickBot="1">
      <c r="A165" s="765"/>
      <c r="B165" s="777" t="s">
        <v>45</v>
      </c>
      <c r="C165" s="766" t="s">
        <v>66</v>
      </c>
      <c r="D165" s="766" t="s">
        <v>67</v>
      </c>
      <c r="E165" s="769" t="s">
        <v>88</v>
      </c>
      <c r="F165" s="770"/>
      <c r="G165" s="770"/>
      <c r="H165" s="770"/>
      <c r="I165" s="770"/>
      <c r="J165" s="770"/>
      <c r="K165" s="770"/>
      <c r="L165" s="770"/>
      <c r="M165" s="770"/>
      <c r="N165" s="770"/>
      <c r="O165" s="770"/>
      <c r="P165" s="770"/>
      <c r="Q165" s="756"/>
      <c r="R165" s="756"/>
      <c r="S165" s="756"/>
      <c r="T165" s="756"/>
      <c r="U165" s="771"/>
      <c r="V165" s="771"/>
      <c r="W165" s="772"/>
      <c r="AJ165" s="4"/>
    </row>
    <row r="166" spans="1:46" ht="21.75" customHeight="1" thickBot="1">
      <c r="A166" s="765"/>
      <c r="B166" s="778"/>
      <c r="C166" s="779"/>
      <c r="D166" s="767"/>
      <c r="E166" s="773" t="s">
        <v>0</v>
      </c>
      <c r="F166" s="773"/>
      <c r="G166" s="773"/>
      <c r="H166" s="773"/>
      <c r="I166" s="773"/>
      <c r="J166" s="773" t="s">
        <v>1</v>
      </c>
      <c r="K166" s="773"/>
      <c r="L166" s="773"/>
      <c r="M166" s="773"/>
      <c r="N166" s="773"/>
      <c r="O166" s="774" t="s">
        <v>43</v>
      </c>
      <c r="P166" s="775"/>
      <c r="Q166" s="776" t="s">
        <v>186</v>
      </c>
      <c r="R166" s="756"/>
      <c r="S166" s="756"/>
      <c r="T166" s="756"/>
      <c r="U166" s="771"/>
      <c r="V166" s="771"/>
      <c r="W166" s="772"/>
      <c r="AJ166" s="4"/>
    </row>
    <row r="167" spans="1:46" ht="30" customHeight="1" thickBot="1">
      <c r="A167" s="765"/>
      <c r="B167" s="778"/>
      <c r="C167" s="780"/>
      <c r="D167" s="768"/>
      <c r="E167" s="247" t="s">
        <v>92</v>
      </c>
      <c r="F167" s="247" t="s">
        <v>72</v>
      </c>
      <c r="G167" s="248" t="s">
        <v>93</v>
      </c>
      <c r="H167" s="248" t="s">
        <v>70</v>
      </c>
      <c r="I167" s="248" t="s">
        <v>71</v>
      </c>
      <c r="J167" s="248" t="s">
        <v>92</v>
      </c>
      <c r="K167" s="247" t="s">
        <v>72</v>
      </c>
      <c r="L167" s="248" t="s">
        <v>93</v>
      </c>
      <c r="M167" s="248" t="s">
        <v>70</v>
      </c>
      <c r="N167" s="248" t="s">
        <v>71</v>
      </c>
      <c r="O167" s="248" t="s">
        <v>94</v>
      </c>
      <c r="P167" s="248" t="s">
        <v>95</v>
      </c>
      <c r="Q167" s="249" t="s">
        <v>189</v>
      </c>
      <c r="R167" s="249" t="s">
        <v>190</v>
      </c>
      <c r="S167" s="249" t="s">
        <v>191</v>
      </c>
      <c r="T167" s="249" t="s">
        <v>192</v>
      </c>
      <c r="U167" s="249" t="s">
        <v>193</v>
      </c>
      <c r="V167" s="250" t="s">
        <v>194</v>
      </c>
      <c r="W167" s="249" t="s">
        <v>195</v>
      </c>
      <c r="X167" s="4"/>
      <c r="Y167" s="4"/>
      <c r="AN167" s="4"/>
    </row>
    <row r="168" spans="1:46" ht="15" customHeight="1">
      <c r="A168" s="290"/>
      <c r="B168" s="297" t="s">
        <v>776</v>
      </c>
      <c r="C168" s="298" t="s">
        <v>777</v>
      </c>
      <c r="D168" s="455">
        <v>70</v>
      </c>
      <c r="E168" s="456"/>
      <c r="F168" s="457"/>
      <c r="G168" s="457"/>
      <c r="H168" s="457"/>
      <c r="I168" s="458"/>
      <c r="J168" s="456">
        <v>3</v>
      </c>
      <c r="K168" s="457">
        <v>30</v>
      </c>
      <c r="L168" s="457">
        <v>30</v>
      </c>
      <c r="M168" s="457">
        <v>0</v>
      </c>
      <c r="N168" s="458">
        <v>0</v>
      </c>
      <c r="O168" s="456">
        <v>17</v>
      </c>
      <c r="P168" s="458">
        <v>13</v>
      </c>
      <c r="Q168" s="434">
        <v>30</v>
      </c>
      <c r="R168" s="435">
        <v>0</v>
      </c>
      <c r="S168" s="436">
        <v>0</v>
      </c>
      <c r="T168" s="435">
        <v>0</v>
      </c>
      <c r="U168" s="435">
        <v>0</v>
      </c>
      <c r="V168" s="437">
        <v>0</v>
      </c>
      <c r="W168" s="438">
        <v>0</v>
      </c>
      <c r="X168" s="4"/>
      <c r="Y168" s="4"/>
      <c r="Z168" s="4"/>
      <c r="AA168" s="4"/>
      <c r="AT168" s="4"/>
    </row>
    <row r="169" spans="1:46" ht="15" customHeight="1">
      <c r="A169" s="290"/>
      <c r="B169" s="297" t="s">
        <v>416</v>
      </c>
      <c r="C169" s="298" t="s">
        <v>753</v>
      </c>
      <c r="D169" s="460">
        <v>93</v>
      </c>
      <c r="E169" s="461"/>
      <c r="F169" s="263"/>
      <c r="G169" s="263"/>
      <c r="H169" s="263"/>
      <c r="I169" s="462"/>
      <c r="J169" s="461">
        <v>4</v>
      </c>
      <c r="K169" s="263">
        <v>41</v>
      </c>
      <c r="L169" s="263">
        <v>15</v>
      </c>
      <c r="M169" s="263">
        <v>0</v>
      </c>
      <c r="N169" s="462">
        <v>26</v>
      </c>
      <c r="O169" s="461">
        <v>6</v>
      </c>
      <c r="P169" s="462">
        <v>35</v>
      </c>
      <c r="Q169" s="445">
        <v>5</v>
      </c>
      <c r="R169" s="238">
        <v>9</v>
      </c>
      <c r="S169" s="267">
        <v>2</v>
      </c>
      <c r="T169" s="238">
        <v>13</v>
      </c>
      <c r="U169" s="238">
        <v>2</v>
      </c>
      <c r="V169" s="266">
        <v>8</v>
      </c>
      <c r="W169" s="446">
        <v>2</v>
      </c>
      <c r="X169" s="4"/>
      <c r="Y169" s="4"/>
      <c r="Z169" s="4"/>
      <c r="AA169" s="4"/>
      <c r="AT169" s="4"/>
    </row>
    <row r="170" spans="1:46" ht="15" customHeight="1">
      <c r="A170" s="290"/>
      <c r="B170" s="297" t="s">
        <v>416</v>
      </c>
      <c r="C170" s="298" t="s">
        <v>755</v>
      </c>
      <c r="D170" s="460">
        <v>48</v>
      </c>
      <c r="E170" s="461"/>
      <c r="F170" s="263"/>
      <c r="G170" s="263"/>
      <c r="H170" s="263"/>
      <c r="I170" s="462"/>
      <c r="J170" s="461">
        <v>2</v>
      </c>
      <c r="K170" s="263">
        <v>20</v>
      </c>
      <c r="L170" s="263">
        <v>7</v>
      </c>
      <c r="M170" s="263">
        <v>0</v>
      </c>
      <c r="N170" s="462">
        <v>13</v>
      </c>
      <c r="O170" s="461">
        <v>3</v>
      </c>
      <c r="P170" s="462">
        <v>17</v>
      </c>
      <c r="Q170" s="445">
        <v>2</v>
      </c>
      <c r="R170" s="238">
        <v>5</v>
      </c>
      <c r="S170" s="267">
        <v>1</v>
      </c>
      <c r="T170" s="238">
        <v>6</v>
      </c>
      <c r="U170" s="238">
        <v>1</v>
      </c>
      <c r="V170" s="266">
        <v>4</v>
      </c>
      <c r="W170" s="446">
        <v>1</v>
      </c>
      <c r="X170" s="4"/>
      <c r="Y170" s="4"/>
      <c r="Z170" s="4"/>
      <c r="AA170" s="4"/>
      <c r="AT170" s="4"/>
    </row>
    <row r="171" spans="1:46" ht="15" customHeight="1">
      <c r="A171" s="290"/>
      <c r="B171" s="297" t="s">
        <v>487</v>
      </c>
      <c r="C171" s="298" t="s">
        <v>778</v>
      </c>
      <c r="D171" s="460">
        <v>84</v>
      </c>
      <c r="E171" s="461"/>
      <c r="F171" s="263"/>
      <c r="G171" s="263"/>
      <c r="H171" s="263"/>
      <c r="I171" s="462"/>
      <c r="J171" s="461">
        <v>4</v>
      </c>
      <c r="K171" s="263">
        <v>40</v>
      </c>
      <c r="L171" s="263">
        <v>36</v>
      </c>
      <c r="M171" s="263">
        <v>4</v>
      </c>
      <c r="N171" s="462">
        <v>0</v>
      </c>
      <c r="O171" s="461">
        <v>0</v>
      </c>
      <c r="P171" s="462">
        <v>40</v>
      </c>
      <c r="Q171" s="445">
        <v>0</v>
      </c>
      <c r="R171" s="238">
        <v>1</v>
      </c>
      <c r="S171" s="267">
        <v>5</v>
      </c>
      <c r="T171" s="238">
        <v>7</v>
      </c>
      <c r="U171" s="238">
        <v>13</v>
      </c>
      <c r="V171" s="266">
        <v>7</v>
      </c>
      <c r="W171" s="446">
        <v>7</v>
      </c>
      <c r="X171" s="4"/>
      <c r="Y171" s="4"/>
      <c r="Z171" s="4"/>
      <c r="AA171" s="4"/>
      <c r="AT171" s="4"/>
    </row>
    <row r="172" spans="1:46" ht="15" customHeight="1">
      <c r="A172" s="290"/>
      <c r="B172" s="297" t="s">
        <v>487</v>
      </c>
      <c r="C172" s="298" t="s">
        <v>779</v>
      </c>
      <c r="D172" s="460">
        <v>537</v>
      </c>
      <c r="E172" s="461"/>
      <c r="F172" s="263"/>
      <c r="G172" s="263"/>
      <c r="H172" s="263"/>
      <c r="I172" s="462"/>
      <c r="J172" s="461">
        <v>23</v>
      </c>
      <c r="K172" s="263">
        <v>230</v>
      </c>
      <c r="L172" s="263">
        <v>200</v>
      </c>
      <c r="M172" s="263">
        <v>30</v>
      </c>
      <c r="N172" s="462">
        <v>0</v>
      </c>
      <c r="O172" s="461">
        <v>28</v>
      </c>
      <c r="P172" s="462">
        <v>202</v>
      </c>
      <c r="Q172" s="445">
        <v>2</v>
      </c>
      <c r="R172" s="238">
        <v>8</v>
      </c>
      <c r="S172" s="267">
        <v>78</v>
      </c>
      <c r="T172" s="238">
        <v>62</v>
      </c>
      <c r="U172" s="238">
        <v>38</v>
      </c>
      <c r="V172" s="266">
        <v>24</v>
      </c>
      <c r="W172" s="446">
        <v>18</v>
      </c>
      <c r="X172" s="4"/>
      <c r="Y172" s="4"/>
      <c r="Z172" s="4"/>
      <c r="AA172" s="4"/>
      <c r="AT172" s="4"/>
    </row>
    <row r="173" spans="1:46" ht="15" customHeight="1">
      <c r="A173" s="290"/>
      <c r="B173" s="297" t="s">
        <v>487</v>
      </c>
      <c r="C173" s="298" t="s">
        <v>780</v>
      </c>
      <c r="D173" s="460">
        <v>24</v>
      </c>
      <c r="E173" s="461"/>
      <c r="F173" s="263"/>
      <c r="G173" s="263"/>
      <c r="H173" s="263"/>
      <c r="I173" s="462"/>
      <c r="J173" s="461">
        <v>1</v>
      </c>
      <c r="K173" s="263">
        <v>10</v>
      </c>
      <c r="L173" s="263">
        <v>10</v>
      </c>
      <c r="M173" s="263">
        <v>0</v>
      </c>
      <c r="N173" s="462">
        <v>0</v>
      </c>
      <c r="O173" s="461">
        <v>0</v>
      </c>
      <c r="P173" s="462">
        <v>10</v>
      </c>
      <c r="Q173" s="445">
        <v>0</v>
      </c>
      <c r="R173" s="238">
        <v>0</v>
      </c>
      <c r="S173" s="267">
        <v>0</v>
      </c>
      <c r="T173" s="238">
        <v>0</v>
      </c>
      <c r="U173" s="238">
        <v>0</v>
      </c>
      <c r="V173" s="266">
        <v>3</v>
      </c>
      <c r="W173" s="446">
        <v>7</v>
      </c>
      <c r="X173" s="4"/>
      <c r="Y173" s="4"/>
      <c r="Z173" s="4"/>
      <c r="AA173" s="4"/>
      <c r="AT173" s="4"/>
    </row>
    <row r="174" spans="1:46" ht="15" customHeight="1">
      <c r="A174" s="290"/>
      <c r="B174" s="297" t="s">
        <v>487</v>
      </c>
      <c r="C174" s="298" t="s">
        <v>682</v>
      </c>
      <c r="D174" s="460">
        <v>276</v>
      </c>
      <c r="E174" s="461"/>
      <c r="F174" s="263"/>
      <c r="G174" s="263"/>
      <c r="H174" s="263"/>
      <c r="I174" s="462"/>
      <c r="J174" s="461">
        <v>12</v>
      </c>
      <c r="K174" s="263">
        <v>121</v>
      </c>
      <c r="L174" s="263">
        <v>120</v>
      </c>
      <c r="M174" s="263">
        <v>0</v>
      </c>
      <c r="N174" s="462">
        <v>1</v>
      </c>
      <c r="O174" s="461">
        <v>0</v>
      </c>
      <c r="P174" s="462">
        <v>121</v>
      </c>
      <c r="Q174" s="445">
        <v>1</v>
      </c>
      <c r="R174" s="238">
        <v>6</v>
      </c>
      <c r="S174" s="267">
        <v>19</v>
      </c>
      <c r="T174" s="238">
        <v>32</v>
      </c>
      <c r="U174" s="238">
        <v>18</v>
      </c>
      <c r="V174" s="266">
        <v>21</v>
      </c>
      <c r="W174" s="446">
        <v>24</v>
      </c>
      <c r="X174" s="4"/>
      <c r="Y174" s="4"/>
      <c r="Z174" s="4"/>
      <c r="AA174" s="4"/>
      <c r="AT174" s="4"/>
    </row>
    <row r="175" spans="1:46" ht="15" customHeight="1">
      <c r="A175" s="290"/>
      <c r="B175" s="297" t="s">
        <v>487</v>
      </c>
      <c r="C175" s="298" t="s">
        <v>781</v>
      </c>
      <c r="D175" s="452">
        <v>66</v>
      </c>
      <c r="E175" s="445"/>
      <c r="F175" s="238"/>
      <c r="G175" s="238"/>
      <c r="H175" s="238"/>
      <c r="I175" s="446"/>
      <c r="J175" s="445">
        <v>3</v>
      </c>
      <c r="K175" s="238">
        <v>30</v>
      </c>
      <c r="L175" s="238">
        <v>19</v>
      </c>
      <c r="M175" s="238">
        <v>11</v>
      </c>
      <c r="N175" s="446">
        <v>0</v>
      </c>
      <c r="O175" s="445">
        <v>0</v>
      </c>
      <c r="P175" s="446">
        <v>30</v>
      </c>
      <c r="Q175" s="445">
        <v>0</v>
      </c>
      <c r="R175" s="238">
        <v>0</v>
      </c>
      <c r="S175" s="267">
        <v>4</v>
      </c>
      <c r="T175" s="238">
        <v>4</v>
      </c>
      <c r="U175" s="238">
        <v>9</v>
      </c>
      <c r="V175" s="266">
        <v>4</v>
      </c>
      <c r="W175" s="446">
        <v>9</v>
      </c>
      <c r="X175" s="4"/>
      <c r="Y175" s="4"/>
      <c r="Z175" s="4"/>
      <c r="AA175" s="4"/>
      <c r="AT175" s="4"/>
    </row>
    <row r="176" spans="1:46" ht="15" customHeight="1">
      <c r="A176" s="290"/>
      <c r="B176" s="297" t="s">
        <v>487</v>
      </c>
      <c r="C176" s="298" t="s">
        <v>782</v>
      </c>
      <c r="D176" s="452">
        <v>317</v>
      </c>
      <c r="E176" s="445"/>
      <c r="F176" s="238"/>
      <c r="G176" s="238"/>
      <c r="H176" s="238"/>
      <c r="I176" s="446"/>
      <c r="J176" s="445">
        <v>14</v>
      </c>
      <c r="K176" s="238">
        <v>140</v>
      </c>
      <c r="L176" s="238">
        <v>138</v>
      </c>
      <c r="M176" s="238">
        <v>2</v>
      </c>
      <c r="N176" s="446">
        <v>0</v>
      </c>
      <c r="O176" s="445">
        <v>0</v>
      </c>
      <c r="P176" s="446">
        <v>140</v>
      </c>
      <c r="Q176" s="445">
        <v>2</v>
      </c>
      <c r="R176" s="238">
        <v>4</v>
      </c>
      <c r="S176" s="267">
        <v>21</v>
      </c>
      <c r="T176" s="238">
        <v>34</v>
      </c>
      <c r="U176" s="238">
        <v>34</v>
      </c>
      <c r="V176" s="266">
        <v>25</v>
      </c>
      <c r="W176" s="446">
        <v>20</v>
      </c>
      <c r="X176" s="4"/>
      <c r="Y176" s="4"/>
      <c r="Z176" s="4"/>
      <c r="AA176" s="4"/>
      <c r="AT176" s="4"/>
    </row>
    <row r="177" spans="1:44" ht="15" customHeight="1">
      <c r="A177" s="290"/>
      <c r="B177" s="297" t="s">
        <v>487</v>
      </c>
      <c r="C177" s="298" t="s">
        <v>783</v>
      </c>
      <c r="D177" s="452">
        <v>528</v>
      </c>
      <c r="E177" s="445"/>
      <c r="F177" s="238"/>
      <c r="G177" s="238"/>
      <c r="H177" s="238"/>
      <c r="I177" s="446"/>
      <c r="J177" s="445">
        <v>22</v>
      </c>
      <c r="K177" s="238">
        <v>220</v>
      </c>
      <c r="L177" s="238">
        <v>197</v>
      </c>
      <c r="M177" s="238">
        <v>0</v>
      </c>
      <c r="N177" s="446">
        <v>23</v>
      </c>
      <c r="O177" s="445">
        <v>0</v>
      </c>
      <c r="P177" s="446">
        <v>220</v>
      </c>
      <c r="Q177" s="445">
        <v>0</v>
      </c>
      <c r="R177" s="238">
        <v>20</v>
      </c>
      <c r="S177" s="267">
        <v>37</v>
      </c>
      <c r="T177" s="238">
        <v>57</v>
      </c>
      <c r="U177" s="238">
        <v>59</v>
      </c>
      <c r="V177" s="266">
        <v>35</v>
      </c>
      <c r="W177" s="446">
        <v>12</v>
      </c>
      <c r="X177" s="4"/>
      <c r="Y177" s="4"/>
      <c r="Z177" s="4"/>
      <c r="AA177" s="4"/>
      <c r="AB177" s="4"/>
      <c r="AC177" s="4"/>
      <c r="AR177" s="4"/>
    </row>
    <row r="178" spans="1:44" ht="15" customHeight="1">
      <c r="A178" s="290"/>
      <c r="B178" s="297" t="s">
        <v>487</v>
      </c>
      <c r="C178" s="298" t="s">
        <v>784</v>
      </c>
      <c r="D178" s="452">
        <v>60</v>
      </c>
      <c r="E178" s="445"/>
      <c r="F178" s="238"/>
      <c r="G178" s="238"/>
      <c r="H178" s="238"/>
      <c r="I178" s="446"/>
      <c r="J178" s="445">
        <v>3</v>
      </c>
      <c r="K178" s="238">
        <v>35</v>
      </c>
      <c r="L178" s="238">
        <v>35</v>
      </c>
      <c r="M178" s="238">
        <v>0</v>
      </c>
      <c r="N178" s="446">
        <v>0</v>
      </c>
      <c r="O178" s="445">
        <v>0</v>
      </c>
      <c r="P178" s="446">
        <v>35</v>
      </c>
      <c r="Q178" s="445">
        <v>1</v>
      </c>
      <c r="R178" s="238">
        <v>0</v>
      </c>
      <c r="S178" s="267">
        <v>2</v>
      </c>
      <c r="T178" s="238">
        <v>16</v>
      </c>
      <c r="U178" s="238">
        <v>9</v>
      </c>
      <c r="V178" s="266">
        <v>6</v>
      </c>
      <c r="W178" s="446">
        <v>1</v>
      </c>
      <c r="X178" s="4"/>
      <c r="Y178" s="4"/>
      <c r="Z178" s="4"/>
      <c r="AA178" s="4"/>
      <c r="AB178" s="4"/>
      <c r="AC178" s="4"/>
      <c r="AR178" s="4"/>
    </row>
    <row r="179" spans="1:44" ht="15" customHeight="1">
      <c r="A179" s="290"/>
      <c r="B179" s="297" t="s">
        <v>487</v>
      </c>
      <c r="C179" s="298" t="s">
        <v>683</v>
      </c>
      <c r="D179" s="452">
        <v>315</v>
      </c>
      <c r="E179" s="445"/>
      <c r="F179" s="238"/>
      <c r="G179" s="238"/>
      <c r="H179" s="238"/>
      <c r="I179" s="446"/>
      <c r="J179" s="445">
        <v>14</v>
      </c>
      <c r="K179" s="238">
        <v>130</v>
      </c>
      <c r="L179" s="238">
        <v>116</v>
      </c>
      <c r="M179" s="238">
        <v>14</v>
      </c>
      <c r="N179" s="446">
        <v>0</v>
      </c>
      <c r="O179" s="445">
        <v>0</v>
      </c>
      <c r="P179" s="446">
        <v>130</v>
      </c>
      <c r="Q179" s="445">
        <v>0</v>
      </c>
      <c r="R179" s="238">
        <v>5</v>
      </c>
      <c r="S179" s="267">
        <v>14</v>
      </c>
      <c r="T179" s="238">
        <v>25</v>
      </c>
      <c r="U179" s="238">
        <v>33</v>
      </c>
      <c r="V179" s="266">
        <v>27</v>
      </c>
      <c r="W179" s="446">
        <v>26</v>
      </c>
      <c r="X179" s="4"/>
      <c r="Y179" s="4"/>
      <c r="Z179" s="4"/>
      <c r="AA179" s="4"/>
      <c r="AB179" s="4"/>
      <c r="AC179" s="4"/>
      <c r="AR179" s="4"/>
    </row>
    <row r="180" spans="1:44" ht="15" customHeight="1">
      <c r="A180" s="290"/>
      <c r="B180" s="297" t="s">
        <v>487</v>
      </c>
      <c r="C180" s="298" t="s">
        <v>785</v>
      </c>
      <c r="D180" s="452">
        <v>281</v>
      </c>
      <c r="E180" s="445"/>
      <c r="F180" s="238"/>
      <c r="G180" s="238"/>
      <c r="H180" s="238"/>
      <c r="I180" s="446"/>
      <c r="J180" s="445">
        <v>13</v>
      </c>
      <c r="K180" s="238">
        <v>120</v>
      </c>
      <c r="L180" s="238">
        <v>120</v>
      </c>
      <c r="M180" s="238">
        <v>0</v>
      </c>
      <c r="N180" s="446">
        <v>0</v>
      </c>
      <c r="O180" s="445">
        <v>0</v>
      </c>
      <c r="P180" s="446">
        <v>120</v>
      </c>
      <c r="Q180" s="445">
        <v>3</v>
      </c>
      <c r="R180" s="238">
        <v>5</v>
      </c>
      <c r="S180" s="267">
        <v>27</v>
      </c>
      <c r="T180" s="238">
        <v>38</v>
      </c>
      <c r="U180" s="238">
        <v>18</v>
      </c>
      <c r="V180" s="266">
        <v>13</v>
      </c>
      <c r="W180" s="446">
        <v>16</v>
      </c>
      <c r="X180" s="4"/>
      <c r="Y180" s="4"/>
      <c r="Z180" s="4"/>
      <c r="AA180" s="4"/>
      <c r="AB180" s="4"/>
      <c r="AC180" s="4"/>
      <c r="AR180" s="4"/>
    </row>
    <row r="181" spans="1:44" ht="15" customHeight="1">
      <c r="A181" s="290"/>
      <c r="B181" s="297" t="s">
        <v>487</v>
      </c>
      <c r="C181" s="298" t="s">
        <v>680</v>
      </c>
      <c r="D181" s="452">
        <v>69</v>
      </c>
      <c r="E181" s="445"/>
      <c r="F181" s="238"/>
      <c r="G181" s="238"/>
      <c r="H181" s="238"/>
      <c r="I181" s="446"/>
      <c r="J181" s="445">
        <v>3</v>
      </c>
      <c r="K181" s="238">
        <v>30</v>
      </c>
      <c r="L181" s="238">
        <v>30</v>
      </c>
      <c r="M181" s="238">
        <v>0</v>
      </c>
      <c r="N181" s="446">
        <v>0</v>
      </c>
      <c r="O181" s="445">
        <v>0</v>
      </c>
      <c r="P181" s="446">
        <v>30</v>
      </c>
      <c r="Q181" s="445">
        <v>0</v>
      </c>
      <c r="R181" s="238">
        <v>0</v>
      </c>
      <c r="S181" s="267">
        <v>3</v>
      </c>
      <c r="T181" s="238">
        <v>18</v>
      </c>
      <c r="U181" s="238">
        <v>9</v>
      </c>
      <c r="V181" s="266">
        <v>0</v>
      </c>
      <c r="W181" s="446">
        <v>0</v>
      </c>
      <c r="X181" s="4"/>
      <c r="Y181" s="4"/>
      <c r="Z181" s="4"/>
      <c r="AA181" s="4"/>
      <c r="AB181" s="4"/>
      <c r="AC181" s="4"/>
      <c r="AR181" s="4"/>
    </row>
    <row r="182" spans="1:44" ht="15" customHeight="1">
      <c r="A182" s="290"/>
      <c r="B182" s="297" t="s">
        <v>487</v>
      </c>
      <c r="C182" s="298" t="s">
        <v>679</v>
      </c>
      <c r="D182" s="452">
        <v>72</v>
      </c>
      <c r="E182" s="445"/>
      <c r="F182" s="238"/>
      <c r="G182" s="238"/>
      <c r="H182" s="238"/>
      <c r="I182" s="446"/>
      <c r="J182" s="445">
        <v>3</v>
      </c>
      <c r="K182" s="238">
        <v>30</v>
      </c>
      <c r="L182" s="238">
        <v>30</v>
      </c>
      <c r="M182" s="238">
        <v>0</v>
      </c>
      <c r="N182" s="446">
        <v>0</v>
      </c>
      <c r="O182" s="445">
        <v>0</v>
      </c>
      <c r="P182" s="446">
        <v>30</v>
      </c>
      <c r="Q182" s="445">
        <v>0</v>
      </c>
      <c r="R182" s="238">
        <v>3</v>
      </c>
      <c r="S182" s="267">
        <v>9</v>
      </c>
      <c r="T182" s="238">
        <v>18</v>
      </c>
      <c r="U182" s="238">
        <v>0</v>
      </c>
      <c r="V182" s="266">
        <v>0</v>
      </c>
      <c r="W182" s="446">
        <v>0</v>
      </c>
      <c r="X182" s="4"/>
      <c r="Y182" s="4"/>
      <c r="Z182" s="4"/>
      <c r="AA182" s="4"/>
      <c r="AB182" s="4"/>
      <c r="AC182" s="4"/>
      <c r="AR182" s="4"/>
    </row>
    <row r="183" spans="1:44" ht="15" customHeight="1">
      <c r="A183" s="290"/>
      <c r="B183" s="297" t="s">
        <v>487</v>
      </c>
      <c r="C183" s="298" t="s">
        <v>681</v>
      </c>
      <c r="D183" s="452">
        <v>60</v>
      </c>
      <c r="E183" s="445"/>
      <c r="F183" s="238"/>
      <c r="G183" s="238"/>
      <c r="H183" s="238"/>
      <c r="I183" s="446"/>
      <c r="J183" s="445">
        <v>3</v>
      </c>
      <c r="K183" s="238">
        <v>26</v>
      </c>
      <c r="L183" s="238">
        <v>25</v>
      </c>
      <c r="M183" s="238">
        <v>0</v>
      </c>
      <c r="N183" s="446">
        <v>1</v>
      </c>
      <c r="O183" s="445">
        <v>3</v>
      </c>
      <c r="P183" s="446">
        <v>23</v>
      </c>
      <c r="Q183" s="445">
        <v>0</v>
      </c>
      <c r="R183" s="238">
        <v>0</v>
      </c>
      <c r="S183" s="267">
        <v>4</v>
      </c>
      <c r="T183" s="238">
        <v>7</v>
      </c>
      <c r="U183" s="238">
        <v>3</v>
      </c>
      <c r="V183" s="266">
        <v>9</v>
      </c>
      <c r="W183" s="446">
        <v>3</v>
      </c>
      <c r="X183" s="4"/>
      <c r="Y183" s="4"/>
      <c r="Z183" s="4"/>
      <c r="AA183" s="4"/>
      <c r="AB183" s="4"/>
      <c r="AC183" s="4"/>
      <c r="AR183" s="4"/>
    </row>
    <row r="184" spans="1:44" ht="15" customHeight="1">
      <c r="A184" s="290"/>
      <c r="B184" s="297" t="s">
        <v>487</v>
      </c>
      <c r="C184" s="298" t="s">
        <v>786</v>
      </c>
      <c r="D184" s="452">
        <v>144</v>
      </c>
      <c r="E184" s="445"/>
      <c r="F184" s="238"/>
      <c r="G184" s="238"/>
      <c r="H184" s="238"/>
      <c r="I184" s="446"/>
      <c r="J184" s="445">
        <v>24</v>
      </c>
      <c r="K184" s="238">
        <v>60</v>
      </c>
      <c r="L184" s="238">
        <v>60</v>
      </c>
      <c r="M184" s="238">
        <v>0</v>
      </c>
      <c r="N184" s="446">
        <v>0</v>
      </c>
      <c r="O184" s="445">
        <v>20</v>
      </c>
      <c r="P184" s="446">
        <v>40</v>
      </c>
      <c r="Q184" s="445">
        <v>2</v>
      </c>
      <c r="R184" s="238">
        <v>8</v>
      </c>
      <c r="S184" s="267">
        <v>24</v>
      </c>
      <c r="T184" s="238">
        <v>12</v>
      </c>
      <c r="U184" s="238">
        <v>8</v>
      </c>
      <c r="V184" s="266">
        <v>6</v>
      </c>
      <c r="W184" s="446">
        <v>0</v>
      </c>
      <c r="X184" s="4"/>
      <c r="Y184" s="4"/>
      <c r="Z184" s="4"/>
      <c r="AA184" s="4"/>
      <c r="AB184" s="4"/>
      <c r="AC184" s="4"/>
      <c r="AR184" s="4"/>
    </row>
    <row r="185" spans="1:44" ht="15" customHeight="1">
      <c r="A185" s="290"/>
      <c r="B185" s="297" t="s">
        <v>487</v>
      </c>
      <c r="C185" s="298" t="s">
        <v>787</v>
      </c>
      <c r="D185" s="452">
        <v>266</v>
      </c>
      <c r="E185" s="445"/>
      <c r="F185" s="238"/>
      <c r="G185" s="238"/>
      <c r="H185" s="238"/>
      <c r="I185" s="446"/>
      <c r="J185" s="445">
        <v>12</v>
      </c>
      <c r="K185" s="238">
        <v>110</v>
      </c>
      <c r="L185" s="238">
        <v>96</v>
      </c>
      <c r="M185" s="238">
        <v>10</v>
      </c>
      <c r="N185" s="446">
        <v>4</v>
      </c>
      <c r="O185" s="445">
        <v>0</v>
      </c>
      <c r="P185" s="446">
        <v>110</v>
      </c>
      <c r="Q185" s="445">
        <v>0</v>
      </c>
      <c r="R185" s="238">
        <v>2</v>
      </c>
      <c r="S185" s="267">
        <v>15</v>
      </c>
      <c r="T185" s="238">
        <v>23</v>
      </c>
      <c r="U185" s="238">
        <v>24</v>
      </c>
      <c r="V185" s="266">
        <v>20</v>
      </c>
      <c r="W185" s="446">
        <v>26</v>
      </c>
      <c r="X185" s="4"/>
      <c r="Y185" s="4"/>
      <c r="Z185" s="4"/>
      <c r="AA185" s="4"/>
      <c r="AB185" s="4"/>
      <c r="AC185" s="4"/>
      <c r="AR185" s="4"/>
    </row>
    <row r="186" spans="1:44" ht="15" customHeight="1">
      <c r="A186" s="290"/>
      <c r="B186" s="297" t="s">
        <v>487</v>
      </c>
      <c r="C186" s="298" t="s">
        <v>788</v>
      </c>
      <c r="D186" s="452">
        <v>27</v>
      </c>
      <c r="E186" s="445"/>
      <c r="F186" s="238"/>
      <c r="G186" s="238"/>
      <c r="H186" s="238"/>
      <c r="I186" s="446"/>
      <c r="J186" s="445">
        <v>1</v>
      </c>
      <c r="K186" s="238">
        <v>10</v>
      </c>
      <c r="L186" s="238">
        <v>10</v>
      </c>
      <c r="M186" s="238">
        <v>0</v>
      </c>
      <c r="N186" s="446">
        <v>0</v>
      </c>
      <c r="O186" s="445">
        <v>0</v>
      </c>
      <c r="P186" s="446">
        <v>10</v>
      </c>
      <c r="Q186" s="445">
        <v>0</v>
      </c>
      <c r="R186" s="238">
        <v>0</v>
      </c>
      <c r="S186" s="267">
        <v>1</v>
      </c>
      <c r="T186" s="238">
        <v>2</v>
      </c>
      <c r="U186" s="238">
        <v>0</v>
      </c>
      <c r="V186" s="266">
        <v>4</v>
      </c>
      <c r="W186" s="446">
        <v>3</v>
      </c>
      <c r="X186" s="4"/>
      <c r="Y186" s="4"/>
      <c r="Z186" s="4"/>
      <c r="AA186" s="4"/>
      <c r="AB186" s="4"/>
      <c r="AC186" s="4"/>
      <c r="AR186" s="4"/>
    </row>
    <row r="187" spans="1:44" ht="15" customHeight="1">
      <c r="A187" s="290"/>
      <c r="B187" s="297" t="s">
        <v>789</v>
      </c>
      <c r="C187" s="298" t="s">
        <v>790</v>
      </c>
      <c r="D187" s="452">
        <v>120</v>
      </c>
      <c r="E187" s="445"/>
      <c r="F187" s="238"/>
      <c r="G187" s="238"/>
      <c r="H187" s="238"/>
      <c r="I187" s="446"/>
      <c r="J187" s="445">
        <v>4</v>
      </c>
      <c r="K187" s="238">
        <v>41</v>
      </c>
      <c r="L187" s="238">
        <v>38</v>
      </c>
      <c r="M187" s="238">
        <v>3</v>
      </c>
      <c r="N187" s="446">
        <v>0</v>
      </c>
      <c r="O187" s="445">
        <v>38</v>
      </c>
      <c r="P187" s="446">
        <v>3</v>
      </c>
      <c r="Q187" s="445">
        <v>2</v>
      </c>
      <c r="R187" s="238">
        <v>10</v>
      </c>
      <c r="S187" s="267">
        <v>14</v>
      </c>
      <c r="T187" s="238">
        <v>7</v>
      </c>
      <c r="U187" s="238">
        <v>7</v>
      </c>
      <c r="V187" s="266">
        <v>1</v>
      </c>
      <c r="W187" s="446">
        <v>0</v>
      </c>
      <c r="X187" s="4"/>
      <c r="Y187" s="4"/>
      <c r="Z187" s="4"/>
      <c r="AA187" s="4"/>
      <c r="AB187" s="4"/>
      <c r="AC187" s="4"/>
      <c r="AR187" s="4"/>
    </row>
    <row r="188" spans="1:44" ht="15" customHeight="1">
      <c r="A188" s="290"/>
      <c r="B188" s="297" t="s">
        <v>789</v>
      </c>
      <c r="C188" s="298" t="s">
        <v>791</v>
      </c>
      <c r="D188" s="452">
        <v>86</v>
      </c>
      <c r="E188" s="445"/>
      <c r="F188" s="238"/>
      <c r="G188" s="238"/>
      <c r="H188" s="238"/>
      <c r="I188" s="446"/>
      <c r="J188" s="445">
        <v>3</v>
      </c>
      <c r="K188" s="238">
        <v>31</v>
      </c>
      <c r="L188" s="238">
        <v>21</v>
      </c>
      <c r="M188" s="238">
        <v>10</v>
      </c>
      <c r="N188" s="446">
        <v>0</v>
      </c>
      <c r="O188" s="445">
        <v>29</v>
      </c>
      <c r="P188" s="446">
        <v>2</v>
      </c>
      <c r="Q188" s="445">
        <v>1</v>
      </c>
      <c r="R188" s="238">
        <v>8</v>
      </c>
      <c r="S188" s="267">
        <v>10</v>
      </c>
      <c r="T188" s="238">
        <v>5</v>
      </c>
      <c r="U188" s="238">
        <v>6</v>
      </c>
      <c r="V188" s="266">
        <v>1</v>
      </c>
      <c r="W188" s="446">
        <v>0</v>
      </c>
      <c r="X188" s="4"/>
      <c r="Y188" s="4"/>
      <c r="Z188" s="4"/>
      <c r="AA188" s="4"/>
      <c r="AB188" s="4"/>
      <c r="AC188" s="4"/>
      <c r="AR188" s="4"/>
    </row>
    <row r="189" spans="1:44" ht="15" customHeight="1">
      <c r="A189" s="290"/>
      <c r="B189" s="297" t="s">
        <v>789</v>
      </c>
      <c r="C189" s="298" t="s">
        <v>792</v>
      </c>
      <c r="D189" s="452">
        <v>36</v>
      </c>
      <c r="E189" s="445"/>
      <c r="F189" s="238"/>
      <c r="G189" s="238"/>
      <c r="H189" s="238"/>
      <c r="I189" s="446"/>
      <c r="J189" s="445">
        <v>1</v>
      </c>
      <c r="K189" s="238">
        <v>10</v>
      </c>
      <c r="L189" s="238">
        <v>10</v>
      </c>
      <c r="M189" s="238">
        <v>0</v>
      </c>
      <c r="N189" s="446">
        <v>0</v>
      </c>
      <c r="O189" s="445">
        <v>9</v>
      </c>
      <c r="P189" s="446">
        <v>1</v>
      </c>
      <c r="Q189" s="445">
        <v>1</v>
      </c>
      <c r="R189" s="238">
        <v>3</v>
      </c>
      <c r="S189" s="267">
        <v>4</v>
      </c>
      <c r="T189" s="238">
        <v>2</v>
      </c>
      <c r="U189" s="238">
        <v>0</v>
      </c>
      <c r="V189" s="266">
        <v>0</v>
      </c>
      <c r="W189" s="446">
        <v>0</v>
      </c>
      <c r="X189" s="4"/>
      <c r="Y189" s="4"/>
      <c r="Z189" s="4"/>
      <c r="AA189" s="4"/>
      <c r="AB189" s="4"/>
      <c r="AC189" s="4"/>
      <c r="AR189" s="4"/>
    </row>
    <row r="190" spans="1:44" ht="15" customHeight="1">
      <c r="A190" s="290"/>
      <c r="B190" s="297" t="s">
        <v>789</v>
      </c>
      <c r="C190" s="298" t="s">
        <v>793</v>
      </c>
      <c r="D190" s="452">
        <v>42</v>
      </c>
      <c r="E190" s="445"/>
      <c r="F190" s="238"/>
      <c r="G190" s="238"/>
      <c r="H190" s="238"/>
      <c r="I190" s="446"/>
      <c r="J190" s="445">
        <v>1</v>
      </c>
      <c r="K190" s="238">
        <v>10</v>
      </c>
      <c r="L190" s="238">
        <v>10</v>
      </c>
      <c r="M190" s="238">
        <v>0</v>
      </c>
      <c r="N190" s="446">
        <v>0</v>
      </c>
      <c r="O190" s="445">
        <v>9</v>
      </c>
      <c r="P190" s="446">
        <v>1</v>
      </c>
      <c r="Q190" s="445">
        <v>1</v>
      </c>
      <c r="R190" s="238">
        <v>3</v>
      </c>
      <c r="S190" s="267">
        <v>4</v>
      </c>
      <c r="T190" s="238">
        <v>2</v>
      </c>
      <c r="U190" s="238">
        <v>0</v>
      </c>
      <c r="V190" s="266">
        <v>0</v>
      </c>
      <c r="W190" s="446">
        <v>0</v>
      </c>
      <c r="X190" s="4"/>
      <c r="Y190" s="4"/>
      <c r="Z190" s="4"/>
      <c r="AA190" s="4"/>
      <c r="AB190" s="4"/>
      <c r="AC190" s="4"/>
      <c r="AR190" s="4"/>
    </row>
    <row r="191" spans="1:44" ht="15" customHeight="1">
      <c r="A191" s="290"/>
      <c r="B191" s="297" t="s">
        <v>789</v>
      </c>
      <c r="C191" s="298" t="s">
        <v>794</v>
      </c>
      <c r="D191" s="452">
        <v>97</v>
      </c>
      <c r="E191" s="445"/>
      <c r="F191" s="238"/>
      <c r="G191" s="238"/>
      <c r="H191" s="238"/>
      <c r="I191" s="446"/>
      <c r="J191" s="445">
        <v>3</v>
      </c>
      <c r="K191" s="238">
        <v>30</v>
      </c>
      <c r="L191" s="238">
        <v>24</v>
      </c>
      <c r="M191" s="238">
        <v>6</v>
      </c>
      <c r="N191" s="446">
        <v>0</v>
      </c>
      <c r="O191" s="445">
        <v>29</v>
      </c>
      <c r="P191" s="446">
        <v>1</v>
      </c>
      <c r="Q191" s="445">
        <v>1</v>
      </c>
      <c r="R191" s="238">
        <v>6</v>
      </c>
      <c r="S191" s="267">
        <v>9</v>
      </c>
      <c r="T191" s="238">
        <v>5</v>
      </c>
      <c r="U191" s="238">
        <v>8</v>
      </c>
      <c r="V191" s="266">
        <v>1</v>
      </c>
      <c r="W191" s="446">
        <v>0</v>
      </c>
      <c r="X191" s="4"/>
      <c r="Y191" s="4"/>
      <c r="Z191" s="4"/>
      <c r="AA191" s="4"/>
      <c r="AB191" s="4"/>
      <c r="AC191" s="4"/>
      <c r="AR191" s="4"/>
    </row>
    <row r="192" spans="1:44" ht="15" customHeight="1">
      <c r="A192" s="290"/>
      <c r="B192" s="297" t="s">
        <v>795</v>
      </c>
      <c r="C192" s="298" t="s">
        <v>687</v>
      </c>
      <c r="D192" s="452">
        <v>70</v>
      </c>
      <c r="E192" s="445"/>
      <c r="F192" s="238"/>
      <c r="G192" s="238"/>
      <c r="H192" s="238"/>
      <c r="I192" s="446"/>
      <c r="J192" s="445">
        <v>3</v>
      </c>
      <c r="K192" s="238">
        <v>33</v>
      </c>
      <c r="L192" s="238">
        <v>25</v>
      </c>
      <c r="M192" s="238">
        <v>5</v>
      </c>
      <c r="N192" s="446">
        <v>3</v>
      </c>
      <c r="O192" s="445">
        <v>14</v>
      </c>
      <c r="P192" s="446">
        <v>19</v>
      </c>
      <c r="Q192" s="445">
        <v>6</v>
      </c>
      <c r="R192" s="238">
        <v>9</v>
      </c>
      <c r="S192" s="267">
        <v>9</v>
      </c>
      <c r="T192" s="238">
        <v>9</v>
      </c>
      <c r="U192" s="238">
        <v>0</v>
      </c>
      <c r="V192" s="266">
        <v>0</v>
      </c>
      <c r="W192" s="446">
        <v>0</v>
      </c>
      <c r="X192" s="4"/>
      <c r="Y192" s="4"/>
      <c r="Z192" s="4"/>
      <c r="AA192" s="4"/>
      <c r="AB192" s="4"/>
      <c r="AC192" s="4"/>
      <c r="AR192" s="4"/>
    </row>
    <row r="193" spans="1:44" ht="15" customHeight="1">
      <c r="A193" s="290"/>
      <c r="B193" s="297" t="s">
        <v>796</v>
      </c>
      <c r="C193" s="298" t="s">
        <v>797</v>
      </c>
      <c r="D193" s="452">
        <v>36</v>
      </c>
      <c r="E193" s="445"/>
      <c r="F193" s="238"/>
      <c r="G193" s="238"/>
      <c r="H193" s="238"/>
      <c r="I193" s="446"/>
      <c r="J193" s="445">
        <v>1</v>
      </c>
      <c r="K193" s="238">
        <v>10</v>
      </c>
      <c r="L193" s="238">
        <v>10</v>
      </c>
      <c r="M193" s="238">
        <v>0</v>
      </c>
      <c r="N193" s="446">
        <v>0</v>
      </c>
      <c r="O193" s="445">
        <v>9</v>
      </c>
      <c r="P193" s="446">
        <v>1</v>
      </c>
      <c r="Q193" s="445">
        <v>4</v>
      </c>
      <c r="R193" s="238">
        <v>0</v>
      </c>
      <c r="S193" s="267">
        <v>1</v>
      </c>
      <c r="T193" s="238">
        <v>1</v>
      </c>
      <c r="U193" s="238">
        <v>3</v>
      </c>
      <c r="V193" s="266">
        <v>1</v>
      </c>
      <c r="W193" s="446">
        <v>0</v>
      </c>
      <c r="X193" s="4"/>
      <c r="Y193" s="4"/>
      <c r="Z193" s="4"/>
      <c r="AA193" s="4"/>
      <c r="AB193" s="4"/>
      <c r="AC193" s="4"/>
      <c r="AR193" s="4"/>
    </row>
    <row r="194" spans="1:44" ht="15" customHeight="1">
      <c r="A194" s="290"/>
      <c r="B194" s="297" t="s">
        <v>796</v>
      </c>
      <c r="C194" s="298" t="s">
        <v>798</v>
      </c>
      <c r="D194" s="452">
        <v>36</v>
      </c>
      <c r="E194" s="445"/>
      <c r="F194" s="238"/>
      <c r="G194" s="238"/>
      <c r="H194" s="238"/>
      <c r="I194" s="446"/>
      <c r="J194" s="445">
        <v>1</v>
      </c>
      <c r="K194" s="238">
        <v>10</v>
      </c>
      <c r="L194" s="238">
        <v>10</v>
      </c>
      <c r="M194" s="238">
        <v>0</v>
      </c>
      <c r="N194" s="446">
        <v>0</v>
      </c>
      <c r="O194" s="445">
        <v>8</v>
      </c>
      <c r="P194" s="446">
        <v>2</v>
      </c>
      <c r="Q194" s="445">
        <v>3</v>
      </c>
      <c r="R194" s="238">
        <v>0</v>
      </c>
      <c r="S194" s="267">
        <v>1</v>
      </c>
      <c r="T194" s="238">
        <v>2</v>
      </c>
      <c r="U194" s="238">
        <v>2</v>
      </c>
      <c r="V194" s="266">
        <v>1</v>
      </c>
      <c r="W194" s="446">
        <v>1</v>
      </c>
      <c r="X194" s="4"/>
      <c r="Y194" s="4"/>
      <c r="Z194" s="4"/>
      <c r="AA194" s="4"/>
      <c r="AB194" s="4"/>
      <c r="AC194" s="4"/>
      <c r="AR194" s="4"/>
    </row>
    <row r="195" spans="1:44" ht="15" customHeight="1">
      <c r="A195" s="290"/>
      <c r="B195" s="297" t="s">
        <v>799</v>
      </c>
      <c r="C195" s="298" t="s">
        <v>800</v>
      </c>
      <c r="D195" s="452">
        <v>345</v>
      </c>
      <c r="E195" s="445"/>
      <c r="F195" s="238"/>
      <c r="G195" s="238"/>
      <c r="H195" s="238"/>
      <c r="I195" s="446"/>
      <c r="J195" s="445">
        <v>10</v>
      </c>
      <c r="K195" s="238">
        <v>100</v>
      </c>
      <c r="L195" s="238">
        <v>100</v>
      </c>
      <c r="M195" s="238">
        <v>0</v>
      </c>
      <c r="N195" s="446">
        <v>0</v>
      </c>
      <c r="O195" s="445">
        <v>85</v>
      </c>
      <c r="P195" s="446">
        <v>15</v>
      </c>
      <c r="Q195" s="445">
        <v>17</v>
      </c>
      <c r="R195" s="238">
        <v>9</v>
      </c>
      <c r="S195" s="267">
        <v>16</v>
      </c>
      <c r="T195" s="238">
        <v>10</v>
      </c>
      <c r="U195" s="238">
        <v>23</v>
      </c>
      <c r="V195" s="266">
        <v>9</v>
      </c>
      <c r="W195" s="446">
        <v>16</v>
      </c>
      <c r="X195" s="4"/>
      <c r="Y195" s="4"/>
      <c r="Z195" s="4"/>
      <c r="AA195" s="4"/>
      <c r="AB195" s="4"/>
      <c r="AC195" s="4"/>
      <c r="AR195" s="4"/>
    </row>
    <row r="196" spans="1:44" ht="15" customHeight="1">
      <c r="A196" s="290"/>
      <c r="B196" s="297" t="s">
        <v>761</v>
      </c>
      <c r="C196" s="298" t="s">
        <v>700</v>
      </c>
      <c r="D196" s="452">
        <v>405</v>
      </c>
      <c r="E196" s="445"/>
      <c r="F196" s="238"/>
      <c r="G196" s="238"/>
      <c r="H196" s="238"/>
      <c r="I196" s="446"/>
      <c r="J196" s="445">
        <v>13</v>
      </c>
      <c r="K196" s="238">
        <v>130</v>
      </c>
      <c r="L196" s="238">
        <v>130</v>
      </c>
      <c r="M196" s="238">
        <v>0</v>
      </c>
      <c r="N196" s="446">
        <v>0</v>
      </c>
      <c r="O196" s="445">
        <v>0</v>
      </c>
      <c r="P196" s="446">
        <v>130</v>
      </c>
      <c r="Q196" s="445">
        <v>13</v>
      </c>
      <c r="R196" s="238">
        <v>13</v>
      </c>
      <c r="S196" s="267">
        <v>55</v>
      </c>
      <c r="T196" s="238">
        <v>40</v>
      </c>
      <c r="U196" s="238">
        <v>7</v>
      </c>
      <c r="V196" s="266">
        <v>2</v>
      </c>
      <c r="W196" s="446">
        <v>0</v>
      </c>
      <c r="X196" s="4"/>
      <c r="Y196" s="4"/>
      <c r="Z196" s="4"/>
      <c r="AA196" s="4"/>
      <c r="AB196" s="4"/>
      <c r="AC196" s="4"/>
      <c r="AR196" s="4"/>
    </row>
    <row r="197" spans="1:44" ht="15" customHeight="1">
      <c r="A197" s="290"/>
      <c r="B197" s="297" t="s">
        <v>761</v>
      </c>
      <c r="C197" s="298" t="s">
        <v>801</v>
      </c>
      <c r="D197" s="452">
        <v>106</v>
      </c>
      <c r="E197" s="445"/>
      <c r="F197" s="238"/>
      <c r="G197" s="238"/>
      <c r="H197" s="238"/>
      <c r="I197" s="446"/>
      <c r="J197" s="445">
        <v>4</v>
      </c>
      <c r="K197" s="238">
        <v>38</v>
      </c>
      <c r="L197" s="238">
        <v>38</v>
      </c>
      <c r="M197" s="238">
        <v>0</v>
      </c>
      <c r="N197" s="446">
        <v>0</v>
      </c>
      <c r="O197" s="445">
        <v>1</v>
      </c>
      <c r="P197" s="446">
        <v>37</v>
      </c>
      <c r="Q197" s="445">
        <v>3</v>
      </c>
      <c r="R197" s="238">
        <v>6</v>
      </c>
      <c r="S197" s="267">
        <v>15</v>
      </c>
      <c r="T197" s="238">
        <v>10</v>
      </c>
      <c r="U197" s="238">
        <v>3</v>
      </c>
      <c r="V197" s="266">
        <v>1</v>
      </c>
      <c r="W197" s="446">
        <v>0</v>
      </c>
      <c r="X197" s="4"/>
      <c r="Y197" s="4"/>
      <c r="Z197" s="4"/>
      <c r="AA197" s="4"/>
      <c r="AB197" s="4"/>
      <c r="AC197" s="4"/>
      <c r="AR197" s="4"/>
    </row>
    <row r="198" spans="1:44" ht="15" customHeight="1">
      <c r="A198" s="290"/>
      <c r="B198" s="297" t="s">
        <v>761</v>
      </c>
      <c r="C198" s="298" t="s">
        <v>802</v>
      </c>
      <c r="D198" s="452">
        <v>27</v>
      </c>
      <c r="E198" s="445"/>
      <c r="F198" s="238"/>
      <c r="G198" s="238"/>
      <c r="H198" s="238"/>
      <c r="I198" s="446"/>
      <c r="J198" s="445">
        <v>1</v>
      </c>
      <c r="K198" s="238">
        <v>10</v>
      </c>
      <c r="L198" s="238">
        <v>10</v>
      </c>
      <c r="M198" s="238">
        <v>0</v>
      </c>
      <c r="N198" s="446">
        <v>0</v>
      </c>
      <c r="O198" s="445">
        <v>0</v>
      </c>
      <c r="P198" s="446">
        <v>10</v>
      </c>
      <c r="Q198" s="445">
        <v>6</v>
      </c>
      <c r="R198" s="238">
        <v>1</v>
      </c>
      <c r="S198" s="267">
        <v>0</v>
      </c>
      <c r="T198" s="238">
        <v>3</v>
      </c>
      <c r="U198" s="238">
        <v>0</v>
      </c>
      <c r="V198" s="266">
        <v>0</v>
      </c>
      <c r="W198" s="446">
        <v>0</v>
      </c>
      <c r="X198" s="4"/>
      <c r="Y198" s="4"/>
      <c r="Z198" s="4"/>
      <c r="AA198" s="4"/>
      <c r="AB198" s="4"/>
      <c r="AC198" s="4"/>
      <c r="AR198" s="4"/>
    </row>
    <row r="199" spans="1:44" ht="15" customHeight="1">
      <c r="A199" s="290"/>
      <c r="B199" s="297" t="s">
        <v>761</v>
      </c>
      <c r="C199" s="298" t="s">
        <v>702</v>
      </c>
      <c r="D199" s="452">
        <v>57</v>
      </c>
      <c r="E199" s="445"/>
      <c r="F199" s="238"/>
      <c r="G199" s="238"/>
      <c r="H199" s="238"/>
      <c r="I199" s="446"/>
      <c r="J199" s="445">
        <v>3</v>
      </c>
      <c r="K199" s="238">
        <v>30</v>
      </c>
      <c r="L199" s="238">
        <v>30</v>
      </c>
      <c r="M199" s="238">
        <v>0</v>
      </c>
      <c r="N199" s="446">
        <v>0</v>
      </c>
      <c r="O199" s="445">
        <v>0</v>
      </c>
      <c r="P199" s="446">
        <v>30</v>
      </c>
      <c r="Q199" s="445">
        <v>4</v>
      </c>
      <c r="R199" s="238">
        <v>4</v>
      </c>
      <c r="S199" s="267">
        <v>14</v>
      </c>
      <c r="T199" s="238">
        <v>6</v>
      </c>
      <c r="U199" s="238">
        <v>1</v>
      </c>
      <c r="V199" s="266">
        <v>1</v>
      </c>
      <c r="W199" s="446">
        <v>0</v>
      </c>
      <c r="X199" s="4"/>
      <c r="Y199" s="4"/>
      <c r="Z199" s="4"/>
      <c r="AA199" s="4"/>
      <c r="AB199" s="4"/>
      <c r="AC199" s="4"/>
      <c r="AR199" s="4"/>
    </row>
    <row r="200" spans="1:44" ht="15" customHeight="1">
      <c r="A200" s="290"/>
      <c r="B200" s="297" t="s">
        <v>761</v>
      </c>
      <c r="C200" s="298" t="s">
        <v>803</v>
      </c>
      <c r="D200" s="452">
        <v>210</v>
      </c>
      <c r="E200" s="445"/>
      <c r="F200" s="238"/>
      <c r="G200" s="238"/>
      <c r="H200" s="238"/>
      <c r="I200" s="446"/>
      <c r="J200" s="445">
        <v>2</v>
      </c>
      <c r="K200" s="238">
        <v>28</v>
      </c>
      <c r="L200" s="238">
        <v>23</v>
      </c>
      <c r="M200" s="238">
        <v>0</v>
      </c>
      <c r="N200" s="446">
        <v>5</v>
      </c>
      <c r="O200" s="445">
        <v>7</v>
      </c>
      <c r="P200" s="446">
        <v>21</v>
      </c>
      <c r="Q200" s="445">
        <v>0</v>
      </c>
      <c r="R200" s="238">
        <v>2</v>
      </c>
      <c r="S200" s="267">
        <v>10</v>
      </c>
      <c r="T200" s="238">
        <v>10</v>
      </c>
      <c r="U200" s="238">
        <v>3</v>
      </c>
      <c r="V200" s="266">
        <v>3</v>
      </c>
      <c r="W200" s="446">
        <v>0</v>
      </c>
      <c r="X200" s="4"/>
      <c r="Y200" s="4"/>
      <c r="Z200" s="4"/>
      <c r="AA200" s="4"/>
      <c r="AB200" s="4"/>
      <c r="AC200" s="4"/>
      <c r="AR200" s="4"/>
    </row>
    <row r="201" spans="1:44" ht="15" customHeight="1">
      <c r="A201" s="290"/>
      <c r="B201" s="297" t="s">
        <v>761</v>
      </c>
      <c r="C201" s="298" t="s">
        <v>708</v>
      </c>
      <c r="D201" s="452">
        <v>42</v>
      </c>
      <c r="E201" s="445"/>
      <c r="F201" s="238"/>
      <c r="G201" s="238"/>
      <c r="H201" s="238"/>
      <c r="I201" s="446"/>
      <c r="J201" s="445">
        <v>1</v>
      </c>
      <c r="K201" s="238">
        <v>10</v>
      </c>
      <c r="L201" s="238">
        <v>10</v>
      </c>
      <c r="M201" s="238">
        <v>0</v>
      </c>
      <c r="N201" s="446">
        <v>0</v>
      </c>
      <c r="O201" s="445">
        <v>1</v>
      </c>
      <c r="P201" s="446">
        <v>9</v>
      </c>
      <c r="Q201" s="445">
        <v>0</v>
      </c>
      <c r="R201" s="238">
        <v>2</v>
      </c>
      <c r="S201" s="267">
        <v>3</v>
      </c>
      <c r="T201" s="238">
        <v>3</v>
      </c>
      <c r="U201" s="238">
        <v>2</v>
      </c>
      <c r="V201" s="266">
        <v>0</v>
      </c>
      <c r="W201" s="446">
        <v>0</v>
      </c>
      <c r="X201" s="4"/>
      <c r="Y201" s="4"/>
      <c r="Z201" s="4"/>
      <c r="AA201" s="4"/>
      <c r="AB201" s="4"/>
      <c r="AC201" s="4"/>
      <c r="AR201" s="4"/>
    </row>
    <row r="202" spans="1:44" ht="15" customHeight="1">
      <c r="A202" s="290"/>
      <c r="B202" s="297" t="s">
        <v>761</v>
      </c>
      <c r="C202" s="298" t="s">
        <v>703</v>
      </c>
      <c r="D202" s="452">
        <v>72</v>
      </c>
      <c r="E202" s="445"/>
      <c r="F202" s="238"/>
      <c r="G202" s="238"/>
      <c r="H202" s="238"/>
      <c r="I202" s="446"/>
      <c r="J202" s="445">
        <v>2</v>
      </c>
      <c r="K202" s="238">
        <v>20</v>
      </c>
      <c r="L202" s="238">
        <v>20</v>
      </c>
      <c r="M202" s="238">
        <v>0</v>
      </c>
      <c r="N202" s="446">
        <v>0</v>
      </c>
      <c r="O202" s="445">
        <v>0</v>
      </c>
      <c r="P202" s="446">
        <v>20</v>
      </c>
      <c r="Q202" s="445">
        <v>5</v>
      </c>
      <c r="R202" s="238">
        <v>5</v>
      </c>
      <c r="S202" s="267">
        <v>6</v>
      </c>
      <c r="T202" s="238">
        <v>4</v>
      </c>
      <c r="U202" s="238">
        <v>0</v>
      </c>
      <c r="V202" s="266">
        <v>0</v>
      </c>
      <c r="W202" s="446">
        <v>0</v>
      </c>
      <c r="X202" s="4"/>
      <c r="Y202" s="4"/>
      <c r="Z202" s="4"/>
      <c r="AA202" s="4"/>
      <c r="AB202" s="4"/>
      <c r="AC202" s="4"/>
      <c r="AR202" s="4"/>
    </row>
    <row r="203" spans="1:44" ht="15" customHeight="1">
      <c r="A203" s="290"/>
      <c r="B203" s="297" t="s">
        <v>761</v>
      </c>
      <c r="C203" s="298" t="s">
        <v>696</v>
      </c>
      <c r="D203" s="452">
        <v>42</v>
      </c>
      <c r="E203" s="445"/>
      <c r="F203" s="238"/>
      <c r="G203" s="238"/>
      <c r="H203" s="238"/>
      <c r="I203" s="446"/>
      <c r="J203" s="445">
        <v>1</v>
      </c>
      <c r="K203" s="238">
        <v>10</v>
      </c>
      <c r="L203" s="238">
        <v>10</v>
      </c>
      <c r="M203" s="238">
        <v>0</v>
      </c>
      <c r="N203" s="446">
        <v>0</v>
      </c>
      <c r="O203" s="445">
        <v>0</v>
      </c>
      <c r="P203" s="446">
        <v>10</v>
      </c>
      <c r="Q203" s="445">
        <v>5</v>
      </c>
      <c r="R203" s="238">
        <v>2</v>
      </c>
      <c r="S203" s="267">
        <v>2</v>
      </c>
      <c r="T203" s="238">
        <v>1</v>
      </c>
      <c r="U203" s="238">
        <v>0</v>
      </c>
      <c r="V203" s="266">
        <v>0</v>
      </c>
      <c r="W203" s="446">
        <v>0</v>
      </c>
      <c r="X203" s="4"/>
      <c r="Y203" s="4"/>
      <c r="Z203" s="4"/>
      <c r="AA203" s="4"/>
      <c r="AB203" s="4"/>
      <c r="AC203" s="4"/>
      <c r="AR203" s="4"/>
    </row>
    <row r="204" spans="1:44" ht="15" customHeight="1">
      <c r="A204" s="290"/>
      <c r="B204" s="297" t="s">
        <v>761</v>
      </c>
      <c r="C204" s="298" t="s">
        <v>707</v>
      </c>
      <c r="D204" s="452">
        <v>36</v>
      </c>
      <c r="E204" s="445"/>
      <c r="F204" s="238"/>
      <c r="G204" s="238"/>
      <c r="H204" s="238"/>
      <c r="I204" s="446"/>
      <c r="J204" s="445">
        <v>1</v>
      </c>
      <c r="K204" s="238">
        <v>10</v>
      </c>
      <c r="L204" s="238">
        <v>10</v>
      </c>
      <c r="M204" s="238">
        <v>0</v>
      </c>
      <c r="N204" s="446">
        <v>0</v>
      </c>
      <c r="O204" s="445">
        <v>1</v>
      </c>
      <c r="P204" s="446">
        <v>9</v>
      </c>
      <c r="Q204" s="445">
        <v>0</v>
      </c>
      <c r="R204" s="238">
        <v>2</v>
      </c>
      <c r="S204" s="267">
        <v>3</v>
      </c>
      <c r="T204" s="238">
        <v>3</v>
      </c>
      <c r="U204" s="238">
        <v>2</v>
      </c>
      <c r="V204" s="266">
        <v>0</v>
      </c>
      <c r="W204" s="446">
        <v>0</v>
      </c>
      <c r="X204" s="4"/>
      <c r="Y204" s="4"/>
      <c r="Z204" s="4"/>
      <c r="AA204" s="4"/>
      <c r="AB204" s="4"/>
      <c r="AC204" s="4"/>
      <c r="AR204" s="4"/>
    </row>
    <row r="205" spans="1:44" ht="15" customHeight="1">
      <c r="A205" s="290"/>
      <c r="B205" s="297" t="s">
        <v>761</v>
      </c>
      <c r="C205" s="298" t="s">
        <v>695</v>
      </c>
      <c r="D205" s="452">
        <v>36</v>
      </c>
      <c r="E205" s="445"/>
      <c r="F205" s="238"/>
      <c r="G205" s="238"/>
      <c r="H205" s="238"/>
      <c r="I205" s="446"/>
      <c r="J205" s="445">
        <v>1</v>
      </c>
      <c r="K205" s="238">
        <v>10</v>
      </c>
      <c r="L205" s="238">
        <v>10</v>
      </c>
      <c r="M205" s="238">
        <v>0</v>
      </c>
      <c r="N205" s="446">
        <v>0</v>
      </c>
      <c r="O205" s="445">
        <v>0</v>
      </c>
      <c r="P205" s="446">
        <v>10</v>
      </c>
      <c r="Q205" s="445">
        <v>1</v>
      </c>
      <c r="R205" s="238">
        <v>2</v>
      </c>
      <c r="S205" s="267">
        <v>5</v>
      </c>
      <c r="T205" s="238">
        <v>2</v>
      </c>
      <c r="U205" s="238">
        <v>0</v>
      </c>
      <c r="V205" s="266">
        <v>0</v>
      </c>
      <c r="W205" s="446">
        <v>0</v>
      </c>
      <c r="X205" s="4"/>
      <c r="Y205" s="4"/>
      <c r="Z205" s="4"/>
      <c r="AA205" s="4"/>
      <c r="AB205" s="4"/>
      <c r="AC205" s="4"/>
      <c r="AR205" s="4"/>
    </row>
    <row r="206" spans="1:44" ht="15" customHeight="1">
      <c r="A206" s="290"/>
      <c r="B206" s="297" t="s">
        <v>804</v>
      </c>
      <c r="C206" s="298" t="s">
        <v>805</v>
      </c>
      <c r="D206" s="452">
        <v>69</v>
      </c>
      <c r="E206" s="445"/>
      <c r="F206" s="238"/>
      <c r="G206" s="238"/>
      <c r="H206" s="238"/>
      <c r="I206" s="446"/>
      <c r="J206" s="445">
        <v>1</v>
      </c>
      <c r="K206" s="238">
        <v>11</v>
      </c>
      <c r="L206" s="238">
        <v>11</v>
      </c>
      <c r="M206" s="238">
        <v>0</v>
      </c>
      <c r="N206" s="446">
        <v>0</v>
      </c>
      <c r="O206" s="445">
        <v>11</v>
      </c>
      <c r="P206" s="446">
        <v>0</v>
      </c>
      <c r="Q206" s="445">
        <v>2</v>
      </c>
      <c r="R206" s="238">
        <v>2</v>
      </c>
      <c r="S206" s="267">
        <v>4</v>
      </c>
      <c r="T206" s="238">
        <v>2</v>
      </c>
      <c r="U206" s="238">
        <v>1</v>
      </c>
      <c r="V206" s="266">
        <v>0</v>
      </c>
      <c r="W206" s="446">
        <v>0</v>
      </c>
      <c r="X206" s="4"/>
      <c r="Y206" s="4"/>
      <c r="Z206" s="4"/>
      <c r="AA206" s="4"/>
      <c r="AB206" s="4"/>
      <c r="AC206" s="4"/>
      <c r="AR206" s="4"/>
    </row>
    <row r="207" spans="1:44" ht="15" customHeight="1">
      <c r="A207" s="290"/>
      <c r="B207" s="297" t="s">
        <v>804</v>
      </c>
      <c r="C207" s="298" t="s">
        <v>806</v>
      </c>
      <c r="D207" s="452">
        <v>66</v>
      </c>
      <c r="E207" s="445"/>
      <c r="F207" s="238"/>
      <c r="G207" s="238"/>
      <c r="H207" s="238"/>
      <c r="I207" s="446"/>
      <c r="J207" s="445">
        <v>1</v>
      </c>
      <c r="K207" s="238">
        <v>11</v>
      </c>
      <c r="L207" s="238">
        <v>11</v>
      </c>
      <c r="M207" s="238">
        <v>0</v>
      </c>
      <c r="N207" s="446">
        <v>0</v>
      </c>
      <c r="O207" s="445">
        <v>11</v>
      </c>
      <c r="P207" s="446">
        <v>0</v>
      </c>
      <c r="Q207" s="445">
        <v>2</v>
      </c>
      <c r="R207" s="238">
        <v>2</v>
      </c>
      <c r="S207" s="267">
        <v>4</v>
      </c>
      <c r="T207" s="238">
        <v>2</v>
      </c>
      <c r="U207" s="238">
        <v>1</v>
      </c>
      <c r="V207" s="266">
        <v>0</v>
      </c>
      <c r="W207" s="446">
        <v>0</v>
      </c>
      <c r="X207" s="4"/>
      <c r="Y207" s="4"/>
      <c r="Z207" s="4"/>
      <c r="AA207" s="4"/>
      <c r="AB207" s="4"/>
      <c r="AC207" s="4"/>
      <c r="AR207" s="4"/>
    </row>
    <row r="208" spans="1:44" ht="15" customHeight="1">
      <c r="A208" s="290"/>
      <c r="B208" s="297" t="s">
        <v>765</v>
      </c>
      <c r="C208" s="298" t="s">
        <v>724</v>
      </c>
      <c r="D208" s="452">
        <v>63</v>
      </c>
      <c r="E208" s="445"/>
      <c r="F208" s="238"/>
      <c r="G208" s="238"/>
      <c r="H208" s="238"/>
      <c r="I208" s="446"/>
      <c r="J208" s="445">
        <v>1</v>
      </c>
      <c r="K208" s="238">
        <v>11</v>
      </c>
      <c r="L208" s="238">
        <v>11</v>
      </c>
      <c r="M208" s="238">
        <v>0</v>
      </c>
      <c r="N208" s="446">
        <v>0</v>
      </c>
      <c r="O208" s="445">
        <v>5</v>
      </c>
      <c r="P208" s="446">
        <v>6</v>
      </c>
      <c r="Q208" s="445">
        <v>2</v>
      </c>
      <c r="R208" s="238">
        <v>2</v>
      </c>
      <c r="S208" s="267">
        <v>4</v>
      </c>
      <c r="T208" s="238">
        <v>2</v>
      </c>
      <c r="U208" s="238">
        <v>1</v>
      </c>
      <c r="V208" s="266">
        <v>0</v>
      </c>
      <c r="W208" s="446">
        <v>0</v>
      </c>
      <c r="X208" s="4"/>
      <c r="Y208" s="4"/>
      <c r="Z208" s="4"/>
      <c r="AA208" s="4"/>
      <c r="AB208" s="4"/>
      <c r="AC208" s="4"/>
      <c r="AR208" s="4"/>
    </row>
    <row r="209" spans="1:44" ht="15" customHeight="1">
      <c r="A209" s="290"/>
      <c r="B209" s="297" t="s">
        <v>765</v>
      </c>
      <c r="C209" s="298" t="s">
        <v>766</v>
      </c>
      <c r="D209" s="452">
        <v>60</v>
      </c>
      <c r="E209" s="445"/>
      <c r="F209" s="238"/>
      <c r="G209" s="238"/>
      <c r="H209" s="238"/>
      <c r="I209" s="446"/>
      <c r="J209" s="445">
        <v>1</v>
      </c>
      <c r="K209" s="238">
        <v>11</v>
      </c>
      <c r="L209" s="238">
        <v>11</v>
      </c>
      <c r="M209" s="238">
        <v>0</v>
      </c>
      <c r="N209" s="446">
        <v>0</v>
      </c>
      <c r="O209" s="445">
        <v>5</v>
      </c>
      <c r="P209" s="446">
        <v>6</v>
      </c>
      <c r="Q209" s="445">
        <v>2</v>
      </c>
      <c r="R209" s="238">
        <v>2</v>
      </c>
      <c r="S209" s="267">
        <v>4</v>
      </c>
      <c r="T209" s="238">
        <v>2</v>
      </c>
      <c r="U209" s="238">
        <v>1</v>
      </c>
      <c r="V209" s="266">
        <v>0</v>
      </c>
      <c r="W209" s="446">
        <v>0</v>
      </c>
      <c r="X209" s="4"/>
      <c r="Y209" s="4"/>
      <c r="Z209" s="4"/>
      <c r="AA209" s="4"/>
      <c r="AB209" s="4"/>
      <c r="AC209" s="4"/>
      <c r="AR209" s="4"/>
    </row>
    <row r="210" spans="1:44" ht="15" customHeight="1">
      <c r="A210" s="290"/>
      <c r="B210" s="297" t="s">
        <v>767</v>
      </c>
      <c r="C210" s="298" t="s">
        <v>807</v>
      </c>
      <c r="D210" s="452">
        <v>60</v>
      </c>
      <c r="E210" s="445"/>
      <c r="F210" s="238"/>
      <c r="G210" s="238"/>
      <c r="H210" s="238"/>
      <c r="I210" s="446"/>
      <c r="J210" s="445">
        <v>2</v>
      </c>
      <c r="K210" s="238">
        <v>21</v>
      </c>
      <c r="L210" s="238">
        <v>19</v>
      </c>
      <c r="M210" s="238">
        <v>2</v>
      </c>
      <c r="N210" s="446">
        <v>0</v>
      </c>
      <c r="O210" s="445">
        <v>0</v>
      </c>
      <c r="P210" s="446">
        <v>21</v>
      </c>
      <c r="Q210" s="445">
        <v>0</v>
      </c>
      <c r="R210" s="238">
        <v>1</v>
      </c>
      <c r="S210" s="267">
        <v>2</v>
      </c>
      <c r="T210" s="238">
        <v>4</v>
      </c>
      <c r="U210" s="238">
        <v>9</v>
      </c>
      <c r="V210" s="266">
        <v>4</v>
      </c>
      <c r="W210" s="446">
        <v>1</v>
      </c>
      <c r="X210" s="4"/>
      <c r="Y210" s="4"/>
      <c r="Z210" s="4"/>
      <c r="AA210" s="4"/>
      <c r="AB210" s="4"/>
      <c r="AC210" s="4"/>
      <c r="AR210" s="4"/>
    </row>
    <row r="211" spans="1:44" ht="15" customHeight="1">
      <c r="A211" s="290"/>
      <c r="B211" s="297" t="s">
        <v>767</v>
      </c>
      <c r="C211" s="298" t="s">
        <v>729</v>
      </c>
      <c r="D211" s="452">
        <v>15</v>
      </c>
      <c r="E211" s="445"/>
      <c r="F211" s="238"/>
      <c r="G211" s="238"/>
      <c r="H211" s="238"/>
      <c r="I211" s="446"/>
      <c r="J211" s="445">
        <v>1</v>
      </c>
      <c r="K211" s="238">
        <v>10</v>
      </c>
      <c r="L211" s="238">
        <v>10</v>
      </c>
      <c r="M211" s="238">
        <v>0</v>
      </c>
      <c r="N211" s="446">
        <v>0</v>
      </c>
      <c r="O211" s="445">
        <v>0</v>
      </c>
      <c r="P211" s="446">
        <v>10</v>
      </c>
      <c r="Q211" s="445">
        <v>0</v>
      </c>
      <c r="R211" s="238">
        <v>0</v>
      </c>
      <c r="S211" s="267">
        <v>3</v>
      </c>
      <c r="T211" s="238">
        <v>2</v>
      </c>
      <c r="U211" s="238">
        <v>1</v>
      </c>
      <c r="V211" s="266">
        <v>3</v>
      </c>
      <c r="W211" s="446">
        <v>1</v>
      </c>
      <c r="X211" s="4"/>
      <c r="Y211" s="4"/>
      <c r="Z211" s="4"/>
      <c r="AA211" s="4"/>
      <c r="AB211" s="4"/>
      <c r="AC211" s="4"/>
      <c r="AR211" s="4"/>
    </row>
    <row r="212" spans="1:44" ht="15" customHeight="1">
      <c r="A212" s="290"/>
      <c r="B212" s="297" t="s">
        <v>767</v>
      </c>
      <c r="C212" s="298" t="s">
        <v>808</v>
      </c>
      <c r="D212" s="452">
        <v>24</v>
      </c>
      <c r="E212" s="445"/>
      <c r="F212" s="238"/>
      <c r="G212" s="238"/>
      <c r="H212" s="238"/>
      <c r="I212" s="446"/>
      <c r="J212" s="445">
        <v>1</v>
      </c>
      <c r="K212" s="238">
        <v>10</v>
      </c>
      <c r="L212" s="238">
        <v>9</v>
      </c>
      <c r="M212" s="238">
        <v>0</v>
      </c>
      <c r="N212" s="446">
        <v>1</v>
      </c>
      <c r="O212" s="445">
        <v>1</v>
      </c>
      <c r="P212" s="446">
        <v>9</v>
      </c>
      <c r="Q212" s="445">
        <v>0</v>
      </c>
      <c r="R212" s="238">
        <v>0</v>
      </c>
      <c r="S212" s="267">
        <v>3</v>
      </c>
      <c r="T212" s="238">
        <v>2</v>
      </c>
      <c r="U212" s="238">
        <v>1</v>
      </c>
      <c r="V212" s="266">
        <v>3</v>
      </c>
      <c r="W212" s="446">
        <v>1</v>
      </c>
      <c r="X212" s="4"/>
      <c r="Y212" s="4"/>
      <c r="Z212" s="4"/>
      <c r="AA212" s="4"/>
      <c r="AB212" s="4"/>
      <c r="AC212" s="4"/>
      <c r="AR212" s="4"/>
    </row>
    <row r="213" spans="1:44" ht="15" customHeight="1">
      <c r="A213" s="290"/>
      <c r="B213" s="297" t="s">
        <v>767</v>
      </c>
      <c r="C213" s="298" t="s">
        <v>809</v>
      </c>
      <c r="D213" s="452">
        <v>18</v>
      </c>
      <c r="E213" s="445"/>
      <c r="F213" s="238"/>
      <c r="G213" s="238"/>
      <c r="H213" s="238"/>
      <c r="I213" s="446"/>
      <c r="J213" s="445">
        <v>1</v>
      </c>
      <c r="K213" s="238">
        <v>10</v>
      </c>
      <c r="L213" s="238">
        <v>9</v>
      </c>
      <c r="M213" s="238">
        <v>0</v>
      </c>
      <c r="N213" s="446">
        <v>1</v>
      </c>
      <c r="O213" s="445">
        <v>1</v>
      </c>
      <c r="P213" s="446">
        <v>9</v>
      </c>
      <c r="Q213" s="445">
        <v>0</v>
      </c>
      <c r="R213" s="238">
        <v>0</v>
      </c>
      <c r="S213" s="267">
        <v>3</v>
      </c>
      <c r="T213" s="238">
        <v>2</v>
      </c>
      <c r="U213" s="238">
        <v>1</v>
      </c>
      <c r="V213" s="266">
        <v>3</v>
      </c>
      <c r="W213" s="446">
        <v>1</v>
      </c>
      <c r="X213" s="4"/>
      <c r="Y213" s="4"/>
      <c r="Z213" s="4"/>
      <c r="AA213" s="4"/>
      <c r="AB213" s="4"/>
      <c r="AC213" s="4"/>
      <c r="AR213" s="4"/>
    </row>
    <row r="214" spans="1:44" ht="15" customHeight="1">
      <c r="A214" s="290"/>
      <c r="B214" s="297" t="s">
        <v>767</v>
      </c>
      <c r="C214" s="298" t="s">
        <v>810</v>
      </c>
      <c r="D214" s="452">
        <v>24</v>
      </c>
      <c r="E214" s="445"/>
      <c r="F214" s="238"/>
      <c r="G214" s="238"/>
      <c r="H214" s="238"/>
      <c r="I214" s="446"/>
      <c r="J214" s="445">
        <v>1</v>
      </c>
      <c r="K214" s="238">
        <v>10</v>
      </c>
      <c r="L214" s="238">
        <v>10</v>
      </c>
      <c r="M214" s="238">
        <v>0</v>
      </c>
      <c r="N214" s="446">
        <v>0</v>
      </c>
      <c r="O214" s="445">
        <v>0</v>
      </c>
      <c r="P214" s="446">
        <v>10</v>
      </c>
      <c r="Q214" s="445">
        <v>2</v>
      </c>
      <c r="R214" s="238">
        <v>3</v>
      </c>
      <c r="S214" s="267">
        <v>4</v>
      </c>
      <c r="T214" s="238">
        <v>1</v>
      </c>
      <c r="U214" s="238">
        <v>0</v>
      </c>
      <c r="V214" s="266">
        <v>0</v>
      </c>
      <c r="W214" s="446">
        <v>0</v>
      </c>
      <c r="X214" s="4"/>
      <c r="Y214" s="4"/>
      <c r="Z214" s="4"/>
      <c r="AA214" s="4"/>
      <c r="AB214" s="4"/>
      <c r="AC214" s="4"/>
      <c r="AK214" s="91"/>
      <c r="AR214" s="4"/>
    </row>
    <row r="215" spans="1:44" ht="15" customHeight="1">
      <c r="A215" s="290"/>
      <c r="B215" s="297" t="s">
        <v>767</v>
      </c>
      <c r="C215" s="298" t="s">
        <v>751</v>
      </c>
      <c r="D215" s="452">
        <v>48</v>
      </c>
      <c r="E215" s="445"/>
      <c r="F215" s="238"/>
      <c r="G215" s="304"/>
      <c r="H215" s="238"/>
      <c r="I215" s="446"/>
      <c r="J215" s="445">
        <v>1</v>
      </c>
      <c r="K215" s="238">
        <v>10</v>
      </c>
      <c r="L215" s="238">
        <v>10</v>
      </c>
      <c r="M215" s="238">
        <v>0</v>
      </c>
      <c r="N215" s="446">
        <v>0</v>
      </c>
      <c r="O215" s="445">
        <v>0</v>
      </c>
      <c r="P215" s="446">
        <v>10</v>
      </c>
      <c r="Q215" s="445">
        <v>2</v>
      </c>
      <c r="R215" s="238">
        <v>3</v>
      </c>
      <c r="S215" s="267">
        <v>4</v>
      </c>
      <c r="T215" s="238">
        <v>1</v>
      </c>
      <c r="U215" s="238">
        <v>0</v>
      </c>
      <c r="V215" s="266">
        <v>0</v>
      </c>
      <c r="W215" s="446">
        <v>0</v>
      </c>
      <c r="X215" s="4"/>
      <c r="Y215" s="4"/>
      <c r="Z215" s="4"/>
      <c r="AA215" s="4"/>
      <c r="AB215" s="4"/>
      <c r="AC215" s="4"/>
      <c r="AR215" s="4"/>
    </row>
    <row r="216" spans="1:44" ht="15" customHeight="1">
      <c r="A216" s="290"/>
      <c r="B216" s="297" t="s">
        <v>767</v>
      </c>
      <c r="C216" s="298" t="s">
        <v>811</v>
      </c>
      <c r="D216" s="452">
        <v>120</v>
      </c>
      <c r="E216" s="445"/>
      <c r="F216" s="238"/>
      <c r="G216" s="238"/>
      <c r="H216" s="238"/>
      <c r="I216" s="446"/>
      <c r="J216" s="445">
        <v>2</v>
      </c>
      <c r="K216" s="238">
        <v>20</v>
      </c>
      <c r="L216" s="238">
        <v>10</v>
      </c>
      <c r="M216" s="238">
        <v>10</v>
      </c>
      <c r="N216" s="446">
        <v>0</v>
      </c>
      <c r="O216" s="445">
        <v>5</v>
      </c>
      <c r="P216" s="446">
        <v>15</v>
      </c>
      <c r="Q216" s="445">
        <v>9</v>
      </c>
      <c r="R216" s="238">
        <v>5</v>
      </c>
      <c r="S216" s="267">
        <v>4</v>
      </c>
      <c r="T216" s="238">
        <v>1</v>
      </c>
      <c r="U216" s="238">
        <v>1</v>
      </c>
      <c r="V216" s="266">
        <v>0</v>
      </c>
      <c r="W216" s="446">
        <v>0</v>
      </c>
      <c r="X216" s="4"/>
      <c r="Y216" s="4"/>
      <c r="Z216" s="4"/>
      <c r="AA216" s="4"/>
      <c r="AB216" s="4"/>
      <c r="AC216" s="4"/>
      <c r="AR216" s="4"/>
    </row>
    <row r="217" spans="1:44" ht="15" customHeight="1">
      <c r="A217" s="290"/>
      <c r="B217" s="297" t="s">
        <v>767</v>
      </c>
      <c r="C217" s="298" t="s">
        <v>768</v>
      </c>
      <c r="D217" s="452">
        <v>78</v>
      </c>
      <c r="E217" s="445"/>
      <c r="F217" s="238"/>
      <c r="G217" s="238"/>
      <c r="H217" s="238"/>
      <c r="I217" s="446"/>
      <c r="J217" s="445">
        <v>2</v>
      </c>
      <c r="K217" s="238">
        <v>21</v>
      </c>
      <c r="L217" s="238">
        <v>18</v>
      </c>
      <c r="M217" s="238">
        <v>3</v>
      </c>
      <c r="N217" s="446">
        <v>0</v>
      </c>
      <c r="O217" s="445">
        <v>0</v>
      </c>
      <c r="P217" s="446">
        <v>21</v>
      </c>
      <c r="Q217" s="445">
        <v>3</v>
      </c>
      <c r="R217" s="238">
        <v>5</v>
      </c>
      <c r="S217" s="267">
        <v>8</v>
      </c>
      <c r="T217" s="238">
        <v>5</v>
      </c>
      <c r="U217" s="238">
        <v>0</v>
      </c>
      <c r="V217" s="266">
        <v>0</v>
      </c>
      <c r="W217" s="446">
        <v>0</v>
      </c>
      <c r="X217" s="4"/>
      <c r="Y217" s="4"/>
      <c r="Z217" s="4"/>
      <c r="AA217" s="4"/>
      <c r="AB217" s="4"/>
      <c r="AC217" s="4"/>
      <c r="AR217" s="4"/>
    </row>
    <row r="218" spans="1:44" ht="15" customHeight="1">
      <c r="A218" s="290"/>
      <c r="B218" s="297" t="s">
        <v>767</v>
      </c>
      <c r="C218" s="298" t="s">
        <v>738</v>
      </c>
      <c r="D218" s="452">
        <v>20</v>
      </c>
      <c r="E218" s="445"/>
      <c r="F218" s="238"/>
      <c r="G218" s="238"/>
      <c r="H218" s="238"/>
      <c r="I218" s="446"/>
      <c r="J218" s="445">
        <v>1</v>
      </c>
      <c r="K218" s="238">
        <v>9</v>
      </c>
      <c r="L218" s="238">
        <v>9</v>
      </c>
      <c r="M218" s="238">
        <v>0</v>
      </c>
      <c r="N218" s="446">
        <v>0</v>
      </c>
      <c r="O218" s="445">
        <v>0</v>
      </c>
      <c r="P218" s="446">
        <v>9</v>
      </c>
      <c r="Q218" s="445">
        <v>0</v>
      </c>
      <c r="R218" s="238">
        <v>2</v>
      </c>
      <c r="S218" s="267">
        <v>4</v>
      </c>
      <c r="T218" s="238">
        <v>3</v>
      </c>
      <c r="U218" s="238">
        <v>0</v>
      </c>
      <c r="V218" s="266">
        <v>0</v>
      </c>
      <c r="W218" s="446">
        <v>0</v>
      </c>
      <c r="X218" s="4"/>
      <c r="Y218" s="4"/>
      <c r="Z218" s="4"/>
      <c r="AA218" s="4"/>
      <c r="AB218" s="4"/>
      <c r="AC218" s="4"/>
      <c r="AR218" s="4"/>
    </row>
    <row r="219" spans="1:44" ht="15" customHeight="1">
      <c r="A219" s="290"/>
      <c r="B219" s="297" t="s">
        <v>767</v>
      </c>
      <c r="C219" s="298" t="s">
        <v>812</v>
      </c>
      <c r="D219" s="452">
        <v>24</v>
      </c>
      <c r="E219" s="445"/>
      <c r="F219" s="238"/>
      <c r="G219" s="238"/>
      <c r="H219" s="238"/>
      <c r="I219" s="446"/>
      <c r="J219" s="445">
        <v>1</v>
      </c>
      <c r="K219" s="238">
        <v>10</v>
      </c>
      <c r="L219" s="238">
        <v>9</v>
      </c>
      <c r="M219" s="238">
        <v>0</v>
      </c>
      <c r="N219" s="446">
        <v>1</v>
      </c>
      <c r="O219" s="445">
        <v>1</v>
      </c>
      <c r="P219" s="446">
        <v>9</v>
      </c>
      <c r="Q219" s="445">
        <v>3</v>
      </c>
      <c r="R219" s="238">
        <v>2</v>
      </c>
      <c r="S219" s="267">
        <v>3</v>
      </c>
      <c r="T219" s="238">
        <v>2</v>
      </c>
      <c r="U219" s="238">
        <v>0</v>
      </c>
      <c r="V219" s="266">
        <v>0</v>
      </c>
      <c r="W219" s="446">
        <v>0</v>
      </c>
      <c r="X219" s="4"/>
      <c r="Y219" s="4"/>
      <c r="Z219" s="4"/>
      <c r="AA219" s="4"/>
      <c r="AB219" s="4"/>
      <c r="AC219" s="4"/>
      <c r="AR219" s="4"/>
    </row>
    <row r="220" spans="1:44" ht="15" customHeight="1">
      <c r="A220" s="290"/>
      <c r="B220" s="297" t="s">
        <v>767</v>
      </c>
      <c r="C220" s="298" t="s">
        <v>813</v>
      </c>
      <c r="D220" s="452">
        <v>27</v>
      </c>
      <c r="E220" s="445"/>
      <c r="F220" s="238"/>
      <c r="G220" s="238"/>
      <c r="H220" s="238"/>
      <c r="I220" s="446"/>
      <c r="J220" s="445">
        <v>1</v>
      </c>
      <c r="K220" s="238">
        <v>10</v>
      </c>
      <c r="L220" s="238">
        <v>9</v>
      </c>
      <c r="M220" s="238">
        <v>0</v>
      </c>
      <c r="N220" s="446">
        <v>1</v>
      </c>
      <c r="O220" s="445">
        <v>1</v>
      </c>
      <c r="P220" s="446">
        <v>9</v>
      </c>
      <c r="Q220" s="445">
        <v>3</v>
      </c>
      <c r="R220" s="238">
        <v>2</v>
      </c>
      <c r="S220" s="267">
        <v>3</v>
      </c>
      <c r="T220" s="238">
        <v>2</v>
      </c>
      <c r="U220" s="238">
        <v>0</v>
      </c>
      <c r="V220" s="266">
        <v>0</v>
      </c>
      <c r="W220" s="446">
        <v>0</v>
      </c>
      <c r="X220" s="4"/>
      <c r="Y220" s="4"/>
      <c r="Z220" s="4"/>
      <c r="AA220" s="4"/>
      <c r="AB220" s="4"/>
      <c r="AC220" s="4"/>
      <c r="AR220" s="4"/>
    </row>
    <row r="221" spans="1:44" ht="15" customHeight="1">
      <c r="A221" s="305"/>
      <c r="B221" s="297" t="s">
        <v>767</v>
      </c>
      <c r="C221" s="298" t="s">
        <v>734</v>
      </c>
      <c r="D221" s="452">
        <v>60</v>
      </c>
      <c r="E221" s="445"/>
      <c r="F221" s="238"/>
      <c r="G221" s="238"/>
      <c r="H221" s="238"/>
      <c r="I221" s="446"/>
      <c r="J221" s="445">
        <v>1</v>
      </c>
      <c r="K221" s="238">
        <v>10</v>
      </c>
      <c r="L221" s="238">
        <v>10</v>
      </c>
      <c r="M221" s="238">
        <v>0</v>
      </c>
      <c r="N221" s="446">
        <v>0</v>
      </c>
      <c r="O221" s="445">
        <v>0</v>
      </c>
      <c r="P221" s="446">
        <v>10</v>
      </c>
      <c r="Q221" s="445">
        <v>0</v>
      </c>
      <c r="R221" s="238">
        <v>2</v>
      </c>
      <c r="S221" s="267">
        <v>3</v>
      </c>
      <c r="T221" s="238">
        <v>2</v>
      </c>
      <c r="U221" s="238">
        <v>3</v>
      </c>
      <c r="V221" s="266">
        <v>0</v>
      </c>
      <c r="W221" s="446">
        <v>0</v>
      </c>
      <c r="X221" s="4"/>
      <c r="Y221" s="4"/>
      <c r="Z221" s="4"/>
      <c r="AA221" s="4"/>
      <c r="AB221" s="4"/>
      <c r="AC221" s="4"/>
      <c r="AR221" s="4"/>
    </row>
    <row r="222" spans="1:44" ht="15" customHeight="1">
      <c r="A222" s="305"/>
      <c r="B222" s="297" t="s">
        <v>767</v>
      </c>
      <c r="C222" s="298" t="s">
        <v>814</v>
      </c>
      <c r="D222" s="452">
        <v>120</v>
      </c>
      <c r="E222" s="445"/>
      <c r="F222" s="238"/>
      <c r="G222" s="238"/>
      <c r="H222" s="238"/>
      <c r="I222" s="446"/>
      <c r="J222" s="445">
        <v>2</v>
      </c>
      <c r="K222" s="238">
        <v>20</v>
      </c>
      <c r="L222" s="238">
        <v>10</v>
      </c>
      <c r="M222" s="238">
        <v>9</v>
      </c>
      <c r="N222" s="446">
        <v>1</v>
      </c>
      <c r="O222" s="445">
        <v>4</v>
      </c>
      <c r="P222" s="446">
        <v>16</v>
      </c>
      <c r="Q222" s="445">
        <v>4</v>
      </c>
      <c r="R222" s="238">
        <v>5</v>
      </c>
      <c r="S222" s="267">
        <v>1</v>
      </c>
      <c r="T222" s="238">
        <v>2</v>
      </c>
      <c r="U222" s="238">
        <v>8</v>
      </c>
      <c r="V222" s="266">
        <v>0</v>
      </c>
      <c r="W222" s="446">
        <v>0</v>
      </c>
      <c r="X222" s="4"/>
      <c r="Y222" s="4"/>
      <c r="Z222" s="4"/>
      <c r="AA222" s="4"/>
      <c r="AB222" s="4"/>
      <c r="AC222" s="4"/>
      <c r="AR222" s="4"/>
    </row>
    <row r="223" spans="1:44" ht="15" customHeight="1">
      <c r="A223" s="305"/>
      <c r="B223" s="297" t="s">
        <v>767</v>
      </c>
      <c r="C223" s="298" t="s">
        <v>815</v>
      </c>
      <c r="D223" s="452">
        <v>72</v>
      </c>
      <c r="E223" s="445"/>
      <c r="F223" s="238"/>
      <c r="G223" s="238"/>
      <c r="H223" s="238"/>
      <c r="I223" s="446"/>
      <c r="J223" s="445">
        <v>2</v>
      </c>
      <c r="K223" s="238">
        <v>21</v>
      </c>
      <c r="L223" s="238">
        <v>19</v>
      </c>
      <c r="M223" s="238">
        <v>2</v>
      </c>
      <c r="N223" s="446">
        <v>0</v>
      </c>
      <c r="O223" s="445">
        <v>0</v>
      </c>
      <c r="P223" s="446">
        <v>21</v>
      </c>
      <c r="Q223" s="445">
        <v>4</v>
      </c>
      <c r="R223" s="238">
        <v>5</v>
      </c>
      <c r="S223" s="267">
        <v>2</v>
      </c>
      <c r="T223" s="238">
        <v>2</v>
      </c>
      <c r="U223" s="238">
        <v>8</v>
      </c>
      <c r="V223" s="266">
        <v>0</v>
      </c>
      <c r="W223" s="446">
        <v>0</v>
      </c>
      <c r="X223" s="4"/>
      <c r="Y223" s="4"/>
      <c r="Z223" s="4"/>
      <c r="AA223" s="4"/>
      <c r="AB223" s="4"/>
      <c r="AC223" s="4"/>
      <c r="AR223" s="4"/>
    </row>
    <row r="224" spans="1:44" ht="15" customHeight="1">
      <c r="A224" s="305"/>
      <c r="B224" s="297" t="s">
        <v>767</v>
      </c>
      <c r="C224" s="298" t="s">
        <v>816</v>
      </c>
      <c r="D224" s="452">
        <v>25</v>
      </c>
      <c r="E224" s="445"/>
      <c r="F224" s="238"/>
      <c r="G224" s="238"/>
      <c r="H224" s="238"/>
      <c r="I224" s="446"/>
      <c r="J224" s="445">
        <v>1</v>
      </c>
      <c r="K224" s="238">
        <v>8</v>
      </c>
      <c r="L224" s="238">
        <v>8</v>
      </c>
      <c r="M224" s="238">
        <v>0</v>
      </c>
      <c r="N224" s="446">
        <v>0</v>
      </c>
      <c r="O224" s="445">
        <v>0</v>
      </c>
      <c r="P224" s="446">
        <v>8</v>
      </c>
      <c r="Q224" s="445">
        <v>1</v>
      </c>
      <c r="R224" s="238">
        <v>2</v>
      </c>
      <c r="S224" s="267">
        <v>4</v>
      </c>
      <c r="T224" s="238">
        <v>1</v>
      </c>
      <c r="U224" s="238">
        <v>0</v>
      </c>
      <c r="V224" s="266">
        <v>0</v>
      </c>
      <c r="W224" s="446">
        <v>0</v>
      </c>
      <c r="X224" s="4"/>
      <c r="Y224" s="4"/>
      <c r="Z224" s="4"/>
      <c r="AA224" s="4"/>
      <c r="AB224" s="4"/>
      <c r="AC224" s="4"/>
      <c r="AR224" s="4"/>
    </row>
    <row r="225" spans="1:46" ht="15" customHeight="1">
      <c r="A225" s="305"/>
      <c r="B225" s="297" t="s">
        <v>767</v>
      </c>
      <c r="C225" s="298" t="s">
        <v>817</v>
      </c>
      <c r="D225" s="452">
        <v>24</v>
      </c>
      <c r="E225" s="445"/>
      <c r="F225" s="238"/>
      <c r="G225" s="238"/>
      <c r="H225" s="238"/>
      <c r="I225" s="446"/>
      <c r="J225" s="445">
        <v>1</v>
      </c>
      <c r="K225" s="238">
        <v>10</v>
      </c>
      <c r="L225" s="238">
        <v>10</v>
      </c>
      <c r="M225" s="238">
        <v>0</v>
      </c>
      <c r="N225" s="446">
        <v>0</v>
      </c>
      <c r="O225" s="445">
        <v>1</v>
      </c>
      <c r="P225" s="446">
        <v>9</v>
      </c>
      <c r="Q225" s="445">
        <v>2</v>
      </c>
      <c r="R225" s="238">
        <v>4</v>
      </c>
      <c r="S225" s="267">
        <v>3</v>
      </c>
      <c r="T225" s="238">
        <v>0</v>
      </c>
      <c r="U225" s="238">
        <v>1</v>
      </c>
      <c r="V225" s="266">
        <v>0</v>
      </c>
      <c r="W225" s="446">
        <v>0</v>
      </c>
      <c r="X225" s="4"/>
      <c r="Y225" s="4"/>
      <c r="Z225" s="4"/>
      <c r="AA225" s="4"/>
      <c r="AB225" s="4"/>
      <c r="AC225" s="4"/>
      <c r="AR225" s="4"/>
    </row>
    <row r="226" spans="1:46" ht="15" customHeight="1">
      <c r="A226" s="305"/>
      <c r="B226" s="297" t="s">
        <v>767</v>
      </c>
      <c r="C226" s="298" t="s">
        <v>818</v>
      </c>
      <c r="D226" s="452">
        <v>24</v>
      </c>
      <c r="E226" s="445"/>
      <c r="F226" s="238"/>
      <c r="G226" s="238"/>
      <c r="H226" s="238"/>
      <c r="I226" s="446"/>
      <c r="J226" s="445">
        <v>1</v>
      </c>
      <c r="K226" s="238">
        <v>10</v>
      </c>
      <c r="L226" s="238">
        <v>10</v>
      </c>
      <c r="M226" s="238">
        <v>0</v>
      </c>
      <c r="N226" s="446">
        <v>0</v>
      </c>
      <c r="O226" s="445">
        <v>1</v>
      </c>
      <c r="P226" s="446">
        <v>9</v>
      </c>
      <c r="Q226" s="445">
        <v>2</v>
      </c>
      <c r="R226" s="238">
        <v>4</v>
      </c>
      <c r="S226" s="267">
        <v>3</v>
      </c>
      <c r="T226" s="238">
        <v>1</v>
      </c>
      <c r="U226" s="238">
        <v>0</v>
      </c>
      <c r="V226" s="266">
        <v>0</v>
      </c>
      <c r="W226" s="446">
        <v>0</v>
      </c>
      <c r="X226" s="4"/>
      <c r="Y226" s="4"/>
      <c r="Z226" s="4"/>
      <c r="AA226" s="4"/>
      <c r="AB226" s="4"/>
      <c r="AC226" s="4"/>
      <c r="AR226" s="4"/>
    </row>
    <row r="227" spans="1:46" ht="15" customHeight="1">
      <c r="A227" s="290"/>
      <c r="B227" s="297" t="s">
        <v>770</v>
      </c>
      <c r="C227" s="298" t="s">
        <v>771</v>
      </c>
      <c r="D227" s="460">
        <v>78</v>
      </c>
      <c r="E227" s="461"/>
      <c r="F227" s="263"/>
      <c r="G227" s="263"/>
      <c r="H227" s="263"/>
      <c r="I227" s="462"/>
      <c r="J227" s="461">
        <v>3</v>
      </c>
      <c r="K227" s="263">
        <v>30</v>
      </c>
      <c r="L227" s="263">
        <v>30</v>
      </c>
      <c r="M227" s="263">
        <v>0</v>
      </c>
      <c r="N227" s="462">
        <v>0</v>
      </c>
      <c r="O227" s="461">
        <v>0</v>
      </c>
      <c r="P227" s="462">
        <v>30</v>
      </c>
      <c r="Q227" s="445">
        <v>13</v>
      </c>
      <c r="R227" s="238">
        <v>7</v>
      </c>
      <c r="S227" s="267">
        <v>4</v>
      </c>
      <c r="T227" s="238">
        <v>3</v>
      </c>
      <c r="U227" s="238">
        <v>3</v>
      </c>
      <c r="V227" s="266">
        <v>0</v>
      </c>
      <c r="W227" s="446">
        <v>0</v>
      </c>
      <c r="X227" s="4"/>
      <c r="Y227" s="4"/>
      <c r="Z227" s="4"/>
      <c r="AA227" s="4"/>
      <c r="AT227" s="4"/>
    </row>
    <row r="228" spans="1:46" ht="15" customHeight="1">
      <c r="A228" s="290"/>
      <c r="B228" s="297" t="s">
        <v>770</v>
      </c>
      <c r="C228" s="298" t="s">
        <v>739</v>
      </c>
      <c r="D228" s="460">
        <v>36</v>
      </c>
      <c r="E228" s="461"/>
      <c r="F228" s="263"/>
      <c r="G228" s="263"/>
      <c r="H228" s="263"/>
      <c r="I228" s="462"/>
      <c r="J228" s="461">
        <v>2</v>
      </c>
      <c r="K228" s="263">
        <v>20</v>
      </c>
      <c r="L228" s="263">
        <v>20</v>
      </c>
      <c r="M228" s="263">
        <v>0</v>
      </c>
      <c r="N228" s="462">
        <v>0</v>
      </c>
      <c r="O228" s="461">
        <v>0</v>
      </c>
      <c r="P228" s="462">
        <v>20</v>
      </c>
      <c r="Q228" s="445">
        <v>2</v>
      </c>
      <c r="R228" s="238">
        <v>5</v>
      </c>
      <c r="S228" s="267">
        <v>4</v>
      </c>
      <c r="T228" s="238">
        <v>3</v>
      </c>
      <c r="U228" s="238">
        <v>6</v>
      </c>
      <c r="V228" s="266">
        <v>0</v>
      </c>
      <c r="W228" s="446">
        <v>0</v>
      </c>
      <c r="X228" s="4"/>
      <c r="Y228" s="4"/>
      <c r="Z228" s="4"/>
      <c r="AA228" s="4"/>
      <c r="AT228" s="4"/>
    </row>
    <row r="229" spans="1:46" ht="15" customHeight="1">
      <c r="A229" s="290"/>
      <c r="B229" s="297" t="s">
        <v>770</v>
      </c>
      <c r="C229" s="298" t="s">
        <v>819</v>
      </c>
      <c r="D229" s="460">
        <v>66</v>
      </c>
      <c r="E229" s="461"/>
      <c r="F229" s="263"/>
      <c r="G229" s="263"/>
      <c r="H229" s="263"/>
      <c r="I229" s="462"/>
      <c r="J229" s="461">
        <v>2</v>
      </c>
      <c r="K229" s="263">
        <v>20</v>
      </c>
      <c r="L229" s="263">
        <v>20</v>
      </c>
      <c r="M229" s="263">
        <v>0</v>
      </c>
      <c r="N229" s="462">
        <v>0</v>
      </c>
      <c r="O229" s="461">
        <v>0</v>
      </c>
      <c r="P229" s="462">
        <v>20</v>
      </c>
      <c r="Q229" s="445">
        <v>2</v>
      </c>
      <c r="R229" s="238">
        <v>5</v>
      </c>
      <c r="S229" s="267">
        <v>4</v>
      </c>
      <c r="T229" s="238">
        <v>3</v>
      </c>
      <c r="U229" s="238">
        <v>6</v>
      </c>
      <c r="V229" s="266">
        <v>0</v>
      </c>
      <c r="W229" s="446">
        <v>0</v>
      </c>
      <c r="X229" s="4"/>
      <c r="Y229" s="4"/>
      <c r="Z229" s="4"/>
      <c r="AA229" s="4"/>
      <c r="AT229" s="4"/>
    </row>
    <row r="230" spans="1:46" ht="15" customHeight="1">
      <c r="A230" s="290"/>
      <c r="B230" s="297" t="s">
        <v>770</v>
      </c>
      <c r="C230" s="298" t="s">
        <v>743</v>
      </c>
      <c r="D230" s="460">
        <v>18</v>
      </c>
      <c r="E230" s="461"/>
      <c r="F230" s="263"/>
      <c r="G230" s="263"/>
      <c r="H230" s="263"/>
      <c r="I230" s="462"/>
      <c r="J230" s="461">
        <v>1</v>
      </c>
      <c r="K230" s="263">
        <v>10</v>
      </c>
      <c r="L230" s="263">
        <v>10</v>
      </c>
      <c r="M230" s="263">
        <v>0</v>
      </c>
      <c r="N230" s="462">
        <v>0</v>
      </c>
      <c r="O230" s="461">
        <v>0</v>
      </c>
      <c r="P230" s="462">
        <v>10</v>
      </c>
      <c r="Q230" s="445">
        <v>2</v>
      </c>
      <c r="R230" s="238">
        <v>4</v>
      </c>
      <c r="S230" s="267">
        <v>3</v>
      </c>
      <c r="T230" s="238">
        <v>1</v>
      </c>
      <c r="U230" s="238">
        <v>0</v>
      </c>
      <c r="V230" s="266">
        <v>0</v>
      </c>
      <c r="W230" s="446">
        <v>0</v>
      </c>
      <c r="X230" s="4"/>
      <c r="Y230" s="4"/>
      <c r="Z230" s="4"/>
      <c r="AA230" s="4"/>
      <c r="AT230" s="4"/>
    </row>
    <row r="231" spans="1:46" ht="15" customHeight="1">
      <c r="A231" s="290"/>
      <c r="B231" s="297" t="s">
        <v>770</v>
      </c>
      <c r="C231" s="298" t="s">
        <v>740</v>
      </c>
      <c r="D231" s="460">
        <v>48</v>
      </c>
      <c r="E231" s="461"/>
      <c r="F231" s="263"/>
      <c r="G231" s="263"/>
      <c r="H231" s="263"/>
      <c r="I231" s="462"/>
      <c r="J231" s="461">
        <v>2</v>
      </c>
      <c r="K231" s="263">
        <v>20</v>
      </c>
      <c r="L231" s="263">
        <v>20</v>
      </c>
      <c r="M231" s="263">
        <v>0</v>
      </c>
      <c r="N231" s="462">
        <v>0</v>
      </c>
      <c r="O231" s="461">
        <v>0</v>
      </c>
      <c r="P231" s="462">
        <v>20</v>
      </c>
      <c r="Q231" s="445">
        <v>2</v>
      </c>
      <c r="R231" s="238">
        <v>5</v>
      </c>
      <c r="S231" s="267">
        <v>4</v>
      </c>
      <c r="T231" s="238">
        <v>3</v>
      </c>
      <c r="U231" s="238">
        <v>6</v>
      </c>
      <c r="V231" s="266">
        <v>0</v>
      </c>
      <c r="W231" s="446">
        <v>0</v>
      </c>
      <c r="X231" s="4"/>
      <c r="Y231" s="4"/>
      <c r="Z231" s="4"/>
      <c r="AA231" s="4"/>
      <c r="AT231" s="4"/>
    </row>
    <row r="232" spans="1:46" ht="15" customHeight="1">
      <c r="A232" s="290"/>
      <c r="B232" s="297" t="s">
        <v>770</v>
      </c>
      <c r="C232" s="298" t="s">
        <v>820</v>
      </c>
      <c r="D232" s="460">
        <v>54</v>
      </c>
      <c r="E232" s="461"/>
      <c r="F232" s="263"/>
      <c r="G232" s="263"/>
      <c r="H232" s="263"/>
      <c r="I232" s="462"/>
      <c r="J232" s="461">
        <v>2</v>
      </c>
      <c r="K232" s="263">
        <v>20</v>
      </c>
      <c r="L232" s="263">
        <v>20</v>
      </c>
      <c r="M232" s="263">
        <v>0</v>
      </c>
      <c r="N232" s="462">
        <v>0</v>
      </c>
      <c r="O232" s="461">
        <v>0</v>
      </c>
      <c r="P232" s="462">
        <v>20</v>
      </c>
      <c r="Q232" s="445">
        <v>2</v>
      </c>
      <c r="R232" s="238">
        <v>5</v>
      </c>
      <c r="S232" s="267">
        <v>4</v>
      </c>
      <c r="T232" s="238">
        <v>3</v>
      </c>
      <c r="U232" s="238">
        <v>6</v>
      </c>
      <c r="V232" s="266">
        <v>0</v>
      </c>
      <c r="W232" s="446">
        <v>0</v>
      </c>
      <c r="X232" s="4"/>
      <c r="Y232" s="4"/>
      <c r="Z232" s="4"/>
      <c r="AA232" s="4"/>
      <c r="AT232" s="4"/>
    </row>
    <row r="233" spans="1:46" ht="15" customHeight="1">
      <c r="A233" s="290"/>
      <c r="B233" s="297" t="s">
        <v>770</v>
      </c>
      <c r="C233" s="298" t="s">
        <v>821</v>
      </c>
      <c r="D233" s="452">
        <v>72</v>
      </c>
      <c r="E233" s="445"/>
      <c r="F233" s="238"/>
      <c r="G233" s="238"/>
      <c r="H233" s="238"/>
      <c r="I233" s="446"/>
      <c r="J233" s="445">
        <v>2</v>
      </c>
      <c r="K233" s="238">
        <v>20</v>
      </c>
      <c r="L233" s="238">
        <v>20</v>
      </c>
      <c r="M233" s="238">
        <v>0</v>
      </c>
      <c r="N233" s="446">
        <v>0</v>
      </c>
      <c r="O233" s="445">
        <v>0</v>
      </c>
      <c r="P233" s="446">
        <v>20</v>
      </c>
      <c r="Q233" s="445">
        <v>5</v>
      </c>
      <c r="R233" s="238">
        <v>6</v>
      </c>
      <c r="S233" s="267">
        <v>8</v>
      </c>
      <c r="T233" s="238">
        <v>1</v>
      </c>
      <c r="U233" s="238">
        <v>0</v>
      </c>
      <c r="V233" s="266">
        <v>0</v>
      </c>
      <c r="W233" s="446">
        <v>0</v>
      </c>
      <c r="X233" s="4"/>
      <c r="Y233" s="4"/>
      <c r="Z233" s="4"/>
      <c r="AA233" s="4"/>
      <c r="AT233" s="4"/>
    </row>
    <row r="234" spans="1:46" ht="15" customHeight="1">
      <c r="A234" s="290"/>
      <c r="B234" s="297" t="s">
        <v>770</v>
      </c>
      <c r="C234" s="298" t="s">
        <v>745</v>
      </c>
      <c r="D234" s="452">
        <v>72</v>
      </c>
      <c r="E234" s="445"/>
      <c r="F234" s="238"/>
      <c r="G234" s="238"/>
      <c r="H234" s="238"/>
      <c r="I234" s="446"/>
      <c r="J234" s="445">
        <v>2</v>
      </c>
      <c r="K234" s="238">
        <v>20</v>
      </c>
      <c r="L234" s="238">
        <v>20</v>
      </c>
      <c r="M234" s="238">
        <v>0</v>
      </c>
      <c r="N234" s="446">
        <v>0</v>
      </c>
      <c r="O234" s="445">
        <v>0</v>
      </c>
      <c r="P234" s="446">
        <v>20</v>
      </c>
      <c r="Q234" s="445">
        <v>5</v>
      </c>
      <c r="R234" s="238">
        <v>6</v>
      </c>
      <c r="S234" s="267">
        <v>8</v>
      </c>
      <c r="T234" s="238">
        <v>1</v>
      </c>
      <c r="U234" s="238">
        <v>0</v>
      </c>
      <c r="V234" s="266">
        <v>0</v>
      </c>
      <c r="W234" s="446">
        <v>0</v>
      </c>
      <c r="X234" s="4"/>
      <c r="Y234" s="4"/>
      <c r="Z234" s="4"/>
      <c r="AA234" s="4"/>
      <c r="AT234" s="4"/>
    </row>
    <row r="235" spans="1:46" ht="15" customHeight="1">
      <c r="A235" s="290"/>
      <c r="B235" s="297" t="s">
        <v>770</v>
      </c>
      <c r="C235" s="298" t="s">
        <v>822</v>
      </c>
      <c r="D235" s="452">
        <v>21</v>
      </c>
      <c r="E235" s="445"/>
      <c r="F235" s="238"/>
      <c r="G235" s="238"/>
      <c r="H235" s="238"/>
      <c r="I235" s="446"/>
      <c r="J235" s="445">
        <v>1</v>
      </c>
      <c r="K235" s="238">
        <v>10</v>
      </c>
      <c r="L235" s="238">
        <v>10</v>
      </c>
      <c r="M235" s="238">
        <v>0</v>
      </c>
      <c r="N235" s="446">
        <v>0</v>
      </c>
      <c r="O235" s="445">
        <v>0</v>
      </c>
      <c r="P235" s="446">
        <v>10</v>
      </c>
      <c r="Q235" s="445">
        <v>2</v>
      </c>
      <c r="R235" s="238">
        <v>4</v>
      </c>
      <c r="S235" s="267">
        <v>3</v>
      </c>
      <c r="T235" s="238">
        <v>1</v>
      </c>
      <c r="U235" s="238">
        <v>0</v>
      </c>
      <c r="V235" s="266">
        <v>0</v>
      </c>
      <c r="W235" s="446">
        <v>0</v>
      </c>
      <c r="X235" s="4"/>
      <c r="Y235" s="4"/>
      <c r="Z235" s="4"/>
      <c r="AA235" s="4"/>
      <c r="AB235" s="4"/>
      <c r="AC235" s="4"/>
      <c r="AR235" s="4"/>
    </row>
    <row r="236" spans="1:46" ht="15" customHeight="1">
      <c r="A236" s="290"/>
      <c r="B236" s="297" t="s">
        <v>761</v>
      </c>
      <c r="C236" s="298" t="s">
        <v>823</v>
      </c>
      <c r="D236" s="452">
        <v>120</v>
      </c>
      <c r="E236" s="445"/>
      <c r="F236" s="238"/>
      <c r="G236" s="238"/>
      <c r="H236" s="238"/>
      <c r="I236" s="446"/>
      <c r="J236" s="445">
        <v>2</v>
      </c>
      <c r="K236" s="238">
        <v>24</v>
      </c>
      <c r="L236" s="238"/>
      <c r="M236" s="238"/>
      <c r="N236" s="446"/>
      <c r="O236" s="445">
        <v>4</v>
      </c>
      <c r="P236" s="446">
        <v>20</v>
      </c>
      <c r="Q236" s="445">
        <v>8</v>
      </c>
      <c r="R236" s="238">
        <v>7</v>
      </c>
      <c r="S236" s="267">
        <v>8</v>
      </c>
      <c r="T236" s="238">
        <v>1</v>
      </c>
      <c r="U236" s="238">
        <v>0</v>
      </c>
      <c r="V236" s="266">
        <v>0</v>
      </c>
      <c r="W236" s="446">
        <v>0</v>
      </c>
      <c r="X236" s="4"/>
      <c r="Y236" s="4"/>
      <c r="Z236" s="4"/>
      <c r="AA236" s="4"/>
      <c r="AB236" s="4"/>
      <c r="AC236" s="4"/>
      <c r="AR236" s="4"/>
    </row>
    <row r="237" spans="1:46" ht="15" customHeight="1">
      <c r="A237" s="290"/>
      <c r="B237" s="297" t="s">
        <v>804</v>
      </c>
      <c r="C237" s="298" t="s">
        <v>824</v>
      </c>
      <c r="D237" s="452">
        <v>66</v>
      </c>
      <c r="E237" s="445"/>
      <c r="F237" s="238"/>
      <c r="G237" s="238"/>
      <c r="H237" s="238"/>
      <c r="I237" s="446"/>
      <c r="J237" s="445">
        <v>1</v>
      </c>
      <c r="K237" s="238">
        <v>10</v>
      </c>
      <c r="L237" s="238"/>
      <c r="M237" s="238"/>
      <c r="N237" s="446"/>
      <c r="O237" s="445">
        <v>10</v>
      </c>
      <c r="P237" s="446">
        <v>0</v>
      </c>
      <c r="Q237" s="445">
        <v>2</v>
      </c>
      <c r="R237" s="238">
        <v>2</v>
      </c>
      <c r="S237" s="267">
        <v>4</v>
      </c>
      <c r="T237" s="238">
        <v>2</v>
      </c>
      <c r="U237" s="238">
        <v>0</v>
      </c>
      <c r="V237" s="266">
        <v>0</v>
      </c>
      <c r="W237" s="446">
        <v>0</v>
      </c>
      <c r="X237" s="4"/>
      <c r="Y237" s="4"/>
      <c r="Z237" s="4"/>
      <c r="AA237" s="4"/>
      <c r="AB237" s="4"/>
      <c r="AC237" s="4"/>
      <c r="AR237" s="4"/>
    </row>
    <row r="238" spans="1:46" ht="15" customHeight="1">
      <c r="A238" s="290"/>
      <c r="B238" s="297" t="s">
        <v>765</v>
      </c>
      <c r="C238" s="298" t="s">
        <v>825</v>
      </c>
      <c r="D238" s="452">
        <v>60</v>
      </c>
      <c r="E238" s="445"/>
      <c r="F238" s="238"/>
      <c r="G238" s="238"/>
      <c r="H238" s="238"/>
      <c r="I238" s="446"/>
      <c r="J238" s="445">
        <v>1</v>
      </c>
      <c r="K238" s="238">
        <v>10</v>
      </c>
      <c r="L238" s="238"/>
      <c r="M238" s="238"/>
      <c r="N238" s="446"/>
      <c r="O238" s="445">
        <v>7</v>
      </c>
      <c r="P238" s="446">
        <v>3</v>
      </c>
      <c r="Q238" s="445">
        <v>1</v>
      </c>
      <c r="R238" s="238">
        <v>4</v>
      </c>
      <c r="S238" s="267">
        <v>5</v>
      </c>
      <c r="T238" s="238">
        <v>0</v>
      </c>
      <c r="U238" s="238">
        <v>0</v>
      </c>
      <c r="V238" s="266">
        <v>0</v>
      </c>
      <c r="W238" s="446">
        <v>0</v>
      </c>
      <c r="X238" s="4"/>
      <c r="Y238" s="4"/>
      <c r="Z238" s="4"/>
      <c r="AA238" s="4"/>
      <c r="AB238" s="4"/>
      <c r="AC238" s="4"/>
      <c r="AR238" s="4"/>
    </row>
    <row r="239" spans="1:46" ht="15" customHeight="1">
      <c r="A239" s="290"/>
      <c r="B239" s="297" t="s">
        <v>767</v>
      </c>
      <c r="C239" s="298" t="s">
        <v>735</v>
      </c>
      <c r="D239" s="452">
        <v>78</v>
      </c>
      <c r="E239" s="445"/>
      <c r="F239" s="238"/>
      <c r="G239" s="238"/>
      <c r="H239" s="238"/>
      <c r="I239" s="446"/>
      <c r="J239" s="445">
        <v>1</v>
      </c>
      <c r="K239" s="238">
        <v>10</v>
      </c>
      <c r="L239" s="238"/>
      <c r="M239" s="238"/>
      <c r="N239" s="446"/>
      <c r="O239" s="445">
        <v>0</v>
      </c>
      <c r="P239" s="446">
        <v>10</v>
      </c>
      <c r="Q239" s="445">
        <v>1</v>
      </c>
      <c r="R239" s="238">
        <v>4</v>
      </c>
      <c r="S239" s="267">
        <v>5</v>
      </c>
      <c r="T239" s="238">
        <v>0</v>
      </c>
      <c r="U239" s="238">
        <v>0</v>
      </c>
      <c r="V239" s="266">
        <v>0</v>
      </c>
      <c r="W239" s="446">
        <v>0</v>
      </c>
      <c r="X239" s="4"/>
      <c r="Y239" s="4"/>
      <c r="Z239" s="4"/>
      <c r="AA239" s="4"/>
      <c r="AB239" s="4"/>
      <c r="AC239" s="4"/>
      <c r="AR239" s="4"/>
    </row>
    <row r="240" spans="1:46" ht="15" customHeight="1">
      <c r="A240" s="290"/>
      <c r="B240" s="297" t="s">
        <v>767</v>
      </c>
      <c r="C240" s="298" t="s">
        <v>826</v>
      </c>
      <c r="D240" s="452">
        <v>120</v>
      </c>
      <c r="E240" s="445"/>
      <c r="F240" s="238"/>
      <c r="G240" s="238"/>
      <c r="H240" s="238"/>
      <c r="I240" s="446"/>
      <c r="J240" s="445">
        <v>2</v>
      </c>
      <c r="K240" s="238">
        <v>21</v>
      </c>
      <c r="L240" s="238"/>
      <c r="M240" s="238"/>
      <c r="N240" s="446"/>
      <c r="O240" s="445">
        <v>5</v>
      </c>
      <c r="P240" s="446">
        <v>16</v>
      </c>
      <c r="Q240" s="445">
        <v>3</v>
      </c>
      <c r="R240" s="238">
        <v>2</v>
      </c>
      <c r="S240" s="267">
        <v>5</v>
      </c>
      <c r="T240" s="238">
        <v>3</v>
      </c>
      <c r="U240" s="238">
        <v>3</v>
      </c>
      <c r="V240" s="266">
        <v>5</v>
      </c>
      <c r="W240" s="446">
        <v>0</v>
      </c>
      <c r="X240" s="4"/>
      <c r="Y240" s="4"/>
      <c r="Z240" s="4"/>
      <c r="AA240" s="4"/>
      <c r="AB240" s="4"/>
      <c r="AC240" s="4"/>
      <c r="AR240" s="4"/>
    </row>
    <row r="241" spans="1:44" ht="15" customHeight="1">
      <c r="A241" s="290"/>
      <c r="B241" s="297" t="s">
        <v>761</v>
      </c>
      <c r="C241" s="298" t="s">
        <v>827</v>
      </c>
      <c r="D241" s="298"/>
      <c r="E241" s="445"/>
      <c r="F241" s="238"/>
      <c r="G241" s="238"/>
      <c r="H241" s="238"/>
      <c r="I241" s="446"/>
      <c r="J241" s="445"/>
      <c r="K241" s="238"/>
      <c r="L241" s="238">
        <v>23</v>
      </c>
      <c r="M241" s="238">
        <v>4</v>
      </c>
      <c r="N241" s="446">
        <v>0</v>
      </c>
      <c r="O241" s="445"/>
      <c r="P241" s="446"/>
      <c r="Q241" s="445"/>
      <c r="R241" s="238"/>
      <c r="S241" s="267"/>
      <c r="T241" s="238"/>
      <c r="U241" s="238"/>
      <c r="V241" s="266"/>
      <c r="W241" s="446"/>
      <c r="X241" s="4"/>
      <c r="Y241" s="4"/>
      <c r="Z241" s="4"/>
      <c r="AA241" s="4"/>
      <c r="AB241" s="4"/>
      <c r="AC241" s="4"/>
      <c r="AR241" s="4"/>
    </row>
    <row r="242" spans="1:44" ht="15" customHeight="1">
      <c r="A242" s="290"/>
      <c r="B242" s="297" t="s">
        <v>765</v>
      </c>
      <c r="C242" s="298" t="s">
        <v>723</v>
      </c>
      <c r="D242" s="298"/>
      <c r="E242" s="445"/>
      <c r="F242" s="238"/>
      <c r="G242" s="238"/>
      <c r="H242" s="238"/>
      <c r="I242" s="446"/>
      <c r="J242" s="445"/>
      <c r="K242" s="238"/>
      <c r="L242" s="238">
        <v>10</v>
      </c>
      <c r="M242" s="238">
        <v>0</v>
      </c>
      <c r="N242" s="446">
        <v>0</v>
      </c>
      <c r="O242" s="445"/>
      <c r="P242" s="446"/>
      <c r="Q242" s="445"/>
      <c r="R242" s="238"/>
      <c r="S242" s="267"/>
      <c r="T242" s="238"/>
      <c r="U242" s="238"/>
      <c r="V242" s="266"/>
      <c r="W242" s="446"/>
      <c r="X242" s="4"/>
      <c r="Y242" s="4"/>
      <c r="Z242" s="4"/>
      <c r="AA242" s="4"/>
      <c r="AB242" s="4"/>
      <c r="AC242" s="4"/>
      <c r="AR242" s="4"/>
    </row>
    <row r="243" spans="1:44" ht="15" customHeight="1">
      <c r="A243" s="290"/>
      <c r="B243" s="297" t="s">
        <v>767</v>
      </c>
      <c r="C243" s="298" t="s">
        <v>732</v>
      </c>
      <c r="D243" s="298"/>
      <c r="E243" s="445"/>
      <c r="F243" s="238"/>
      <c r="G243" s="238"/>
      <c r="H243" s="238"/>
      <c r="I243" s="446"/>
      <c r="J243" s="445"/>
      <c r="K243" s="238"/>
      <c r="L243" s="238">
        <v>14</v>
      </c>
      <c r="M243" s="238">
        <v>0</v>
      </c>
      <c r="N243" s="446">
        <v>6</v>
      </c>
      <c r="O243" s="445"/>
      <c r="P243" s="446"/>
      <c r="Q243" s="445"/>
      <c r="R243" s="238"/>
      <c r="S243" s="267"/>
      <c r="T243" s="238"/>
      <c r="U243" s="238"/>
      <c r="V243" s="266"/>
      <c r="W243" s="446"/>
      <c r="X243" s="4"/>
      <c r="Y243" s="4"/>
      <c r="Z243" s="4"/>
      <c r="AA243" s="4"/>
      <c r="AB243" s="4"/>
      <c r="AC243" s="4"/>
      <c r="AR243" s="4"/>
    </row>
    <row r="244" spans="1:44" ht="15" customHeight="1">
      <c r="A244" s="290"/>
      <c r="B244" s="297" t="s">
        <v>767</v>
      </c>
      <c r="C244" s="298" t="s">
        <v>733</v>
      </c>
      <c r="D244" s="298"/>
      <c r="E244" s="445"/>
      <c r="F244" s="238"/>
      <c r="G244" s="238"/>
      <c r="H244" s="238"/>
      <c r="I244" s="446"/>
      <c r="J244" s="445"/>
      <c r="K244" s="238"/>
      <c r="L244" s="238">
        <v>10</v>
      </c>
      <c r="M244" s="238">
        <v>0</v>
      </c>
      <c r="N244" s="446">
        <v>0</v>
      </c>
      <c r="O244" s="445"/>
      <c r="P244" s="446"/>
      <c r="Q244" s="445"/>
      <c r="R244" s="238"/>
      <c r="S244" s="267"/>
      <c r="T244" s="238"/>
      <c r="U244" s="238"/>
      <c r="V244" s="266"/>
      <c r="W244" s="446"/>
      <c r="X244" s="4"/>
      <c r="Y244" s="4"/>
      <c r="Z244" s="4"/>
      <c r="AA244" s="4"/>
      <c r="AB244" s="4"/>
      <c r="AC244" s="4"/>
      <c r="AR244" s="4"/>
    </row>
    <row r="245" spans="1:44" ht="15" customHeight="1">
      <c r="A245" s="290"/>
      <c r="B245" s="297" t="s">
        <v>804</v>
      </c>
      <c r="C245" s="298" t="s">
        <v>828</v>
      </c>
      <c r="D245" s="298"/>
      <c r="E245" s="445"/>
      <c r="F245" s="238"/>
      <c r="G245" s="238"/>
      <c r="H245" s="238"/>
      <c r="I245" s="446"/>
      <c r="J245" s="445"/>
      <c r="K245" s="238"/>
      <c r="L245" s="238">
        <v>11</v>
      </c>
      <c r="M245" s="238">
        <v>0</v>
      </c>
      <c r="N245" s="446">
        <v>0</v>
      </c>
      <c r="O245" s="445"/>
      <c r="P245" s="446"/>
      <c r="Q245" s="445"/>
      <c r="R245" s="238"/>
      <c r="S245" s="267"/>
      <c r="T245" s="238"/>
      <c r="U245" s="238"/>
      <c r="V245" s="266"/>
      <c r="W245" s="446"/>
      <c r="X245" s="4"/>
      <c r="Y245" s="4"/>
      <c r="Z245" s="4"/>
      <c r="AA245" s="4"/>
      <c r="AB245" s="4"/>
      <c r="AC245" s="4"/>
      <c r="AR245" s="4"/>
    </row>
    <row r="246" spans="1:44" ht="15" customHeight="1">
      <c r="A246" s="290"/>
      <c r="B246" s="297" t="s">
        <v>487</v>
      </c>
      <c r="C246" s="298" t="s">
        <v>781</v>
      </c>
      <c r="D246" s="452">
        <v>21</v>
      </c>
      <c r="E246" s="445"/>
      <c r="F246" s="238"/>
      <c r="G246" s="238"/>
      <c r="H246" s="238"/>
      <c r="I246" s="446"/>
      <c r="J246" s="445">
        <v>1</v>
      </c>
      <c r="K246" s="238">
        <v>10</v>
      </c>
      <c r="L246" s="238">
        <v>5</v>
      </c>
      <c r="M246" s="238">
        <v>5</v>
      </c>
      <c r="N246" s="446">
        <v>0</v>
      </c>
      <c r="O246" s="445">
        <v>0</v>
      </c>
      <c r="P246" s="446">
        <v>10</v>
      </c>
      <c r="Q246" s="445">
        <v>2</v>
      </c>
      <c r="R246" s="238">
        <v>1</v>
      </c>
      <c r="S246" s="267">
        <v>4</v>
      </c>
      <c r="T246" s="238">
        <v>3</v>
      </c>
      <c r="U246" s="238">
        <v>0</v>
      </c>
      <c r="V246" s="266">
        <v>0</v>
      </c>
      <c r="W246" s="446">
        <v>0</v>
      </c>
      <c r="X246" s="4"/>
      <c r="Y246" s="4"/>
      <c r="Z246" s="4"/>
      <c r="AA246" s="4"/>
      <c r="AB246" s="4"/>
      <c r="AC246" s="4"/>
      <c r="AR246" s="4"/>
    </row>
    <row r="247" spans="1:44" ht="15" customHeight="1">
      <c r="A247" s="290"/>
      <c r="B247" s="297" t="s">
        <v>487</v>
      </c>
      <c r="C247" s="298" t="s">
        <v>788</v>
      </c>
      <c r="D247" s="452">
        <v>18</v>
      </c>
      <c r="E247" s="445"/>
      <c r="F247" s="238"/>
      <c r="G247" s="238"/>
      <c r="H247" s="238"/>
      <c r="I247" s="446"/>
      <c r="J247" s="445">
        <v>1</v>
      </c>
      <c r="K247" s="238">
        <v>10</v>
      </c>
      <c r="L247" s="238">
        <v>5</v>
      </c>
      <c r="M247" s="238">
        <v>5</v>
      </c>
      <c r="N247" s="446">
        <v>0</v>
      </c>
      <c r="O247" s="445">
        <v>0</v>
      </c>
      <c r="P247" s="446">
        <v>10</v>
      </c>
      <c r="Q247" s="445">
        <v>2</v>
      </c>
      <c r="R247" s="238">
        <v>1</v>
      </c>
      <c r="S247" s="267">
        <v>4</v>
      </c>
      <c r="T247" s="238">
        <v>3</v>
      </c>
      <c r="U247" s="238">
        <v>0</v>
      </c>
      <c r="V247" s="266">
        <v>0</v>
      </c>
      <c r="W247" s="446">
        <v>0</v>
      </c>
      <c r="X247" s="4"/>
      <c r="Y247" s="4"/>
      <c r="Z247" s="4"/>
      <c r="AA247" s="4"/>
      <c r="AB247" s="4"/>
      <c r="AC247" s="4"/>
      <c r="AR247" s="4"/>
    </row>
    <row r="248" spans="1:44" ht="15" customHeight="1">
      <c r="A248" s="290"/>
      <c r="B248" s="297" t="s">
        <v>487</v>
      </c>
      <c r="C248" s="298" t="s">
        <v>683</v>
      </c>
      <c r="D248" s="452">
        <v>42</v>
      </c>
      <c r="E248" s="445"/>
      <c r="F248" s="238"/>
      <c r="G248" s="238"/>
      <c r="H248" s="238"/>
      <c r="I248" s="446"/>
      <c r="J248" s="445">
        <v>2</v>
      </c>
      <c r="K248" s="238">
        <v>20</v>
      </c>
      <c r="L248" s="238">
        <v>20</v>
      </c>
      <c r="M248" s="238">
        <v>0</v>
      </c>
      <c r="N248" s="446">
        <v>0</v>
      </c>
      <c r="O248" s="445">
        <v>0</v>
      </c>
      <c r="P248" s="446">
        <v>20</v>
      </c>
      <c r="Q248" s="445">
        <v>4</v>
      </c>
      <c r="R248" s="238">
        <v>1</v>
      </c>
      <c r="S248" s="267">
        <v>4</v>
      </c>
      <c r="T248" s="238">
        <v>3</v>
      </c>
      <c r="U248" s="238">
        <v>8</v>
      </c>
      <c r="V248" s="266">
        <v>0</v>
      </c>
      <c r="W248" s="446">
        <v>0</v>
      </c>
      <c r="X248" s="4"/>
      <c r="Y248" s="4"/>
      <c r="Z248" s="4"/>
      <c r="AA248" s="4"/>
      <c r="AB248" s="4"/>
      <c r="AC248" s="4"/>
      <c r="AR248" s="4"/>
    </row>
    <row r="249" spans="1:44" ht="15" customHeight="1">
      <c r="A249" s="290"/>
      <c r="B249" s="297" t="s">
        <v>487</v>
      </c>
      <c r="C249" s="298" t="s">
        <v>758</v>
      </c>
      <c r="D249" s="452">
        <v>24</v>
      </c>
      <c r="E249" s="445"/>
      <c r="F249" s="238"/>
      <c r="G249" s="238"/>
      <c r="H249" s="238"/>
      <c r="I249" s="446"/>
      <c r="J249" s="445">
        <v>1</v>
      </c>
      <c r="K249" s="238">
        <v>10</v>
      </c>
      <c r="L249" s="238">
        <v>6</v>
      </c>
      <c r="M249" s="238">
        <v>4</v>
      </c>
      <c r="N249" s="446">
        <v>0</v>
      </c>
      <c r="O249" s="445">
        <v>0</v>
      </c>
      <c r="P249" s="446">
        <v>10</v>
      </c>
      <c r="Q249" s="445">
        <v>2</v>
      </c>
      <c r="R249" s="238">
        <v>1</v>
      </c>
      <c r="S249" s="267">
        <v>4</v>
      </c>
      <c r="T249" s="238">
        <v>3</v>
      </c>
      <c r="U249" s="238">
        <v>0</v>
      </c>
      <c r="V249" s="266">
        <v>0</v>
      </c>
      <c r="W249" s="446">
        <v>0</v>
      </c>
      <c r="X249" s="4"/>
      <c r="Y249" s="4"/>
      <c r="Z249" s="4"/>
      <c r="AA249" s="4"/>
      <c r="AB249" s="4"/>
      <c r="AC249" s="4"/>
      <c r="AR249" s="4"/>
    </row>
    <row r="250" spans="1:44" ht="15" customHeight="1">
      <c r="A250" s="290"/>
      <c r="B250" s="297" t="s">
        <v>487</v>
      </c>
      <c r="C250" s="298" t="s">
        <v>759</v>
      </c>
      <c r="D250" s="452">
        <v>18</v>
      </c>
      <c r="E250" s="445"/>
      <c r="F250" s="238"/>
      <c r="G250" s="238"/>
      <c r="H250" s="238"/>
      <c r="I250" s="446"/>
      <c r="J250" s="445">
        <v>1</v>
      </c>
      <c r="K250" s="238">
        <v>10</v>
      </c>
      <c r="L250" s="238">
        <v>7</v>
      </c>
      <c r="M250" s="238">
        <v>3</v>
      </c>
      <c r="N250" s="446">
        <v>0</v>
      </c>
      <c r="O250" s="445">
        <v>1</v>
      </c>
      <c r="P250" s="446">
        <v>9</v>
      </c>
      <c r="Q250" s="445">
        <v>1</v>
      </c>
      <c r="R250" s="238">
        <v>2</v>
      </c>
      <c r="S250" s="267">
        <v>3</v>
      </c>
      <c r="T250" s="238">
        <v>4</v>
      </c>
      <c r="U250" s="238">
        <v>0</v>
      </c>
      <c r="V250" s="266">
        <v>0</v>
      </c>
      <c r="W250" s="446">
        <v>0</v>
      </c>
      <c r="X250" s="4"/>
      <c r="Y250" s="4"/>
      <c r="Z250" s="4"/>
      <c r="AA250" s="4"/>
      <c r="AB250" s="4"/>
      <c r="AC250" s="4"/>
      <c r="AR250" s="4"/>
    </row>
    <row r="251" spans="1:44" ht="15" customHeight="1">
      <c r="A251" s="290"/>
      <c r="B251" s="297" t="s">
        <v>487</v>
      </c>
      <c r="C251" s="298" t="s">
        <v>787</v>
      </c>
      <c r="D251" s="452">
        <v>24</v>
      </c>
      <c r="E251" s="445"/>
      <c r="F251" s="238"/>
      <c r="G251" s="238"/>
      <c r="H251" s="238"/>
      <c r="I251" s="446"/>
      <c r="J251" s="445">
        <v>1</v>
      </c>
      <c r="K251" s="238">
        <v>10</v>
      </c>
      <c r="L251" s="238">
        <v>6</v>
      </c>
      <c r="M251" s="238">
        <v>4</v>
      </c>
      <c r="N251" s="446">
        <v>0</v>
      </c>
      <c r="O251" s="445">
        <v>0</v>
      </c>
      <c r="P251" s="446">
        <v>10</v>
      </c>
      <c r="Q251" s="445">
        <v>1</v>
      </c>
      <c r="R251" s="238">
        <v>2</v>
      </c>
      <c r="S251" s="267">
        <v>3</v>
      </c>
      <c r="T251" s="238">
        <v>4</v>
      </c>
      <c r="U251" s="238">
        <v>0</v>
      </c>
      <c r="V251" s="266">
        <v>0</v>
      </c>
      <c r="W251" s="446">
        <v>0</v>
      </c>
      <c r="X251" s="4"/>
      <c r="Y251" s="4"/>
      <c r="Z251" s="4"/>
      <c r="AA251" s="4"/>
      <c r="AB251" s="4"/>
      <c r="AC251" s="4"/>
      <c r="AR251" s="4"/>
    </row>
    <row r="252" spans="1:44" ht="15" customHeight="1">
      <c r="A252" s="290"/>
      <c r="B252" s="297" t="s">
        <v>487</v>
      </c>
      <c r="C252" s="298" t="s">
        <v>783</v>
      </c>
      <c r="D252" s="452">
        <v>30</v>
      </c>
      <c r="E252" s="445"/>
      <c r="F252" s="238"/>
      <c r="G252" s="238"/>
      <c r="H252" s="238"/>
      <c r="I252" s="446"/>
      <c r="J252" s="445">
        <v>1</v>
      </c>
      <c r="K252" s="238">
        <v>10</v>
      </c>
      <c r="L252" s="238">
        <v>5</v>
      </c>
      <c r="M252" s="238">
        <v>5</v>
      </c>
      <c r="N252" s="446">
        <v>0</v>
      </c>
      <c r="O252" s="445">
        <v>0</v>
      </c>
      <c r="P252" s="446">
        <v>10</v>
      </c>
      <c r="Q252" s="445">
        <v>1</v>
      </c>
      <c r="R252" s="238">
        <v>2</v>
      </c>
      <c r="S252" s="267">
        <v>3</v>
      </c>
      <c r="T252" s="238">
        <v>4</v>
      </c>
      <c r="U252" s="238">
        <v>0</v>
      </c>
      <c r="V252" s="266">
        <v>0</v>
      </c>
      <c r="W252" s="446">
        <v>0</v>
      </c>
      <c r="X252" s="4"/>
      <c r="Y252" s="4"/>
      <c r="Z252" s="4"/>
      <c r="AA252" s="4"/>
      <c r="AB252" s="4"/>
      <c r="AC252" s="4"/>
      <c r="AR252" s="4"/>
    </row>
    <row r="253" spans="1:44" ht="15" customHeight="1">
      <c r="A253" s="290"/>
      <c r="B253" s="297" t="s">
        <v>487</v>
      </c>
      <c r="C253" s="298" t="s">
        <v>782</v>
      </c>
      <c r="D253" s="452">
        <v>52</v>
      </c>
      <c r="E253" s="445"/>
      <c r="F253" s="238"/>
      <c r="G253" s="238"/>
      <c r="H253" s="238"/>
      <c r="I253" s="446"/>
      <c r="J253" s="445">
        <v>2</v>
      </c>
      <c r="K253" s="238">
        <v>20</v>
      </c>
      <c r="L253" s="238">
        <v>20</v>
      </c>
      <c r="M253" s="238">
        <v>0</v>
      </c>
      <c r="N253" s="446">
        <v>0</v>
      </c>
      <c r="O253" s="445">
        <v>0</v>
      </c>
      <c r="P253" s="446">
        <v>20</v>
      </c>
      <c r="Q253" s="445">
        <v>4</v>
      </c>
      <c r="R253" s="238">
        <v>1</v>
      </c>
      <c r="S253" s="267">
        <v>5</v>
      </c>
      <c r="T253" s="238">
        <v>6</v>
      </c>
      <c r="U253" s="238">
        <v>3</v>
      </c>
      <c r="V253" s="266">
        <v>1</v>
      </c>
      <c r="W253" s="446">
        <v>0</v>
      </c>
      <c r="X253" s="4"/>
      <c r="Y253" s="4"/>
      <c r="Z253" s="4"/>
      <c r="AA253" s="4"/>
      <c r="AB253" s="4"/>
      <c r="AC253" s="4"/>
      <c r="AR253" s="4"/>
    </row>
    <row r="254" spans="1:44" ht="15" customHeight="1">
      <c r="A254" s="290"/>
      <c r="B254" s="297" t="s">
        <v>487</v>
      </c>
      <c r="C254" s="298" t="s">
        <v>682</v>
      </c>
      <c r="D254" s="452">
        <v>48</v>
      </c>
      <c r="E254" s="445"/>
      <c r="F254" s="238"/>
      <c r="G254" s="238"/>
      <c r="H254" s="238"/>
      <c r="I254" s="446"/>
      <c r="J254" s="445">
        <v>2</v>
      </c>
      <c r="K254" s="238">
        <v>20</v>
      </c>
      <c r="L254" s="238">
        <v>18</v>
      </c>
      <c r="M254" s="238">
        <v>2</v>
      </c>
      <c r="N254" s="446">
        <v>0</v>
      </c>
      <c r="O254" s="445">
        <v>0</v>
      </c>
      <c r="P254" s="446">
        <v>20</v>
      </c>
      <c r="Q254" s="445">
        <v>4</v>
      </c>
      <c r="R254" s="238">
        <v>1</v>
      </c>
      <c r="S254" s="267">
        <v>5</v>
      </c>
      <c r="T254" s="238">
        <v>6</v>
      </c>
      <c r="U254" s="238">
        <v>3</v>
      </c>
      <c r="V254" s="266">
        <v>1</v>
      </c>
      <c r="W254" s="446">
        <v>0</v>
      </c>
      <c r="X254" s="4"/>
      <c r="Y254" s="4"/>
      <c r="Z254" s="4"/>
      <c r="AA254" s="4"/>
      <c r="AB254" s="4"/>
      <c r="AC254" s="4"/>
      <c r="AR254" s="4"/>
    </row>
    <row r="255" spans="1:44" ht="15" customHeight="1">
      <c r="A255" s="290"/>
      <c r="B255" s="297" t="s">
        <v>789</v>
      </c>
      <c r="C255" s="298" t="s">
        <v>791</v>
      </c>
      <c r="D255" s="452">
        <v>33</v>
      </c>
      <c r="E255" s="445"/>
      <c r="F255" s="238"/>
      <c r="G255" s="238"/>
      <c r="H255" s="238"/>
      <c r="I255" s="446"/>
      <c r="J255" s="445">
        <v>1</v>
      </c>
      <c r="K255" s="238">
        <v>10</v>
      </c>
      <c r="L255" s="238">
        <v>10</v>
      </c>
      <c r="M255" s="238">
        <v>0</v>
      </c>
      <c r="N255" s="446">
        <v>0</v>
      </c>
      <c r="O255" s="445">
        <v>10</v>
      </c>
      <c r="P255" s="446">
        <v>0</v>
      </c>
      <c r="Q255" s="445">
        <v>2</v>
      </c>
      <c r="R255" s="238">
        <v>3</v>
      </c>
      <c r="S255" s="267">
        <v>1</v>
      </c>
      <c r="T255" s="238">
        <v>4</v>
      </c>
      <c r="U255" s="238">
        <v>0</v>
      </c>
      <c r="V255" s="266">
        <v>0</v>
      </c>
      <c r="W255" s="446">
        <v>0</v>
      </c>
      <c r="X255" s="4"/>
      <c r="Y255" s="4"/>
      <c r="Z255" s="4"/>
      <c r="AA255" s="4"/>
      <c r="AB255" s="4"/>
      <c r="AC255" s="4"/>
      <c r="AR255" s="4"/>
    </row>
    <row r="256" spans="1:44" ht="15" customHeight="1">
      <c r="A256" s="290"/>
      <c r="B256" s="297" t="s">
        <v>829</v>
      </c>
      <c r="C256" s="298" t="s">
        <v>830</v>
      </c>
      <c r="D256" s="452">
        <v>36</v>
      </c>
      <c r="E256" s="445"/>
      <c r="F256" s="238"/>
      <c r="G256" s="238"/>
      <c r="H256" s="238"/>
      <c r="I256" s="446"/>
      <c r="J256" s="445">
        <v>1</v>
      </c>
      <c r="K256" s="238">
        <v>10</v>
      </c>
      <c r="L256" s="238">
        <v>10</v>
      </c>
      <c r="M256" s="238">
        <v>0</v>
      </c>
      <c r="N256" s="446">
        <v>0</v>
      </c>
      <c r="O256" s="445">
        <v>10</v>
      </c>
      <c r="P256" s="446">
        <v>0</v>
      </c>
      <c r="Q256" s="445">
        <v>2</v>
      </c>
      <c r="R256" s="238">
        <v>3</v>
      </c>
      <c r="S256" s="267">
        <v>1</v>
      </c>
      <c r="T256" s="238">
        <v>4</v>
      </c>
      <c r="U256" s="238">
        <v>0</v>
      </c>
      <c r="V256" s="266">
        <v>0</v>
      </c>
      <c r="W256" s="446">
        <v>0</v>
      </c>
      <c r="X256" s="4"/>
      <c r="Y256" s="4"/>
      <c r="Z256" s="4"/>
      <c r="AA256" s="4"/>
      <c r="AB256" s="4"/>
      <c r="AC256" s="4"/>
      <c r="AR256" s="4"/>
    </row>
    <row r="257" spans="1:46" ht="15" customHeight="1">
      <c r="A257" s="290"/>
      <c r="B257" s="297" t="s">
        <v>799</v>
      </c>
      <c r="C257" s="298" t="s">
        <v>800</v>
      </c>
      <c r="D257" s="452">
        <v>18</v>
      </c>
      <c r="E257" s="445"/>
      <c r="F257" s="238"/>
      <c r="G257" s="238"/>
      <c r="H257" s="238"/>
      <c r="I257" s="446"/>
      <c r="J257" s="445">
        <v>1</v>
      </c>
      <c r="K257" s="238">
        <v>12</v>
      </c>
      <c r="L257" s="238">
        <v>7</v>
      </c>
      <c r="M257" s="238">
        <v>5</v>
      </c>
      <c r="N257" s="446">
        <v>0</v>
      </c>
      <c r="O257" s="445">
        <v>12</v>
      </c>
      <c r="P257" s="446">
        <v>0</v>
      </c>
      <c r="Q257" s="445">
        <v>2</v>
      </c>
      <c r="R257" s="238">
        <v>3</v>
      </c>
      <c r="S257" s="267">
        <v>3</v>
      </c>
      <c r="T257" s="238">
        <v>4</v>
      </c>
      <c r="U257" s="238">
        <v>0</v>
      </c>
      <c r="V257" s="266">
        <v>0</v>
      </c>
      <c r="W257" s="446">
        <v>0</v>
      </c>
      <c r="X257" s="4"/>
      <c r="Y257" s="4"/>
      <c r="Z257" s="4"/>
      <c r="AA257" s="4"/>
      <c r="AB257" s="4"/>
      <c r="AC257" s="4"/>
      <c r="AR257" s="4"/>
    </row>
    <row r="258" spans="1:46" ht="15" customHeight="1">
      <c r="A258" s="290"/>
      <c r="B258" s="297" t="s">
        <v>761</v>
      </c>
      <c r="C258" s="298" t="s">
        <v>703</v>
      </c>
      <c r="D258" s="452">
        <v>33</v>
      </c>
      <c r="E258" s="461"/>
      <c r="F258" s="263"/>
      <c r="G258" s="263"/>
      <c r="H258" s="263"/>
      <c r="I258" s="462"/>
      <c r="J258" s="461">
        <v>1</v>
      </c>
      <c r="K258" s="263">
        <v>12</v>
      </c>
      <c r="L258" s="263">
        <v>9</v>
      </c>
      <c r="M258" s="263">
        <v>3</v>
      </c>
      <c r="N258" s="462">
        <v>0</v>
      </c>
      <c r="O258" s="461">
        <v>0</v>
      </c>
      <c r="P258" s="462">
        <v>12</v>
      </c>
      <c r="Q258" s="445">
        <v>2</v>
      </c>
      <c r="R258" s="238">
        <v>3</v>
      </c>
      <c r="S258" s="267">
        <v>3</v>
      </c>
      <c r="T258" s="238">
        <v>4</v>
      </c>
      <c r="U258" s="238">
        <v>0</v>
      </c>
      <c r="V258" s="266">
        <v>0</v>
      </c>
      <c r="W258" s="446">
        <v>0</v>
      </c>
      <c r="X258" s="4"/>
      <c r="Y258" s="4"/>
      <c r="Z258" s="4"/>
      <c r="AA258" s="4"/>
      <c r="AT258" s="4"/>
    </row>
    <row r="259" spans="1:46" ht="15" customHeight="1">
      <c r="A259" s="290"/>
      <c r="B259" s="297" t="s">
        <v>761</v>
      </c>
      <c r="C259" s="298" t="s">
        <v>700</v>
      </c>
      <c r="D259" s="452">
        <v>75</v>
      </c>
      <c r="E259" s="461"/>
      <c r="F259" s="263"/>
      <c r="G259" s="263"/>
      <c r="H259" s="263"/>
      <c r="I259" s="462"/>
      <c r="J259" s="461">
        <v>2</v>
      </c>
      <c r="K259" s="263">
        <v>20</v>
      </c>
      <c r="L259" s="263">
        <v>15</v>
      </c>
      <c r="M259" s="263">
        <v>5</v>
      </c>
      <c r="N259" s="462">
        <v>0</v>
      </c>
      <c r="O259" s="461">
        <v>0</v>
      </c>
      <c r="P259" s="462">
        <v>20</v>
      </c>
      <c r="Q259" s="445">
        <v>4</v>
      </c>
      <c r="R259" s="238">
        <v>1</v>
      </c>
      <c r="S259" s="267">
        <v>5</v>
      </c>
      <c r="T259" s="238">
        <v>6</v>
      </c>
      <c r="U259" s="238">
        <v>3</v>
      </c>
      <c r="V259" s="266">
        <v>1</v>
      </c>
      <c r="W259" s="446">
        <v>0</v>
      </c>
      <c r="X259" s="4"/>
      <c r="Y259" s="4"/>
      <c r="Z259" s="4"/>
      <c r="AA259" s="4"/>
      <c r="AT259" s="4"/>
    </row>
    <row r="260" spans="1:46" ht="15" customHeight="1">
      <c r="A260" s="290"/>
      <c r="B260" s="297" t="s">
        <v>761</v>
      </c>
      <c r="C260" s="298" t="s">
        <v>696</v>
      </c>
      <c r="D260" s="452">
        <v>27</v>
      </c>
      <c r="E260" s="461"/>
      <c r="F260" s="263"/>
      <c r="G260" s="263"/>
      <c r="H260" s="263"/>
      <c r="I260" s="462"/>
      <c r="J260" s="461">
        <v>1</v>
      </c>
      <c r="K260" s="263">
        <v>11</v>
      </c>
      <c r="L260" s="263">
        <v>7</v>
      </c>
      <c r="M260" s="263">
        <v>4</v>
      </c>
      <c r="N260" s="462">
        <v>0</v>
      </c>
      <c r="O260" s="461">
        <v>0</v>
      </c>
      <c r="P260" s="462">
        <v>11</v>
      </c>
      <c r="Q260" s="445">
        <v>0</v>
      </c>
      <c r="R260" s="238">
        <v>1</v>
      </c>
      <c r="S260" s="267">
        <v>5</v>
      </c>
      <c r="T260" s="238">
        <v>0</v>
      </c>
      <c r="U260" s="238">
        <v>3</v>
      </c>
      <c r="V260" s="266">
        <v>2</v>
      </c>
      <c r="W260" s="446">
        <v>0</v>
      </c>
      <c r="X260" s="4"/>
      <c r="Y260" s="4"/>
      <c r="Z260" s="4"/>
      <c r="AA260" s="4"/>
      <c r="AT260" s="4"/>
    </row>
    <row r="261" spans="1:46" ht="15" customHeight="1">
      <c r="A261" s="290"/>
      <c r="B261" s="297" t="s">
        <v>761</v>
      </c>
      <c r="C261" s="298" t="s">
        <v>803</v>
      </c>
      <c r="D261" s="452">
        <v>105</v>
      </c>
      <c r="E261" s="461"/>
      <c r="F261" s="263"/>
      <c r="G261" s="263"/>
      <c r="H261" s="263"/>
      <c r="I261" s="462"/>
      <c r="J261" s="461">
        <v>1</v>
      </c>
      <c r="K261" s="263">
        <v>12</v>
      </c>
      <c r="L261" s="263">
        <v>8</v>
      </c>
      <c r="M261" s="263">
        <v>4</v>
      </c>
      <c r="N261" s="462">
        <v>0</v>
      </c>
      <c r="O261" s="461">
        <v>0</v>
      </c>
      <c r="P261" s="462">
        <v>12</v>
      </c>
      <c r="Q261" s="445">
        <v>4</v>
      </c>
      <c r="R261" s="238">
        <v>5</v>
      </c>
      <c r="S261" s="267">
        <v>3</v>
      </c>
      <c r="T261" s="238">
        <v>0</v>
      </c>
      <c r="U261" s="238">
        <v>0</v>
      </c>
      <c r="V261" s="266">
        <v>0</v>
      </c>
      <c r="W261" s="446">
        <v>0</v>
      </c>
      <c r="X261" s="4"/>
      <c r="Y261" s="4"/>
      <c r="Z261" s="4"/>
      <c r="AA261" s="4"/>
      <c r="AT261" s="4"/>
    </row>
    <row r="262" spans="1:46" ht="15" customHeight="1">
      <c r="A262" s="290"/>
      <c r="B262" s="297" t="s">
        <v>761</v>
      </c>
      <c r="C262" s="298" t="s">
        <v>762</v>
      </c>
      <c r="D262" s="452">
        <v>66</v>
      </c>
      <c r="E262" s="461"/>
      <c r="F262" s="263"/>
      <c r="G262" s="263"/>
      <c r="H262" s="263"/>
      <c r="I262" s="462"/>
      <c r="J262" s="461">
        <v>1</v>
      </c>
      <c r="K262" s="263">
        <v>14</v>
      </c>
      <c r="L262" s="263">
        <v>13</v>
      </c>
      <c r="M262" s="263">
        <v>0</v>
      </c>
      <c r="N262" s="462">
        <v>1</v>
      </c>
      <c r="O262" s="461">
        <v>0</v>
      </c>
      <c r="P262" s="462">
        <v>14</v>
      </c>
      <c r="Q262" s="445">
        <v>2</v>
      </c>
      <c r="R262" s="238">
        <v>4</v>
      </c>
      <c r="S262" s="267">
        <v>6</v>
      </c>
      <c r="T262" s="238">
        <v>2</v>
      </c>
      <c r="U262" s="238">
        <v>0</v>
      </c>
      <c r="V262" s="266">
        <v>0</v>
      </c>
      <c r="W262" s="446">
        <v>0</v>
      </c>
      <c r="X262" s="4"/>
      <c r="Y262" s="4"/>
      <c r="Z262" s="4"/>
      <c r="AA262" s="4"/>
      <c r="AT262" s="4"/>
    </row>
    <row r="263" spans="1:46" ht="15" customHeight="1">
      <c r="A263" s="290"/>
      <c r="B263" s="297" t="s">
        <v>761</v>
      </c>
      <c r="C263" s="298" t="s">
        <v>695</v>
      </c>
      <c r="D263" s="452">
        <v>36</v>
      </c>
      <c r="E263" s="461"/>
      <c r="F263" s="263"/>
      <c r="G263" s="263"/>
      <c r="H263" s="263"/>
      <c r="I263" s="462"/>
      <c r="J263" s="461">
        <v>1</v>
      </c>
      <c r="K263" s="263">
        <v>11</v>
      </c>
      <c r="L263" s="263">
        <v>10</v>
      </c>
      <c r="M263" s="263">
        <v>0</v>
      </c>
      <c r="N263" s="462">
        <v>1</v>
      </c>
      <c r="O263" s="461">
        <v>0</v>
      </c>
      <c r="P263" s="462">
        <v>11</v>
      </c>
      <c r="Q263" s="445">
        <v>4</v>
      </c>
      <c r="R263" s="238">
        <v>1</v>
      </c>
      <c r="S263" s="267">
        <v>6</v>
      </c>
      <c r="T263" s="238">
        <v>0</v>
      </c>
      <c r="U263" s="238">
        <v>0</v>
      </c>
      <c r="V263" s="266">
        <v>0</v>
      </c>
      <c r="W263" s="446">
        <v>0</v>
      </c>
      <c r="X263" s="4"/>
      <c r="Y263" s="4"/>
      <c r="Z263" s="4"/>
      <c r="AA263" s="4"/>
      <c r="AT263" s="4"/>
    </row>
    <row r="264" spans="1:46" ht="15" customHeight="1">
      <c r="A264" s="290"/>
      <c r="B264" s="297" t="s">
        <v>761</v>
      </c>
      <c r="C264" s="298" t="s">
        <v>707</v>
      </c>
      <c r="D264" s="452">
        <v>36</v>
      </c>
      <c r="E264" s="445"/>
      <c r="F264" s="238"/>
      <c r="G264" s="238"/>
      <c r="H264" s="238"/>
      <c r="I264" s="446"/>
      <c r="J264" s="445">
        <v>1</v>
      </c>
      <c r="K264" s="238">
        <v>10</v>
      </c>
      <c r="L264" s="238">
        <v>8</v>
      </c>
      <c r="M264" s="238">
        <v>2</v>
      </c>
      <c r="N264" s="446">
        <v>0</v>
      </c>
      <c r="O264" s="445">
        <v>0</v>
      </c>
      <c r="P264" s="446">
        <v>10</v>
      </c>
      <c r="Q264" s="445">
        <v>0</v>
      </c>
      <c r="R264" s="238">
        <v>2</v>
      </c>
      <c r="S264" s="267">
        <v>5</v>
      </c>
      <c r="T264" s="238">
        <v>3</v>
      </c>
      <c r="U264" s="238">
        <v>0</v>
      </c>
      <c r="V264" s="266">
        <v>0</v>
      </c>
      <c r="W264" s="446">
        <v>0</v>
      </c>
      <c r="X264" s="4"/>
      <c r="Y264" s="4"/>
      <c r="Z264" s="4"/>
      <c r="AA264" s="4"/>
      <c r="AT264" s="4"/>
    </row>
    <row r="265" spans="1:46" ht="15" customHeight="1">
      <c r="A265" s="290"/>
      <c r="B265" s="297" t="s">
        <v>761</v>
      </c>
      <c r="C265" s="298" t="s">
        <v>823</v>
      </c>
      <c r="D265" s="452">
        <v>60</v>
      </c>
      <c r="E265" s="445"/>
      <c r="F265" s="238"/>
      <c r="G265" s="238"/>
      <c r="H265" s="238"/>
      <c r="I265" s="446"/>
      <c r="J265" s="445">
        <v>1</v>
      </c>
      <c r="K265" s="238">
        <v>10</v>
      </c>
      <c r="L265" s="238">
        <v>9</v>
      </c>
      <c r="M265" s="238">
        <v>1</v>
      </c>
      <c r="N265" s="446">
        <v>0</v>
      </c>
      <c r="O265" s="445">
        <v>0</v>
      </c>
      <c r="P265" s="446">
        <v>10</v>
      </c>
      <c r="Q265" s="445">
        <v>0</v>
      </c>
      <c r="R265" s="238">
        <v>2</v>
      </c>
      <c r="S265" s="267">
        <v>5</v>
      </c>
      <c r="T265" s="238">
        <v>3</v>
      </c>
      <c r="U265" s="238">
        <v>0</v>
      </c>
      <c r="V265" s="266">
        <v>0</v>
      </c>
      <c r="W265" s="446">
        <v>0</v>
      </c>
      <c r="X265" s="4"/>
      <c r="Y265" s="4"/>
      <c r="Z265" s="4"/>
      <c r="AA265" s="4"/>
      <c r="AT265" s="4"/>
    </row>
    <row r="266" spans="1:46" ht="15" customHeight="1">
      <c r="A266" s="290"/>
      <c r="B266" s="297" t="s">
        <v>761</v>
      </c>
      <c r="C266" s="298" t="s">
        <v>706</v>
      </c>
      <c r="D266" s="452">
        <v>72</v>
      </c>
      <c r="E266" s="445"/>
      <c r="F266" s="238"/>
      <c r="G266" s="238"/>
      <c r="H266" s="238"/>
      <c r="I266" s="446"/>
      <c r="J266" s="445">
        <v>2</v>
      </c>
      <c r="K266" s="238">
        <v>21</v>
      </c>
      <c r="L266" s="238">
        <v>17</v>
      </c>
      <c r="M266" s="238">
        <v>4</v>
      </c>
      <c r="N266" s="446">
        <v>0</v>
      </c>
      <c r="O266" s="445">
        <v>0</v>
      </c>
      <c r="P266" s="446">
        <v>21</v>
      </c>
      <c r="Q266" s="445">
        <v>3</v>
      </c>
      <c r="R266" s="238">
        <v>4</v>
      </c>
      <c r="S266" s="267">
        <v>2</v>
      </c>
      <c r="T266" s="238">
        <v>6</v>
      </c>
      <c r="U266" s="238">
        <v>6</v>
      </c>
      <c r="V266" s="266">
        <v>0</v>
      </c>
      <c r="W266" s="446">
        <v>0</v>
      </c>
      <c r="X266" s="4"/>
      <c r="Y266" s="4"/>
      <c r="Z266" s="4"/>
      <c r="AA266" s="4"/>
      <c r="AB266" s="4"/>
      <c r="AC266" s="4"/>
      <c r="AR266" s="4"/>
    </row>
    <row r="267" spans="1:46" ht="15" customHeight="1">
      <c r="A267" s="290"/>
      <c r="B267" s="297" t="s">
        <v>761</v>
      </c>
      <c r="C267" s="298" t="s">
        <v>708</v>
      </c>
      <c r="D267" s="452">
        <v>39</v>
      </c>
      <c r="E267" s="445"/>
      <c r="F267" s="238"/>
      <c r="G267" s="238"/>
      <c r="H267" s="238"/>
      <c r="I267" s="446"/>
      <c r="J267" s="445">
        <v>1</v>
      </c>
      <c r="K267" s="238">
        <v>10</v>
      </c>
      <c r="L267" s="238">
        <v>9</v>
      </c>
      <c r="M267" s="238">
        <v>1</v>
      </c>
      <c r="N267" s="446">
        <v>0</v>
      </c>
      <c r="O267" s="445">
        <v>0</v>
      </c>
      <c r="P267" s="446">
        <v>10</v>
      </c>
      <c r="Q267" s="445">
        <v>2</v>
      </c>
      <c r="R267" s="238">
        <v>4</v>
      </c>
      <c r="S267" s="267">
        <v>4</v>
      </c>
      <c r="T267" s="238">
        <v>0</v>
      </c>
      <c r="U267" s="238">
        <v>0</v>
      </c>
      <c r="V267" s="266">
        <v>0</v>
      </c>
      <c r="W267" s="446">
        <v>0</v>
      </c>
      <c r="X267" s="4"/>
      <c r="Y267" s="4"/>
      <c r="Z267" s="4"/>
      <c r="AA267" s="4"/>
      <c r="AB267" s="4"/>
      <c r="AC267" s="4"/>
      <c r="AR267" s="4"/>
    </row>
    <row r="268" spans="1:46" ht="15" customHeight="1">
      <c r="A268" s="290"/>
      <c r="B268" s="297" t="s">
        <v>767</v>
      </c>
      <c r="C268" s="298" t="s">
        <v>817</v>
      </c>
      <c r="D268" s="452">
        <v>66</v>
      </c>
      <c r="E268" s="445"/>
      <c r="F268" s="238"/>
      <c r="G268" s="238"/>
      <c r="H268" s="238"/>
      <c r="I268" s="446"/>
      <c r="J268" s="445">
        <v>2</v>
      </c>
      <c r="K268" s="238">
        <v>20</v>
      </c>
      <c r="L268" s="238">
        <v>17</v>
      </c>
      <c r="M268" s="238">
        <v>3</v>
      </c>
      <c r="N268" s="446">
        <v>0</v>
      </c>
      <c r="O268" s="445">
        <v>0</v>
      </c>
      <c r="P268" s="446">
        <v>20</v>
      </c>
      <c r="Q268" s="445">
        <v>1</v>
      </c>
      <c r="R268" s="238">
        <v>3</v>
      </c>
      <c r="S268" s="267">
        <v>5</v>
      </c>
      <c r="T268" s="238">
        <v>7</v>
      </c>
      <c r="U268" s="238">
        <v>4</v>
      </c>
      <c r="V268" s="266">
        <v>0</v>
      </c>
      <c r="W268" s="446">
        <v>0</v>
      </c>
      <c r="X268" s="4"/>
      <c r="Y268" s="4"/>
      <c r="Z268" s="4"/>
      <c r="AA268" s="4"/>
      <c r="AB268" s="4"/>
      <c r="AC268" s="4"/>
      <c r="AR268" s="4"/>
    </row>
    <row r="269" spans="1:46" ht="15" customHeight="1">
      <c r="A269" s="290"/>
      <c r="B269" s="297" t="s">
        <v>767</v>
      </c>
      <c r="C269" s="298" t="s">
        <v>816</v>
      </c>
      <c r="D269" s="452">
        <v>18</v>
      </c>
      <c r="E269" s="445"/>
      <c r="F269" s="238"/>
      <c r="G269" s="238"/>
      <c r="H269" s="238"/>
      <c r="I269" s="446"/>
      <c r="J269" s="445">
        <v>1</v>
      </c>
      <c r="K269" s="238">
        <v>10</v>
      </c>
      <c r="L269" s="238">
        <v>6</v>
      </c>
      <c r="M269" s="238">
        <v>4</v>
      </c>
      <c r="N269" s="446">
        <v>0</v>
      </c>
      <c r="O269" s="445">
        <v>0</v>
      </c>
      <c r="P269" s="446">
        <v>10</v>
      </c>
      <c r="Q269" s="445">
        <v>2</v>
      </c>
      <c r="R269" s="238">
        <v>4</v>
      </c>
      <c r="S269" s="267">
        <v>4</v>
      </c>
      <c r="T269" s="238">
        <v>0</v>
      </c>
      <c r="U269" s="238">
        <v>0</v>
      </c>
      <c r="V269" s="266">
        <v>0</v>
      </c>
      <c r="W269" s="446">
        <v>0</v>
      </c>
      <c r="X269" s="4"/>
      <c r="Y269" s="4"/>
      <c r="Z269" s="4"/>
      <c r="AA269" s="4"/>
      <c r="AB269" s="4"/>
      <c r="AC269" s="4"/>
      <c r="AR269" s="4"/>
    </row>
    <row r="270" spans="1:46" ht="15" customHeight="1">
      <c r="A270" s="290"/>
      <c r="B270" s="297" t="s">
        <v>767</v>
      </c>
      <c r="C270" s="298" t="s">
        <v>814</v>
      </c>
      <c r="D270" s="452">
        <v>63</v>
      </c>
      <c r="E270" s="445"/>
      <c r="F270" s="238"/>
      <c r="G270" s="238"/>
      <c r="H270" s="238"/>
      <c r="I270" s="446"/>
      <c r="J270" s="445">
        <v>1</v>
      </c>
      <c r="K270" s="238">
        <v>5</v>
      </c>
      <c r="L270" s="238">
        <v>5</v>
      </c>
      <c r="M270" s="238">
        <v>0</v>
      </c>
      <c r="N270" s="446">
        <v>0</v>
      </c>
      <c r="O270" s="445">
        <v>2</v>
      </c>
      <c r="P270" s="446">
        <v>3</v>
      </c>
      <c r="Q270" s="445">
        <v>2</v>
      </c>
      <c r="R270" s="238">
        <v>1</v>
      </c>
      <c r="S270" s="267">
        <v>1</v>
      </c>
      <c r="T270" s="238">
        <v>1</v>
      </c>
      <c r="U270" s="238">
        <v>0</v>
      </c>
      <c r="V270" s="266">
        <v>0</v>
      </c>
      <c r="W270" s="446">
        <v>0</v>
      </c>
      <c r="X270" s="4"/>
      <c r="Y270" s="4"/>
      <c r="Z270" s="4"/>
      <c r="AA270" s="4"/>
      <c r="AB270" s="4"/>
      <c r="AC270" s="4"/>
      <c r="AR270" s="4"/>
    </row>
    <row r="271" spans="1:46" ht="15" customHeight="1">
      <c r="A271" s="290"/>
      <c r="B271" s="297" t="s">
        <v>767</v>
      </c>
      <c r="C271" s="298" t="s">
        <v>831</v>
      </c>
      <c r="D271" s="452">
        <v>36</v>
      </c>
      <c r="E271" s="445"/>
      <c r="F271" s="238"/>
      <c r="G271" s="238"/>
      <c r="H271" s="238"/>
      <c r="I271" s="446"/>
      <c r="J271" s="445">
        <v>1</v>
      </c>
      <c r="K271" s="238">
        <v>10</v>
      </c>
      <c r="L271" s="238">
        <v>8</v>
      </c>
      <c r="M271" s="238">
        <v>2</v>
      </c>
      <c r="N271" s="446">
        <v>0</v>
      </c>
      <c r="O271" s="445">
        <v>0</v>
      </c>
      <c r="P271" s="446">
        <v>10</v>
      </c>
      <c r="Q271" s="445">
        <v>2</v>
      </c>
      <c r="R271" s="238">
        <v>4</v>
      </c>
      <c r="S271" s="267">
        <v>3</v>
      </c>
      <c r="T271" s="238">
        <v>1</v>
      </c>
      <c r="U271" s="238">
        <v>0</v>
      </c>
      <c r="V271" s="266">
        <v>0</v>
      </c>
      <c r="W271" s="446">
        <v>0</v>
      </c>
      <c r="X271" s="4"/>
      <c r="Y271" s="4"/>
      <c r="Z271" s="4"/>
      <c r="AA271" s="4"/>
      <c r="AB271" s="4"/>
      <c r="AC271" s="4"/>
      <c r="AR271" s="4"/>
    </row>
    <row r="272" spans="1:46" ht="15" customHeight="1">
      <c r="A272" s="290"/>
      <c r="B272" s="297" t="s">
        <v>767</v>
      </c>
      <c r="C272" s="298" t="s">
        <v>815</v>
      </c>
      <c r="D272" s="452">
        <v>72</v>
      </c>
      <c r="E272" s="445"/>
      <c r="F272" s="238"/>
      <c r="G272" s="238"/>
      <c r="H272" s="238"/>
      <c r="I272" s="446"/>
      <c r="J272" s="445">
        <v>2</v>
      </c>
      <c r="K272" s="238">
        <v>20</v>
      </c>
      <c r="L272" s="238">
        <v>16</v>
      </c>
      <c r="M272" s="238">
        <v>4</v>
      </c>
      <c r="N272" s="446">
        <v>0</v>
      </c>
      <c r="O272" s="445">
        <v>0</v>
      </c>
      <c r="P272" s="446">
        <v>20</v>
      </c>
      <c r="Q272" s="445">
        <v>3</v>
      </c>
      <c r="R272" s="238">
        <v>4</v>
      </c>
      <c r="S272" s="267">
        <v>5</v>
      </c>
      <c r="T272" s="238">
        <v>2</v>
      </c>
      <c r="U272" s="238">
        <v>6</v>
      </c>
      <c r="V272" s="266">
        <v>0</v>
      </c>
      <c r="W272" s="446">
        <v>0</v>
      </c>
      <c r="X272" s="4"/>
      <c r="Y272" s="4"/>
      <c r="Z272" s="4"/>
      <c r="AA272" s="4"/>
      <c r="AB272" s="4"/>
      <c r="AC272" s="4"/>
      <c r="AR272" s="4"/>
    </row>
    <row r="273" spans="1:44" ht="15" customHeight="1">
      <c r="A273" s="290"/>
      <c r="B273" s="297" t="s">
        <v>767</v>
      </c>
      <c r="C273" s="298" t="s">
        <v>832</v>
      </c>
      <c r="D273" s="452">
        <v>30</v>
      </c>
      <c r="E273" s="445"/>
      <c r="F273" s="238"/>
      <c r="G273" s="238"/>
      <c r="H273" s="238"/>
      <c r="I273" s="446"/>
      <c r="J273" s="445">
        <v>1</v>
      </c>
      <c r="K273" s="238">
        <v>10</v>
      </c>
      <c r="L273" s="238">
        <v>7</v>
      </c>
      <c r="M273" s="238">
        <v>3</v>
      </c>
      <c r="N273" s="446">
        <v>0</v>
      </c>
      <c r="O273" s="445">
        <v>0</v>
      </c>
      <c r="P273" s="446">
        <v>10</v>
      </c>
      <c r="Q273" s="445">
        <v>2</v>
      </c>
      <c r="R273" s="238">
        <v>4</v>
      </c>
      <c r="S273" s="267">
        <v>3</v>
      </c>
      <c r="T273" s="238">
        <v>0</v>
      </c>
      <c r="U273" s="238">
        <v>1</v>
      </c>
      <c r="V273" s="266">
        <v>0</v>
      </c>
      <c r="W273" s="446">
        <v>0</v>
      </c>
      <c r="X273" s="4"/>
      <c r="Y273" s="4"/>
      <c r="Z273" s="4"/>
      <c r="AA273" s="4"/>
      <c r="AB273" s="4"/>
      <c r="AC273" s="4"/>
      <c r="AR273" s="4"/>
    </row>
    <row r="274" spans="1:44" ht="15" customHeight="1">
      <c r="A274" s="290"/>
      <c r="B274" s="297" t="s">
        <v>767</v>
      </c>
      <c r="C274" s="298" t="s">
        <v>826</v>
      </c>
      <c r="D274" s="452">
        <v>60</v>
      </c>
      <c r="E274" s="445"/>
      <c r="F274" s="238"/>
      <c r="G274" s="238"/>
      <c r="H274" s="238"/>
      <c r="I274" s="446"/>
      <c r="J274" s="445">
        <v>1</v>
      </c>
      <c r="K274" s="238">
        <v>5</v>
      </c>
      <c r="L274" s="238">
        <v>5</v>
      </c>
      <c r="M274" s="238">
        <v>0</v>
      </c>
      <c r="N274" s="446">
        <v>0</v>
      </c>
      <c r="O274" s="445">
        <v>2</v>
      </c>
      <c r="P274" s="446">
        <v>3</v>
      </c>
      <c r="Q274" s="445">
        <v>1</v>
      </c>
      <c r="R274" s="238">
        <v>2</v>
      </c>
      <c r="S274" s="267">
        <v>1</v>
      </c>
      <c r="T274" s="238">
        <v>1</v>
      </c>
      <c r="U274" s="238">
        <v>0</v>
      </c>
      <c r="V274" s="266">
        <v>0</v>
      </c>
      <c r="W274" s="446">
        <v>0</v>
      </c>
      <c r="X274" s="4"/>
      <c r="Y274" s="4"/>
      <c r="Z274" s="4"/>
      <c r="AA274" s="4"/>
      <c r="AB274" s="4"/>
      <c r="AC274" s="4"/>
      <c r="AR274" s="4"/>
    </row>
    <row r="275" spans="1:44" ht="15" customHeight="1">
      <c r="A275" s="290"/>
      <c r="B275" s="297" t="s">
        <v>767</v>
      </c>
      <c r="C275" s="298" t="s">
        <v>833</v>
      </c>
      <c r="D275" s="452">
        <v>36</v>
      </c>
      <c r="E275" s="445"/>
      <c r="F275" s="238"/>
      <c r="G275" s="238"/>
      <c r="H275" s="238"/>
      <c r="I275" s="446"/>
      <c r="J275" s="445">
        <v>1</v>
      </c>
      <c r="K275" s="238">
        <v>10</v>
      </c>
      <c r="L275" s="238">
        <v>8</v>
      </c>
      <c r="M275" s="238">
        <v>2</v>
      </c>
      <c r="N275" s="446">
        <v>0</v>
      </c>
      <c r="O275" s="445">
        <v>0</v>
      </c>
      <c r="P275" s="446">
        <v>10</v>
      </c>
      <c r="Q275" s="445">
        <v>2</v>
      </c>
      <c r="R275" s="238">
        <v>1</v>
      </c>
      <c r="S275" s="267">
        <v>3</v>
      </c>
      <c r="T275" s="238">
        <v>2</v>
      </c>
      <c r="U275" s="238">
        <v>1</v>
      </c>
      <c r="V275" s="266">
        <v>1</v>
      </c>
      <c r="W275" s="446">
        <v>0</v>
      </c>
      <c r="X275" s="4"/>
      <c r="Y275" s="4"/>
      <c r="Z275" s="4"/>
      <c r="AA275" s="4"/>
      <c r="AB275" s="4"/>
      <c r="AC275" s="4"/>
      <c r="AR275" s="4"/>
    </row>
    <row r="276" spans="1:44" ht="15" customHeight="1">
      <c r="A276" s="290"/>
      <c r="B276" s="297" t="s">
        <v>767</v>
      </c>
      <c r="C276" s="298" t="s">
        <v>813</v>
      </c>
      <c r="D276" s="452">
        <v>24</v>
      </c>
      <c r="E276" s="445"/>
      <c r="F276" s="238"/>
      <c r="G276" s="238"/>
      <c r="H276" s="238"/>
      <c r="I276" s="446"/>
      <c r="J276" s="445">
        <v>1</v>
      </c>
      <c r="K276" s="238">
        <v>10</v>
      </c>
      <c r="L276" s="238">
        <v>6</v>
      </c>
      <c r="M276" s="238">
        <v>4</v>
      </c>
      <c r="N276" s="446">
        <v>0</v>
      </c>
      <c r="O276" s="445">
        <v>0</v>
      </c>
      <c r="P276" s="446">
        <v>10</v>
      </c>
      <c r="Q276" s="445">
        <v>2</v>
      </c>
      <c r="R276" s="238">
        <v>1</v>
      </c>
      <c r="S276" s="267">
        <v>3</v>
      </c>
      <c r="T276" s="238">
        <v>2</v>
      </c>
      <c r="U276" s="238">
        <v>1</v>
      </c>
      <c r="V276" s="266">
        <v>1</v>
      </c>
      <c r="W276" s="446">
        <v>0</v>
      </c>
      <c r="X276" s="4"/>
      <c r="Y276" s="4"/>
      <c r="Z276" s="4"/>
      <c r="AA276" s="4"/>
      <c r="AB276" s="4"/>
      <c r="AC276" s="4"/>
      <c r="AR276" s="4"/>
    </row>
    <row r="277" spans="1:44" ht="15" customHeight="1">
      <c r="A277" s="290"/>
      <c r="B277" s="297" t="s">
        <v>770</v>
      </c>
      <c r="C277" s="298" t="s">
        <v>746</v>
      </c>
      <c r="D277" s="452">
        <v>33</v>
      </c>
      <c r="E277" s="445"/>
      <c r="F277" s="238"/>
      <c r="G277" s="238"/>
      <c r="H277" s="238"/>
      <c r="I277" s="446"/>
      <c r="J277" s="445">
        <v>1</v>
      </c>
      <c r="K277" s="238">
        <v>10</v>
      </c>
      <c r="L277" s="238">
        <v>7</v>
      </c>
      <c r="M277" s="238">
        <v>3</v>
      </c>
      <c r="N277" s="446">
        <v>0</v>
      </c>
      <c r="O277" s="445">
        <v>1</v>
      </c>
      <c r="P277" s="446">
        <v>9</v>
      </c>
      <c r="Q277" s="445">
        <v>3</v>
      </c>
      <c r="R277" s="238">
        <v>1</v>
      </c>
      <c r="S277" s="267">
        <v>3</v>
      </c>
      <c r="T277" s="238">
        <v>2</v>
      </c>
      <c r="U277" s="238">
        <v>1</v>
      </c>
      <c r="V277" s="266">
        <v>0</v>
      </c>
      <c r="W277" s="446">
        <v>0</v>
      </c>
      <c r="X277" s="4"/>
      <c r="Y277" s="4"/>
      <c r="Z277" s="4"/>
      <c r="AA277" s="4"/>
      <c r="AB277" s="4"/>
      <c r="AC277" s="4"/>
      <c r="AR277" s="4"/>
    </row>
    <row r="278" spans="1:44" ht="15" customHeight="1">
      <c r="A278" s="290"/>
      <c r="B278" s="297" t="s">
        <v>770</v>
      </c>
      <c r="C278" s="298" t="s">
        <v>742</v>
      </c>
      <c r="D278" s="452">
        <v>24</v>
      </c>
      <c r="E278" s="445"/>
      <c r="F278" s="238"/>
      <c r="G278" s="238"/>
      <c r="H278" s="238"/>
      <c r="I278" s="446"/>
      <c r="J278" s="445">
        <v>1</v>
      </c>
      <c r="K278" s="238">
        <v>10</v>
      </c>
      <c r="L278" s="238">
        <v>6</v>
      </c>
      <c r="M278" s="238">
        <v>4</v>
      </c>
      <c r="N278" s="446">
        <v>0</v>
      </c>
      <c r="O278" s="445">
        <v>0</v>
      </c>
      <c r="P278" s="446">
        <v>10</v>
      </c>
      <c r="Q278" s="445">
        <v>2</v>
      </c>
      <c r="R278" s="238">
        <v>0</v>
      </c>
      <c r="S278" s="267">
        <v>3</v>
      </c>
      <c r="T278" s="238">
        <v>2</v>
      </c>
      <c r="U278" s="238">
        <v>3</v>
      </c>
      <c r="V278" s="266">
        <v>0</v>
      </c>
      <c r="W278" s="446">
        <v>0</v>
      </c>
      <c r="X278" s="4"/>
      <c r="Y278" s="4"/>
      <c r="Z278" s="4"/>
      <c r="AA278" s="4"/>
      <c r="AB278" s="4"/>
      <c r="AC278" s="4"/>
      <c r="AR278" s="4"/>
    </row>
    <row r="279" spans="1:44" ht="15" customHeight="1">
      <c r="A279" s="290"/>
      <c r="B279" s="297" t="s">
        <v>770</v>
      </c>
      <c r="C279" s="298" t="s">
        <v>834</v>
      </c>
      <c r="D279" s="452">
        <v>36</v>
      </c>
      <c r="E279" s="445"/>
      <c r="F279" s="238"/>
      <c r="G279" s="238"/>
      <c r="H279" s="238"/>
      <c r="I279" s="446"/>
      <c r="J279" s="445">
        <v>1</v>
      </c>
      <c r="K279" s="238">
        <v>10</v>
      </c>
      <c r="L279" s="238">
        <v>5</v>
      </c>
      <c r="M279" s="238">
        <v>5</v>
      </c>
      <c r="N279" s="446">
        <v>0</v>
      </c>
      <c r="O279" s="445">
        <v>0</v>
      </c>
      <c r="P279" s="446">
        <v>10</v>
      </c>
      <c r="Q279" s="445">
        <v>2</v>
      </c>
      <c r="R279" s="238">
        <v>0</v>
      </c>
      <c r="S279" s="267">
        <v>3</v>
      </c>
      <c r="T279" s="238">
        <v>2</v>
      </c>
      <c r="U279" s="238">
        <v>3</v>
      </c>
      <c r="V279" s="266">
        <v>0</v>
      </c>
      <c r="W279" s="446">
        <v>0</v>
      </c>
      <c r="X279" s="4"/>
      <c r="Y279" s="4"/>
      <c r="Z279" s="4"/>
      <c r="AA279" s="4"/>
      <c r="AB279" s="4"/>
      <c r="AC279" s="4"/>
      <c r="AR279" s="4"/>
    </row>
    <row r="280" spans="1:44" ht="15" customHeight="1">
      <c r="A280" s="290"/>
      <c r="B280" s="297" t="s">
        <v>770</v>
      </c>
      <c r="C280" s="298" t="s">
        <v>744</v>
      </c>
      <c r="D280" s="452">
        <v>30</v>
      </c>
      <c r="E280" s="445"/>
      <c r="F280" s="238"/>
      <c r="G280" s="238"/>
      <c r="H280" s="238"/>
      <c r="I280" s="446"/>
      <c r="J280" s="445">
        <v>1</v>
      </c>
      <c r="K280" s="238">
        <v>10</v>
      </c>
      <c r="L280" s="238">
        <v>5</v>
      </c>
      <c r="M280" s="238">
        <v>5</v>
      </c>
      <c r="N280" s="446">
        <v>0</v>
      </c>
      <c r="O280" s="445">
        <v>0</v>
      </c>
      <c r="P280" s="446">
        <v>10</v>
      </c>
      <c r="Q280" s="445">
        <v>2</v>
      </c>
      <c r="R280" s="238">
        <v>0</v>
      </c>
      <c r="S280" s="267">
        <v>3</v>
      </c>
      <c r="T280" s="238">
        <v>2</v>
      </c>
      <c r="U280" s="238">
        <v>3</v>
      </c>
      <c r="V280" s="266">
        <v>0</v>
      </c>
      <c r="W280" s="446">
        <v>0</v>
      </c>
      <c r="X280" s="4"/>
      <c r="Y280" s="4"/>
      <c r="Z280" s="4"/>
      <c r="AA280" s="4"/>
      <c r="AB280" s="4"/>
      <c r="AC280" s="4"/>
      <c r="AR280" s="4"/>
    </row>
    <row r="281" spans="1:44" ht="15" customHeight="1">
      <c r="A281" s="290"/>
      <c r="B281" s="297" t="s">
        <v>770</v>
      </c>
      <c r="C281" s="298" t="s">
        <v>835</v>
      </c>
      <c r="D281" s="452">
        <v>24</v>
      </c>
      <c r="E281" s="445"/>
      <c r="F281" s="238"/>
      <c r="G281" s="238"/>
      <c r="H281" s="238"/>
      <c r="I281" s="446"/>
      <c r="J281" s="445">
        <v>1</v>
      </c>
      <c r="K281" s="238">
        <v>10</v>
      </c>
      <c r="L281" s="238">
        <v>6</v>
      </c>
      <c r="M281" s="238">
        <v>4</v>
      </c>
      <c r="N281" s="446">
        <v>0</v>
      </c>
      <c r="O281" s="445">
        <v>0</v>
      </c>
      <c r="P281" s="446">
        <v>10</v>
      </c>
      <c r="Q281" s="445">
        <v>2</v>
      </c>
      <c r="R281" s="238">
        <v>0</v>
      </c>
      <c r="S281" s="267">
        <v>3</v>
      </c>
      <c r="T281" s="238">
        <v>2</v>
      </c>
      <c r="U281" s="238">
        <v>3</v>
      </c>
      <c r="V281" s="266">
        <v>0</v>
      </c>
      <c r="W281" s="446">
        <v>0</v>
      </c>
      <c r="X281" s="4"/>
      <c r="Y281" s="4"/>
      <c r="Z281" s="4"/>
      <c r="AA281" s="4"/>
      <c r="AB281" s="4"/>
      <c r="AC281" s="4"/>
      <c r="AR281" s="4"/>
    </row>
    <row r="282" spans="1:44" ht="15" customHeight="1">
      <c r="A282" s="290"/>
      <c r="B282" s="297" t="s">
        <v>770</v>
      </c>
      <c r="C282" s="298" t="s">
        <v>836</v>
      </c>
      <c r="D282" s="452">
        <v>36</v>
      </c>
      <c r="E282" s="445"/>
      <c r="F282" s="238"/>
      <c r="G282" s="238"/>
      <c r="H282" s="238"/>
      <c r="I282" s="446"/>
      <c r="J282" s="445">
        <v>1</v>
      </c>
      <c r="K282" s="238">
        <v>10</v>
      </c>
      <c r="L282" s="238">
        <v>7</v>
      </c>
      <c r="M282" s="238">
        <v>3</v>
      </c>
      <c r="N282" s="446">
        <v>0</v>
      </c>
      <c r="O282" s="445">
        <v>0</v>
      </c>
      <c r="P282" s="446">
        <v>10</v>
      </c>
      <c r="Q282" s="445">
        <v>2</v>
      </c>
      <c r="R282" s="238">
        <v>0</v>
      </c>
      <c r="S282" s="267">
        <v>3</v>
      </c>
      <c r="T282" s="238">
        <v>2</v>
      </c>
      <c r="U282" s="238">
        <v>3</v>
      </c>
      <c r="V282" s="266">
        <v>0</v>
      </c>
      <c r="W282" s="446">
        <v>0</v>
      </c>
      <c r="X282" s="4"/>
      <c r="Y282" s="4"/>
      <c r="Z282" s="4"/>
      <c r="AA282" s="4"/>
      <c r="AB282" s="4"/>
      <c r="AC282" s="4"/>
      <c r="AR282" s="4"/>
    </row>
    <row r="283" spans="1:44" ht="15" customHeight="1">
      <c r="A283" s="290"/>
      <c r="B283" s="297" t="s">
        <v>770</v>
      </c>
      <c r="C283" s="298" t="s">
        <v>837</v>
      </c>
      <c r="D283" s="452">
        <v>24</v>
      </c>
      <c r="E283" s="445"/>
      <c r="F283" s="238"/>
      <c r="G283" s="238"/>
      <c r="H283" s="238"/>
      <c r="I283" s="446"/>
      <c r="J283" s="445">
        <v>1</v>
      </c>
      <c r="K283" s="238">
        <v>10</v>
      </c>
      <c r="L283" s="238">
        <v>7</v>
      </c>
      <c r="M283" s="238">
        <v>3</v>
      </c>
      <c r="N283" s="446">
        <v>0</v>
      </c>
      <c r="O283" s="445">
        <v>0</v>
      </c>
      <c r="P283" s="446">
        <v>10</v>
      </c>
      <c r="Q283" s="445">
        <v>2</v>
      </c>
      <c r="R283" s="238">
        <v>0</v>
      </c>
      <c r="S283" s="267">
        <v>3</v>
      </c>
      <c r="T283" s="238">
        <v>2</v>
      </c>
      <c r="U283" s="238">
        <v>3</v>
      </c>
      <c r="V283" s="266">
        <v>0</v>
      </c>
      <c r="W283" s="446">
        <v>0</v>
      </c>
      <c r="X283" s="4"/>
      <c r="Y283" s="4"/>
      <c r="Z283" s="4"/>
      <c r="AA283" s="4"/>
      <c r="AB283" s="4"/>
      <c r="AC283" s="4"/>
      <c r="AR283" s="4"/>
    </row>
    <row r="284" spans="1:44" ht="15" customHeight="1">
      <c r="A284" s="290"/>
      <c r="B284" s="297" t="s">
        <v>761</v>
      </c>
      <c r="C284" s="298" t="s">
        <v>827</v>
      </c>
      <c r="D284" s="452"/>
      <c r="E284" s="445"/>
      <c r="F284" s="238"/>
      <c r="G284" s="238"/>
      <c r="H284" s="238"/>
      <c r="I284" s="446"/>
      <c r="J284" s="445"/>
      <c r="K284" s="238"/>
      <c r="L284" s="238">
        <v>10</v>
      </c>
      <c r="M284" s="238">
        <v>2</v>
      </c>
      <c r="N284" s="446">
        <v>0</v>
      </c>
      <c r="O284" s="445"/>
      <c r="P284" s="446"/>
      <c r="Q284" s="445"/>
      <c r="R284" s="238"/>
      <c r="S284" s="267"/>
      <c r="T284" s="238"/>
      <c r="U284" s="238"/>
      <c r="V284" s="266"/>
      <c r="W284" s="446"/>
      <c r="X284" s="4"/>
      <c r="Y284" s="4"/>
      <c r="Z284" s="4"/>
      <c r="AA284" s="4"/>
      <c r="AB284" s="4"/>
      <c r="AC284" s="4"/>
      <c r="AR284" s="4"/>
    </row>
    <row r="285" spans="1:44" ht="15" customHeight="1">
      <c r="A285" s="290"/>
      <c r="B285" s="297" t="s">
        <v>761</v>
      </c>
      <c r="C285" s="298" t="s">
        <v>838</v>
      </c>
      <c r="D285" s="452"/>
      <c r="E285" s="445"/>
      <c r="F285" s="238"/>
      <c r="G285" s="238"/>
      <c r="H285" s="238"/>
      <c r="I285" s="446"/>
      <c r="J285" s="445"/>
      <c r="K285" s="238"/>
      <c r="L285" s="238">
        <v>15</v>
      </c>
      <c r="M285" s="238">
        <v>1</v>
      </c>
      <c r="N285" s="446">
        <v>0</v>
      </c>
      <c r="O285" s="445"/>
      <c r="P285" s="446"/>
      <c r="Q285" s="445"/>
      <c r="R285" s="238"/>
      <c r="S285" s="267"/>
      <c r="T285" s="238"/>
      <c r="U285" s="238"/>
      <c r="V285" s="266"/>
      <c r="W285" s="446"/>
      <c r="X285" s="4"/>
      <c r="Y285" s="4"/>
      <c r="Z285" s="4"/>
      <c r="AA285" s="4"/>
      <c r="AB285" s="4"/>
      <c r="AC285" s="4"/>
      <c r="AR285" s="4"/>
    </row>
    <row r="286" spans="1:44" ht="15" customHeight="1">
      <c r="A286" s="290"/>
      <c r="B286" s="297" t="s">
        <v>767</v>
      </c>
      <c r="C286" s="298" t="s">
        <v>811</v>
      </c>
      <c r="D286" s="452"/>
      <c r="E286" s="445"/>
      <c r="F286" s="238"/>
      <c r="G286" s="238"/>
      <c r="H286" s="238"/>
      <c r="I286" s="446"/>
      <c r="J286" s="445"/>
      <c r="K286" s="238"/>
      <c r="L286" s="238">
        <v>4</v>
      </c>
      <c r="M286" s="238">
        <v>0</v>
      </c>
      <c r="N286" s="446">
        <v>0</v>
      </c>
      <c r="O286" s="445"/>
      <c r="P286" s="446"/>
      <c r="Q286" s="445"/>
      <c r="R286" s="238"/>
      <c r="S286" s="267"/>
      <c r="T286" s="238"/>
      <c r="U286" s="238"/>
      <c r="V286" s="266"/>
      <c r="W286" s="446"/>
      <c r="X286" s="4"/>
      <c r="Y286" s="4"/>
      <c r="Z286" s="4"/>
      <c r="AA286" s="4"/>
      <c r="AB286" s="4"/>
      <c r="AC286" s="4"/>
      <c r="AR286" s="4"/>
    </row>
    <row r="287" spans="1:44" ht="15" customHeight="1">
      <c r="A287" s="290"/>
      <c r="B287" s="297" t="s">
        <v>761</v>
      </c>
      <c r="C287" s="298" t="s">
        <v>763</v>
      </c>
      <c r="D287" s="452">
        <v>102</v>
      </c>
      <c r="E287" s="445"/>
      <c r="F287" s="238"/>
      <c r="G287" s="238"/>
      <c r="H287" s="238"/>
      <c r="I287" s="446"/>
      <c r="J287" s="445">
        <v>1</v>
      </c>
      <c r="K287" s="238">
        <v>10</v>
      </c>
      <c r="L287" s="238"/>
      <c r="M287" s="238"/>
      <c r="N287" s="446"/>
      <c r="O287" s="445">
        <v>0</v>
      </c>
      <c r="P287" s="446">
        <v>10</v>
      </c>
      <c r="Q287" s="445">
        <v>2</v>
      </c>
      <c r="R287" s="238">
        <v>0</v>
      </c>
      <c r="S287" s="267">
        <v>3</v>
      </c>
      <c r="T287" s="238">
        <v>2</v>
      </c>
      <c r="U287" s="238">
        <v>3</v>
      </c>
      <c r="V287" s="266">
        <v>0</v>
      </c>
      <c r="W287" s="446">
        <v>0</v>
      </c>
      <c r="X287" s="4"/>
      <c r="Y287" s="4"/>
      <c r="Z287" s="4"/>
      <c r="AA287" s="4"/>
      <c r="AB287" s="4"/>
      <c r="AC287" s="4"/>
      <c r="AR287" s="4"/>
    </row>
    <row r="288" spans="1:44" ht="15" customHeight="1">
      <c r="A288" s="290"/>
      <c r="B288" s="297" t="s">
        <v>761</v>
      </c>
      <c r="C288" s="298" t="s">
        <v>839</v>
      </c>
      <c r="D288" s="452">
        <v>69</v>
      </c>
      <c r="E288" s="445"/>
      <c r="F288" s="238"/>
      <c r="G288" s="238"/>
      <c r="H288" s="238"/>
      <c r="I288" s="446"/>
      <c r="J288" s="445">
        <v>1</v>
      </c>
      <c r="K288" s="238">
        <v>5</v>
      </c>
      <c r="L288" s="238"/>
      <c r="M288" s="238"/>
      <c r="N288" s="446"/>
      <c r="O288" s="445">
        <v>2</v>
      </c>
      <c r="P288" s="446">
        <v>3</v>
      </c>
      <c r="Q288" s="445">
        <v>0</v>
      </c>
      <c r="R288" s="238">
        <v>3</v>
      </c>
      <c r="S288" s="267">
        <v>2</v>
      </c>
      <c r="T288" s="238">
        <v>0</v>
      </c>
      <c r="U288" s="238">
        <v>0</v>
      </c>
      <c r="V288" s="266">
        <v>0</v>
      </c>
      <c r="W288" s="446">
        <v>0</v>
      </c>
      <c r="X288" s="4"/>
      <c r="Y288" s="4"/>
      <c r="Z288" s="4"/>
      <c r="AA288" s="4"/>
      <c r="AB288" s="4"/>
      <c r="AC288" s="4"/>
      <c r="AR288" s="4"/>
    </row>
    <row r="289" spans="1:44" ht="15" customHeight="1">
      <c r="A289" s="290"/>
      <c r="B289" s="297" t="s">
        <v>767</v>
      </c>
      <c r="C289" s="298" t="s">
        <v>750</v>
      </c>
      <c r="D289" s="452">
        <v>93</v>
      </c>
      <c r="E289" s="445"/>
      <c r="F289" s="238"/>
      <c r="G289" s="238"/>
      <c r="H289" s="238"/>
      <c r="I289" s="446"/>
      <c r="J289" s="445">
        <v>1</v>
      </c>
      <c r="K289" s="238">
        <v>12</v>
      </c>
      <c r="L289" s="238"/>
      <c r="M289" s="238"/>
      <c r="N289" s="446"/>
      <c r="O289" s="445">
        <v>0</v>
      </c>
      <c r="P289" s="446">
        <v>12</v>
      </c>
      <c r="Q289" s="445">
        <v>0</v>
      </c>
      <c r="R289" s="238">
        <v>2</v>
      </c>
      <c r="S289" s="267">
        <v>4</v>
      </c>
      <c r="T289" s="238">
        <v>6</v>
      </c>
      <c r="U289" s="238">
        <v>0</v>
      </c>
      <c r="V289" s="266">
        <v>0</v>
      </c>
      <c r="W289" s="446">
        <v>0</v>
      </c>
      <c r="X289" s="4"/>
      <c r="Y289" s="4"/>
      <c r="Z289" s="4"/>
      <c r="AA289" s="4"/>
      <c r="AB289" s="4"/>
      <c r="AC289" s="4"/>
      <c r="AR289" s="4"/>
    </row>
    <row r="290" spans="1:44" ht="15" customHeight="1">
      <c r="A290" s="290"/>
      <c r="B290" s="297"/>
      <c r="C290" s="298"/>
      <c r="D290" s="301"/>
      <c r="E290" s="237"/>
      <c r="F290" s="238"/>
      <c r="G290" s="238"/>
      <c r="H290" s="238"/>
      <c r="I290" s="239"/>
      <c r="J290" s="237"/>
      <c r="K290" s="238"/>
      <c r="L290" s="238"/>
      <c r="M290" s="238"/>
      <c r="N290" s="239"/>
      <c r="O290" s="237"/>
      <c r="P290" s="239"/>
      <c r="Q290" s="237"/>
      <c r="R290" s="238"/>
      <c r="S290" s="267"/>
      <c r="T290" s="238"/>
      <c r="U290" s="238"/>
      <c r="V290" s="266"/>
      <c r="W290" s="239"/>
      <c r="X290" s="4"/>
      <c r="Y290" s="4"/>
      <c r="Z290" s="4"/>
      <c r="AA290" s="4"/>
      <c r="AB290" s="4"/>
      <c r="AC290" s="4"/>
      <c r="AR290" s="4"/>
    </row>
    <row r="291" spans="1:44" ht="15" customHeight="1">
      <c r="A291" s="290"/>
      <c r="B291" s="297"/>
      <c r="C291" s="298"/>
      <c r="D291" s="301"/>
      <c r="E291" s="237"/>
      <c r="F291" s="238"/>
      <c r="G291" s="238"/>
      <c r="H291" s="238"/>
      <c r="I291" s="239"/>
      <c r="J291" s="237"/>
      <c r="K291" s="238"/>
      <c r="L291" s="238"/>
      <c r="M291" s="238"/>
      <c r="N291" s="239"/>
      <c r="O291" s="237"/>
      <c r="P291" s="239"/>
      <c r="Q291" s="237"/>
      <c r="R291" s="238"/>
      <c r="S291" s="267"/>
      <c r="T291" s="238"/>
      <c r="U291" s="238"/>
      <c r="V291" s="266"/>
      <c r="W291" s="239"/>
      <c r="X291" s="4"/>
      <c r="Y291" s="4"/>
      <c r="Z291" s="4"/>
      <c r="AA291" s="4"/>
      <c r="AB291" s="4"/>
      <c r="AC291" s="4"/>
      <c r="AR291" s="4"/>
    </row>
    <row r="292" spans="1:44" ht="15" customHeight="1">
      <c r="A292" s="290"/>
      <c r="B292" s="297"/>
      <c r="C292" s="298"/>
      <c r="D292" s="301"/>
      <c r="E292" s="237"/>
      <c r="F292" s="238"/>
      <c r="G292" s="238"/>
      <c r="H292" s="238"/>
      <c r="I292" s="239"/>
      <c r="J292" s="237"/>
      <c r="K292" s="238"/>
      <c r="L292" s="238"/>
      <c r="M292" s="238"/>
      <c r="N292" s="239"/>
      <c r="O292" s="237"/>
      <c r="P292" s="239"/>
      <c r="Q292" s="237"/>
      <c r="R292" s="238"/>
      <c r="S292" s="267"/>
      <c r="T292" s="238"/>
      <c r="U292" s="238"/>
      <c r="V292" s="266"/>
      <c r="W292" s="239"/>
      <c r="X292" s="4"/>
      <c r="Y292" s="4"/>
      <c r="Z292" s="4"/>
      <c r="AA292" s="4"/>
      <c r="AB292" s="4"/>
      <c r="AC292" s="4"/>
      <c r="AR292" s="4"/>
    </row>
    <row r="293" spans="1:44" ht="15" customHeight="1">
      <c r="A293" s="290"/>
      <c r="B293" s="297"/>
      <c r="C293" s="298"/>
      <c r="D293" s="301"/>
      <c r="E293" s="237"/>
      <c r="F293" s="238"/>
      <c r="G293" s="238"/>
      <c r="H293" s="238"/>
      <c r="I293" s="239"/>
      <c r="J293" s="237"/>
      <c r="K293" s="238"/>
      <c r="L293" s="238"/>
      <c r="M293" s="238"/>
      <c r="N293" s="239"/>
      <c r="O293" s="237"/>
      <c r="P293" s="239"/>
      <c r="Q293" s="237"/>
      <c r="R293" s="238"/>
      <c r="S293" s="267"/>
      <c r="T293" s="238"/>
      <c r="U293" s="238"/>
      <c r="V293" s="266"/>
      <c r="W293" s="239"/>
      <c r="X293" s="4"/>
      <c r="Y293" s="4"/>
      <c r="Z293" s="4"/>
      <c r="AA293" s="4"/>
      <c r="AB293" s="4"/>
      <c r="AC293" s="4"/>
      <c r="AR293" s="4"/>
    </row>
    <row r="294" spans="1:44" ht="15" customHeight="1">
      <c r="A294" s="290"/>
      <c r="B294" s="297"/>
      <c r="C294" s="298"/>
      <c r="D294" s="301"/>
      <c r="E294" s="237"/>
      <c r="F294" s="238"/>
      <c r="G294" s="238"/>
      <c r="H294" s="238"/>
      <c r="I294" s="239"/>
      <c r="J294" s="237"/>
      <c r="K294" s="238"/>
      <c r="L294" s="238"/>
      <c r="M294" s="238"/>
      <c r="N294" s="239"/>
      <c r="O294" s="237"/>
      <c r="P294" s="239"/>
      <c r="Q294" s="237"/>
      <c r="R294" s="238"/>
      <c r="S294" s="267"/>
      <c r="T294" s="238"/>
      <c r="U294" s="238"/>
      <c r="V294" s="266"/>
      <c r="W294" s="239"/>
      <c r="X294" s="4"/>
      <c r="Y294" s="4"/>
      <c r="Z294" s="4"/>
      <c r="AA294" s="4"/>
      <c r="AB294" s="4"/>
      <c r="AC294" s="4"/>
      <c r="AR294" s="4"/>
    </row>
    <row r="295" spans="1:44" ht="15" customHeight="1">
      <c r="A295" s="290"/>
      <c r="B295" s="297"/>
      <c r="C295" s="298"/>
      <c r="D295" s="301"/>
      <c r="E295" s="237"/>
      <c r="F295" s="238"/>
      <c r="G295" s="238"/>
      <c r="H295" s="238"/>
      <c r="I295" s="239"/>
      <c r="J295" s="237"/>
      <c r="K295" s="238"/>
      <c r="L295" s="238"/>
      <c r="M295" s="238"/>
      <c r="N295" s="239"/>
      <c r="O295" s="237"/>
      <c r="P295" s="239"/>
      <c r="Q295" s="237"/>
      <c r="R295" s="238"/>
      <c r="S295" s="267"/>
      <c r="T295" s="238"/>
      <c r="U295" s="238"/>
      <c r="V295" s="266"/>
      <c r="W295" s="239"/>
      <c r="X295" s="4"/>
      <c r="Y295" s="4"/>
      <c r="Z295" s="4"/>
      <c r="AA295" s="4"/>
      <c r="AB295" s="4"/>
      <c r="AC295" s="4"/>
      <c r="AR295" s="4"/>
    </row>
    <row r="296" spans="1:44" ht="15" customHeight="1">
      <c r="A296" s="290"/>
      <c r="B296" s="297"/>
      <c r="C296" s="298"/>
      <c r="D296" s="301"/>
      <c r="E296" s="237"/>
      <c r="F296" s="238"/>
      <c r="G296" s="238"/>
      <c r="H296" s="238"/>
      <c r="I296" s="239"/>
      <c r="J296" s="237"/>
      <c r="K296" s="238"/>
      <c r="L296" s="238"/>
      <c r="M296" s="238"/>
      <c r="N296" s="239"/>
      <c r="O296" s="237"/>
      <c r="P296" s="239"/>
      <c r="Q296" s="237"/>
      <c r="R296" s="238"/>
      <c r="S296" s="267"/>
      <c r="T296" s="238"/>
      <c r="U296" s="238"/>
      <c r="V296" s="266"/>
      <c r="W296" s="239"/>
      <c r="X296" s="4"/>
      <c r="Y296" s="4"/>
      <c r="Z296" s="4"/>
      <c r="AA296" s="4"/>
      <c r="AB296" s="4"/>
      <c r="AC296" s="4"/>
      <c r="AR296" s="4"/>
    </row>
    <row r="297" spans="1:44" ht="15" customHeight="1">
      <c r="A297" s="290"/>
      <c r="B297" s="297"/>
      <c r="C297" s="298"/>
      <c r="D297" s="301"/>
      <c r="E297" s="237"/>
      <c r="F297" s="238"/>
      <c r="G297" s="238"/>
      <c r="H297" s="238"/>
      <c r="I297" s="239"/>
      <c r="J297" s="237"/>
      <c r="K297" s="238"/>
      <c r="L297" s="238"/>
      <c r="M297" s="238"/>
      <c r="N297" s="239"/>
      <c r="O297" s="237"/>
      <c r="P297" s="239"/>
      <c r="Q297" s="237"/>
      <c r="R297" s="238"/>
      <c r="S297" s="267"/>
      <c r="T297" s="238"/>
      <c r="U297" s="238"/>
      <c r="V297" s="266"/>
      <c r="W297" s="239"/>
      <c r="X297" s="4"/>
      <c r="Y297" s="4"/>
      <c r="Z297" s="4"/>
      <c r="AA297" s="4"/>
      <c r="AB297" s="4"/>
      <c r="AC297" s="4"/>
      <c r="AR297" s="4"/>
    </row>
    <row r="298" spans="1:44" ht="15" customHeight="1">
      <c r="A298" s="290"/>
      <c r="B298" s="297"/>
      <c r="C298" s="298"/>
      <c r="D298" s="301"/>
      <c r="E298" s="237"/>
      <c r="F298" s="238"/>
      <c r="G298" s="238"/>
      <c r="H298" s="238"/>
      <c r="I298" s="239"/>
      <c r="J298" s="237"/>
      <c r="K298" s="238"/>
      <c r="L298" s="238"/>
      <c r="M298" s="238"/>
      <c r="N298" s="239"/>
      <c r="O298" s="237"/>
      <c r="P298" s="239"/>
      <c r="Q298" s="237"/>
      <c r="R298" s="238"/>
      <c r="S298" s="267"/>
      <c r="T298" s="238"/>
      <c r="U298" s="238"/>
      <c r="V298" s="266"/>
      <c r="W298" s="239"/>
      <c r="X298" s="4"/>
      <c r="Y298" s="4"/>
      <c r="Z298" s="4"/>
      <c r="AA298" s="4"/>
      <c r="AB298" s="4"/>
      <c r="AC298" s="4"/>
      <c r="AR298" s="4"/>
    </row>
    <row r="299" spans="1:44" ht="15" customHeight="1">
      <c r="A299" s="290"/>
      <c r="B299" s="297"/>
      <c r="C299" s="298"/>
      <c r="D299" s="301"/>
      <c r="E299" s="237"/>
      <c r="F299" s="238"/>
      <c r="G299" s="238"/>
      <c r="H299" s="238"/>
      <c r="I299" s="239"/>
      <c r="J299" s="237"/>
      <c r="K299" s="238"/>
      <c r="L299" s="238"/>
      <c r="M299" s="238"/>
      <c r="N299" s="239"/>
      <c r="O299" s="237"/>
      <c r="P299" s="239"/>
      <c r="Q299" s="237"/>
      <c r="R299" s="238"/>
      <c r="S299" s="267"/>
      <c r="T299" s="238"/>
      <c r="U299" s="238"/>
      <c r="V299" s="266"/>
      <c r="W299" s="239"/>
      <c r="X299" s="4"/>
      <c r="Y299" s="4"/>
      <c r="Z299" s="4"/>
      <c r="AA299" s="4"/>
      <c r="AB299" s="4"/>
      <c r="AC299" s="4"/>
      <c r="AR299" s="4"/>
    </row>
    <row r="300" spans="1:44" ht="15" customHeight="1">
      <c r="A300" s="290"/>
      <c r="B300" s="297"/>
      <c r="C300" s="298"/>
      <c r="D300" s="301"/>
      <c r="E300" s="237"/>
      <c r="F300" s="238"/>
      <c r="G300" s="238"/>
      <c r="H300" s="238"/>
      <c r="I300" s="239"/>
      <c r="J300" s="237"/>
      <c r="K300" s="238"/>
      <c r="L300" s="238"/>
      <c r="M300" s="238"/>
      <c r="N300" s="239"/>
      <c r="O300" s="237"/>
      <c r="P300" s="239"/>
      <c r="Q300" s="237"/>
      <c r="R300" s="238"/>
      <c r="S300" s="267"/>
      <c r="T300" s="238"/>
      <c r="U300" s="238"/>
      <c r="V300" s="266"/>
      <c r="W300" s="239"/>
      <c r="X300" s="4"/>
      <c r="Y300" s="4"/>
      <c r="Z300" s="4"/>
      <c r="AA300" s="4"/>
      <c r="AB300" s="4"/>
      <c r="AC300" s="4"/>
      <c r="AR300" s="4"/>
    </row>
    <row r="301" spans="1:44" ht="15" customHeight="1">
      <c r="A301" s="290"/>
      <c r="B301" s="297"/>
      <c r="C301" s="298"/>
      <c r="D301" s="301"/>
      <c r="E301" s="237"/>
      <c r="F301" s="238"/>
      <c r="G301" s="238"/>
      <c r="H301" s="238"/>
      <c r="I301" s="239"/>
      <c r="J301" s="237"/>
      <c r="K301" s="238"/>
      <c r="L301" s="238"/>
      <c r="M301" s="238"/>
      <c r="N301" s="239"/>
      <c r="O301" s="237"/>
      <c r="P301" s="239"/>
      <c r="Q301" s="237"/>
      <c r="R301" s="238"/>
      <c r="S301" s="267"/>
      <c r="T301" s="238"/>
      <c r="U301" s="238"/>
      <c r="V301" s="266"/>
      <c r="W301" s="239"/>
      <c r="X301" s="4"/>
      <c r="Y301" s="4"/>
      <c r="Z301" s="4"/>
      <c r="AA301" s="4"/>
      <c r="AB301" s="4"/>
      <c r="AC301" s="4"/>
      <c r="AR301" s="4"/>
    </row>
    <row r="302" spans="1:44" ht="15" customHeight="1">
      <c r="A302" s="290"/>
      <c r="B302" s="297"/>
      <c r="C302" s="298"/>
      <c r="D302" s="301"/>
      <c r="E302" s="237"/>
      <c r="F302" s="238"/>
      <c r="G302" s="238"/>
      <c r="H302" s="238"/>
      <c r="I302" s="239"/>
      <c r="J302" s="237"/>
      <c r="K302" s="238"/>
      <c r="L302" s="238"/>
      <c r="M302" s="238"/>
      <c r="N302" s="239"/>
      <c r="O302" s="237"/>
      <c r="P302" s="239"/>
      <c r="Q302" s="237"/>
      <c r="R302" s="238"/>
      <c r="S302" s="267"/>
      <c r="T302" s="238"/>
      <c r="U302" s="238"/>
      <c r="V302" s="266"/>
      <c r="W302" s="239"/>
      <c r="X302" s="4"/>
      <c r="Y302" s="4"/>
      <c r="Z302" s="4"/>
      <c r="AA302" s="4"/>
      <c r="AB302" s="4"/>
      <c r="AC302" s="4"/>
      <c r="AR302" s="4"/>
    </row>
    <row r="303" spans="1:44" ht="15" customHeight="1">
      <c r="A303" s="290"/>
      <c r="B303" s="302"/>
      <c r="C303" s="303"/>
      <c r="D303" s="301"/>
      <c r="E303" s="237"/>
      <c r="F303" s="238"/>
      <c r="G303" s="238"/>
      <c r="H303" s="238"/>
      <c r="I303" s="239"/>
      <c r="J303" s="237"/>
      <c r="K303" s="238"/>
      <c r="L303" s="238"/>
      <c r="M303" s="238"/>
      <c r="N303" s="239"/>
      <c r="O303" s="237"/>
      <c r="P303" s="239"/>
      <c r="Q303" s="237"/>
      <c r="R303" s="238"/>
      <c r="S303" s="267"/>
      <c r="T303" s="238"/>
      <c r="U303" s="238"/>
      <c r="V303" s="266"/>
      <c r="W303" s="239"/>
      <c r="X303" s="4"/>
      <c r="Y303" s="4"/>
      <c r="Z303" s="4"/>
      <c r="AA303" s="4"/>
      <c r="AB303" s="4"/>
      <c r="AC303" s="4"/>
      <c r="AK303" s="91"/>
      <c r="AR303" s="4"/>
    </row>
    <row r="304" spans="1:44" ht="15" customHeight="1">
      <c r="A304" s="290"/>
      <c r="B304" s="302"/>
      <c r="C304" s="303"/>
      <c r="D304" s="301"/>
      <c r="E304" s="237"/>
      <c r="F304" s="238"/>
      <c r="G304" s="304"/>
      <c r="H304" s="238"/>
      <c r="I304" s="239"/>
      <c r="J304" s="237"/>
      <c r="K304" s="238"/>
      <c r="L304" s="238"/>
      <c r="M304" s="238"/>
      <c r="N304" s="239"/>
      <c r="O304" s="237"/>
      <c r="P304" s="239"/>
      <c r="Q304" s="237"/>
      <c r="R304" s="238"/>
      <c r="S304" s="267"/>
      <c r="T304" s="238"/>
      <c r="U304" s="238"/>
      <c r="V304" s="266"/>
      <c r="W304" s="239"/>
      <c r="X304" s="4"/>
      <c r="Y304" s="4"/>
      <c r="Z304" s="4"/>
      <c r="AA304" s="4"/>
      <c r="AB304" s="4"/>
      <c r="AC304" s="4"/>
      <c r="AR304" s="4"/>
    </row>
    <row r="305" spans="1:44" ht="15" customHeight="1">
      <c r="A305" s="290"/>
      <c r="B305" s="302"/>
      <c r="C305" s="303"/>
      <c r="D305" s="301"/>
      <c r="E305" s="237"/>
      <c r="F305" s="238"/>
      <c r="G305" s="238"/>
      <c r="H305" s="238"/>
      <c r="I305" s="239"/>
      <c r="J305" s="237"/>
      <c r="K305" s="238"/>
      <c r="L305" s="238"/>
      <c r="M305" s="238"/>
      <c r="N305" s="239"/>
      <c r="O305" s="237"/>
      <c r="P305" s="239"/>
      <c r="Q305" s="237"/>
      <c r="R305" s="238"/>
      <c r="S305" s="267"/>
      <c r="T305" s="238"/>
      <c r="U305" s="238"/>
      <c r="V305" s="266"/>
      <c r="W305" s="239"/>
      <c r="X305" s="4"/>
      <c r="Y305" s="4"/>
      <c r="Z305" s="4"/>
      <c r="AA305" s="4"/>
      <c r="AB305" s="4"/>
      <c r="AC305" s="4"/>
      <c r="AR305" s="4"/>
    </row>
    <row r="306" spans="1:44" ht="15" customHeight="1">
      <c r="A306" s="290"/>
      <c r="B306" s="302"/>
      <c r="C306" s="303"/>
      <c r="D306" s="301"/>
      <c r="E306" s="237"/>
      <c r="F306" s="238"/>
      <c r="G306" s="238"/>
      <c r="H306" s="238"/>
      <c r="I306" s="239"/>
      <c r="J306" s="237"/>
      <c r="K306" s="238"/>
      <c r="L306" s="238"/>
      <c r="M306" s="238"/>
      <c r="N306" s="239"/>
      <c r="O306" s="237"/>
      <c r="P306" s="239"/>
      <c r="Q306" s="237"/>
      <c r="R306" s="238"/>
      <c r="S306" s="267"/>
      <c r="T306" s="238"/>
      <c r="U306" s="238"/>
      <c r="V306" s="266"/>
      <c r="W306" s="239"/>
      <c r="X306" s="4"/>
      <c r="Y306" s="4"/>
      <c r="Z306" s="4"/>
      <c r="AA306" s="4"/>
      <c r="AB306" s="4"/>
      <c r="AC306" s="4"/>
      <c r="AR306" s="4"/>
    </row>
    <row r="307" spans="1:44" ht="15" customHeight="1">
      <c r="A307" s="290"/>
      <c r="B307" s="302"/>
      <c r="C307" s="303"/>
      <c r="D307" s="301"/>
      <c r="E307" s="237"/>
      <c r="F307" s="238"/>
      <c r="G307" s="238"/>
      <c r="H307" s="238"/>
      <c r="I307" s="239"/>
      <c r="J307" s="237"/>
      <c r="K307" s="238"/>
      <c r="L307" s="238"/>
      <c r="M307" s="238"/>
      <c r="N307" s="239"/>
      <c r="O307" s="237"/>
      <c r="P307" s="239"/>
      <c r="Q307" s="237"/>
      <c r="R307" s="238"/>
      <c r="S307" s="267"/>
      <c r="T307" s="238"/>
      <c r="U307" s="238"/>
      <c r="V307" s="266"/>
      <c r="W307" s="239"/>
      <c r="X307" s="4"/>
      <c r="Y307" s="4"/>
      <c r="Z307" s="4"/>
      <c r="AA307" s="4"/>
      <c r="AB307" s="4"/>
      <c r="AC307" s="4"/>
      <c r="AR307" s="4"/>
    </row>
    <row r="308" spans="1:44" ht="15" customHeight="1">
      <c r="A308" s="290"/>
      <c r="B308" s="302"/>
      <c r="C308" s="303"/>
      <c r="D308" s="301"/>
      <c r="E308" s="237"/>
      <c r="F308" s="238"/>
      <c r="G308" s="238"/>
      <c r="H308" s="238"/>
      <c r="I308" s="239"/>
      <c r="J308" s="237"/>
      <c r="K308" s="238"/>
      <c r="L308" s="238"/>
      <c r="M308" s="238"/>
      <c r="N308" s="239"/>
      <c r="O308" s="237"/>
      <c r="P308" s="239"/>
      <c r="Q308" s="237"/>
      <c r="R308" s="238"/>
      <c r="S308" s="267"/>
      <c r="T308" s="238"/>
      <c r="U308" s="238"/>
      <c r="V308" s="266"/>
      <c r="W308" s="239"/>
      <c r="X308" s="4"/>
      <c r="Y308" s="4"/>
      <c r="Z308" s="4"/>
      <c r="AA308" s="4"/>
      <c r="AB308" s="4"/>
      <c r="AC308" s="4"/>
      <c r="AR308" s="4"/>
    </row>
    <row r="309" spans="1:44" ht="15" customHeight="1">
      <c r="A309" s="290"/>
      <c r="B309" s="302"/>
      <c r="C309" s="303"/>
      <c r="D309" s="301"/>
      <c r="E309" s="237"/>
      <c r="F309" s="238"/>
      <c r="G309" s="238"/>
      <c r="H309" s="238"/>
      <c r="I309" s="239"/>
      <c r="J309" s="237"/>
      <c r="K309" s="238"/>
      <c r="L309" s="238"/>
      <c r="M309" s="238"/>
      <c r="N309" s="239"/>
      <c r="O309" s="237"/>
      <c r="P309" s="239"/>
      <c r="Q309" s="237"/>
      <c r="R309" s="238"/>
      <c r="S309" s="267"/>
      <c r="T309" s="238"/>
      <c r="U309" s="238"/>
      <c r="V309" s="266"/>
      <c r="W309" s="239"/>
      <c r="X309" s="4"/>
      <c r="Y309" s="4"/>
      <c r="Z309" s="4"/>
      <c r="AA309" s="4"/>
      <c r="AB309" s="4"/>
      <c r="AC309" s="4"/>
      <c r="AR309" s="4"/>
    </row>
    <row r="310" spans="1:44" ht="15" customHeight="1">
      <c r="A310" s="305"/>
      <c r="B310" s="302"/>
      <c r="C310" s="303"/>
      <c r="D310" s="301"/>
      <c r="E310" s="237"/>
      <c r="F310" s="238"/>
      <c r="G310" s="238"/>
      <c r="H310" s="238"/>
      <c r="I310" s="239"/>
      <c r="J310" s="237"/>
      <c r="K310" s="238"/>
      <c r="L310" s="238"/>
      <c r="M310" s="238"/>
      <c r="N310" s="239"/>
      <c r="O310" s="237"/>
      <c r="P310" s="239"/>
      <c r="Q310" s="237"/>
      <c r="R310" s="238"/>
      <c r="S310" s="267"/>
      <c r="T310" s="238"/>
      <c r="U310" s="238"/>
      <c r="V310" s="266"/>
      <c r="W310" s="239"/>
      <c r="X310" s="4"/>
      <c r="Y310" s="4"/>
      <c r="Z310" s="4"/>
      <c r="AA310" s="4"/>
      <c r="AB310" s="4"/>
      <c r="AC310" s="4"/>
      <c r="AR310" s="4"/>
    </row>
    <row r="311" spans="1:44" ht="15" customHeight="1">
      <c r="A311" s="305"/>
      <c r="B311" s="302"/>
      <c r="C311" s="303"/>
      <c r="D311" s="301"/>
      <c r="E311" s="237"/>
      <c r="F311" s="238"/>
      <c r="G311" s="238"/>
      <c r="H311" s="238"/>
      <c r="I311" s="239"/>
      <c r="J311" s="237"/>
      <c r="K311" s="238"/>
      <c r="L311" s="238"/>
      <c r="M311" s="238"/>
      <c r="N311" s="239"/>
      <c r="O311" s="237"/>
      <c r="P311" s="239"/>
      <c r="Q311" s="237"/>
      <c r="R311" s="238"/>
      <c r="S311" s="267"/>
      <c r="T311" s="238"/>
      <c r="U311" s="238"/>
      <c r="V311" s="266"/>
      <c r="W311" s="239"/>
      <c r="X311" s="4"/>
      <c r="Y311" s="4"/>
      <c r="Z311" s="4"/>
      <c r="AA311" s="4"/>
      <c r="AB311" s="4"/>
      <c r="AC311" s="4"/>
      <c r="AR311" s="4"/>
    </row>
    <row r="312" spans="1:44" ht="15" customHeight="1">
      <c r="A312" s="305"/>
      <c r="B312" s="302"/>
      <c r="C312" s="303"/>
      <c r="D312" s="301"/>
      <c r="E312" s="237"/>
      <c r="F312" s="238"/>
      <c r="G312" s="238"/>
      <c r="H312" s="238"/>
      <c r="I312" s="239"/>
      <c r="J312" s="237"/>
      <c r="K312" s="238"/>
      <c r="L312" s="238"/>
      <c r="M312" s="238"/>
      <c r="N312" s="239"/>
      <c r="O312" s="237"/>
      <c r="P312" s="239"/>
      <c r="Q312" s="237"/>
      <c r="R312" s="238"/>
      <c r="S312" s="267"/>
      <c r="T312" s="238"/>
      <c r="U312" s="238"/>
      <c r="V312" s="266"/>
      <c r="W312" s="239"/>
      <c r="X312" s="4"/>
      <c r="Y312" s="4"/>
      <c r="Z312" s="4"/>
      <c r="AA312" s="4"/>
      <c r="AB312" s="4"/>
      <c r="AC312" s="4"/>
      <c r="AR312" s="4"/>
    </row>
    <row r="313" spans="1:44" ht="15" customHeight="1">
      <c r="A313" s="305"/>
      <c r="B313" s="302"/>
      <c r="C313" s="303"/>
      <c r="D313" s="301"/>
      <c r="E313" s="237"/>
      <c r="F313" s="238"/>
      <c r="G313" s="238"/>
      <c r="H313" s="238"/>
      <c r="I313" s="239"/>
      <c r="J313" s="237"/>
      <c r="K313" s="238"/>
      <c r="L313" s="238"/>
      <c r="M313" s="238"/>
      <c r="N313" s="239"/>
      <c r="O313" s="237"/>
      <c r="P313" s="239"/>
      <c r="Q313" s="237"/>
      <c r="R313" s="238"/>
      <c r="S313" s="267"/>
      <c r="T313" s="238"/>
      <c r="U313" s="238"/>
      <c r="V313" s="266"/>
      <c r="W313" s="239"/>
      <c r="X313" s="4"/>
      <c r="Y313" s="4"/>
      <c r="Z313" s="4"/>
      <c r="AA313" s="4"/>
      <c r="AB313" s="4"/>
      <c r="AC313" s="4"/>
      <c r="AR313" s="4"/>
    </row>
    <row r="314" spans="1:44" ht="15" customHeight="1">
      <c r="A314" s="305"/>
      <c r="B314" s="302"/>
      <c r="C314" s="303"/>
      <c r="D314" s="301"/>
      <c r="E314" s="237"/>
      <c r="F314" s="238"/>
      <c r="G314" s="238"/>
      <c r="H314" s="238"/>
      <c r="I314" s="239"/>
      <c r="J314" s="237"/>
      <c r="K314" s="238"/>
      <c r="L314" s="238"/>
      <c r="M314" s="238"/>
      <c r="N314" s="239"/>
      <c r="O314" s="237"/>
      <c r="P314" s="239"/>
      <c r="Q314" s="237"/>
      <c r="R314" s="238"/>
      <c r="S314" s="267"/>
      <c r="T314" s="238"/>
      <c r="U314" s="238"/>
      <c r="V314" s="266"/>
      <c r="W314" s="239"/>
      <c r="X314" s="4"/>
      <c r="Y314" s="4"/>
      <c r="Z314" s="4"/>
      <c r="AA314" s="4"/>
      <c r="AB314" s="4"/>
      <c r="AC314" s="4"/>
      <c r="AR314" s="4"/>
    </row>
    <row r="315" spans="1:44" ht="15" customHeight="1">
      <c r="A315" s="305"/>
      <c r="B315" s="302"/>
      <c r="C315" s="303"/>
      <c r="D315" s="301"/>
      <c r="E315" s="237"/>
      <c r="F315" s="238"/>
      <c r="G315" s="238"/>
      <c r="H315" s="238"/>
      <c r="I315" s="239"/>
      <c r="J315" s="237"/>
      <c r="K315" s="238"/>
      <c r="L315" s="238"/>
      <c r="M315" s="238"/>
      <c r="N315" s="239"/>
      <c r="O315" s="237"/>
      <c r="P315" s="239"/>
      <c r="Q315" s="237"/>
      <c r="R315" s="238"/>
      <c r="S315" s="267"/>
      <c r="T315" s="238"/>
      <c r="U315" s="238"/>
      <c r="V315" s="266"/>
      <c r="W315" s="239"/>
      <c r="X315" s="4"/>
      <c r="Y315" s="4"/>
      <c r="Z315" s="4"/>
      <c r="AA315" s="4"/>
      <c r="AB315" s="4"/>
      <c r="AC315" s="4"/>
      <c r="AR315" s="4"/>
    </row>
    <row r="316" spans="1:44" ht="14.25" customHeight="1" thickBot="1">
      <c r="A316" s="305"/>
      <c r="B316" s="306"/>
      <c r="C316" s="307"/>
      <c r="D316" s="308"/>
      <c r="E316" s="178"/>
      <c r="F316" s="240"/>
      <c r="G316" s="240"/>
      <c r="H316" s="240"/>
      <c r="I316" s="241"/>
      <c r="J316" s="178"/>
      <c r="K316" s="240"/>
      <c r="L316" s="240"/>
      <c r="M316" s="240"/>
      <c r="N316" s="241"/>
      <c r="O316" s="178"/>
      <c r="P316" s="241"/>
      <c r="Q316" s="178"/>
      <c r="R316" s="240"/>
      <c r="S316" s="259"/>
      <c r="T316" s="240"/>
      <c r="U316" s="240"/>
      <c r="V316" s="260"/>
      <c r="W316" s="241"/>
      <c r="X316" s="4"/>
      <c r="Y316" s="4"/>
      <c r="Z316" s="4"/>
      <c r="AA316" s="4"/>
      <c r="AB316" s="4"/>
      <c r="AC316" s="4"/>
      <c r="AR316" s="4"/>
    </row>
    <row r="317" spans="1:44">
      <c r="A317" s="106"/>
      <c r="B317" s="163"/>
      <c r="C317" s="163"/>
      <c r="D317" s="106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AN317" s="4"/>
    </row>
    <row r="318" spans="1:44" ht="19.5" customHeight="1">
      <c r="A318" s="106"/>
      <c r="B318" s="163"/>
      <c r="C318" s="163"/>
      <c r="D318" s="23" t="s">
        <v>74</v>
      </c>
      <c r="E318" s="42">
        <f>SUM(E168:E316)</f>
        <v>0</v>
      </c>
      <c r="F318" s="42">
        <f t="shared" ref="F318:R318" si="33">SUM(F168:F316)</f>
        <v>0</v>
      </c>
      <c r="G318" s="42">
        <f t="shared" si="33"/>
        <v>0</v>
      </c>
      <c r="H318" s="42">
        <f t="shared" si="33"/>
        <v>0</v>
      </c>
      <c r="I318" s="42">
        <f t="shared" si="33"/>
        <v>0</v>
      </c>
      <c r="J318" s="42">
        <f t="shared" si="33"/>
        <v>318</v>
      </c>
      <c r="K318" s="42">
        <f t="shared" si="33"/>
        <v>2993</v>
      </c>
      <c r="L318" s="42">
        <f t="shared" si="33"/>
        <v>2678</v>
      </c>
      <c r="M318" s="42">
        <f t="shared" si="33"/>
        <v>234</v>
      </c>
      <c r="N318" s="42">
        <f t="shared" si="33"/>
        <v>89</v>
      </c>
      <c r="O318" s="42">
        <f t="shared" si="33"/>
        <v>430</v>
      </c>
      <c r="P318" s="42">
        <f t="shared" si="33"/>
        <v>2563</v>
      </c>
      <c r="Q318" s="42">
        <f t="shared" si="33"/>
        <v>296</v>
      </c>
      <c r="R318" s="42">
        <f t="shared" si="33"/>
        <v>360</v>
      </c>
      <c r="S318" s="42">
        <f>SUM(S168:S316)</f>
        <v>731</v>
      </c>
      <c r="T318" s="42">
        <f>SUM(T168:T316)</f>
        <v>675</v>
      </c>
      <c r="U318" s="42">
        <f>SUM(U168:U316)</f>
        <v>473</v>
      </c>
      <c r="V318" s="42">
        <f>SUM(V168:V316)</f>
        <v>262</v>
      </c>
      <c r="W318" s="42">
        <f>SUM(W168:W316)</f>
        <v>196</v>
      </c>
      <c r="X318" s="4"/>
      <c r="Y318" s="4"/>
      <c r="AN318" s="4"/>
    </row>
    <row r="319" spans="1:44">
      <c r="B319" s="164"/>
      <c r="C319" s="16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AJ319" s="4"/>
    </row>
    <row r="320" spans="1:44" ht="29.25" customHeight="1">
      <c r="B320" s="164"/>
      <c r="C320" s="164"/>
      <c r="D320" s="763" t="s">
        <v>89</v>
      </c>
      <c r="E320" s="268" t="s">
        <v>92</v>
      </c>
      <c r="F320" s="268" t="s">
        <v>72</v>
      </c>
      <c r="G320" s="268" t="s">
        <v>93</v>
      </c>
      <c r="H320" s="268" t="s">
        <v>70</v>
      </c>
      <c r="I320" s="268" t="s">
        <v>71</v>
      </c>
      <c r="J320" s="269" t="s">
        <v>94</v>
      </c>
      <c r="K320" s="268" t="s">
        <v>95</v>
      </c>
      <c r="L320" s="270" t="s">
        <v>189</v>
      </c>
      <c r="M320" s="270" t="s">
        <v>190</v>
      </c>
      <c r="N320" s="270" t="s">
        <v>191</v>
      </c>
      <c r="O320" s="270" t="s">
        <v>192</v>
      </c>
      <c r="P320" s="270" t="s">
        <v>193</v>
      </c>
      <c r="Q320" s="271" t="s">
        <v>194</v>
      </c>
      <c r="R320" s="271" t="s">
        <v>195</v>
      </c>
      <c r="S320" s="4"/>
      <c r="T320" s="4"/>
      <c r="U320" s="4"/>
      <c r="V320" s="4"/>
      <c r="W320" s="4"/>
      <c r="X320" s="4"/>
      <c r="AM320" s="4"/>
    </row>
    <row r="321" spans="1:39" ht="22.5" customHeight="1">
      <c r="B321" s="164"/>
      <c r="C321" s="164"/>
      <c r="D321" s="764"/>
      <c r="E321" s="272">
        <f>SUM(E318,J318,E163,J163,)</f>
        <v>318</v>
      </c>
      <c r="F321" s="272">
        <f>SUM(F318,K318,F163,K163,O163,S163,AG163)</f>
        <v>2993</v>
      </c>
      <c r="G321" s="272">
        <f>SUM(G318,L318,G163,L163,P163,T163,AH163)</f>
        <v>2678</v>
      </c>
      <c r="H321" s="272">
        <f>SUM(H318,M318,H163,M163,Q163,U163,AI163)</f>
        <v>234</v>
      </c>
      <c r="I321" s="272">
        <f>SUM(I318,N318,I163,N163,R163,V163,AJ163)</f>
        <v>89</v>
      </c>
      <c r="J321" s="272">
        <f>SUM(O318+W163+AK163)</f>
        <v>430</v>
      </c>
      <c r="K321" s="272">
        <f t="shared" ref="K321:R321" si="34">SUM(P318+X163+AL163)</f>
        <v>2563</v>
      </c>
      <c r="L321" s="272">
        <f t="shared" si="34"/>
        <v>296</v>
      </c>
      <c r="M321" s="272">
        <f t="shared" si="34"/>
        <v>360</v>
      </c>
      <c r="N321" s="272">
        <f t="shared" si="34"/>
        <v>731</v>
      </c>
      <c r="O321" s="272">
        <f t="shared" si="34"/>
        <v>675</v>
      </c>
      <c r="P321" s="272">
        <f t="shared" si="34"/>
        <v>473</v>
      </c>
      <c r="Q321" s="272">
        <f t="shared" si="34"/>
        <v>262</v>
      </c>
      <c r="R321" s="272">
        <f t="shared" si="34"/>
        <v>196</v>
      </c>
      <c r="S321" s="4"/>
      <c r="T321" s="4"/>
      <c r="U321" s="4"/>
      <c r="V321" s="4"/>
      <c r="W321" s="4"/>
      <c r="X321" s="4"/>
      <c r="AM321" s="4"/>
    </row>
    <row r="322" spans="1:39" ht="30" customHeight="1">
      <c r="B322" s="164"/>
      <c r="C322" s="16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AJ322" s="4"/>
    </row>
    <row r="323" spans="1:39">
      <c r="B323" s="164"/>
      <c r="C323" s="16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AJ323" s="4"/>
    </row>
    <row r="324" spans="1:39">
      <c r="A324" s="1" t="s">
        <v>97</v>
      </c>
      <c r="B324" s="164"/>
      <c r="C324" s="16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AJ324" s="4"/>
    </row>
    <row r="325" spans="1:39">
      <c r="B325" s="164"/>
      <c r="C325" s="16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AJ325" s="4"/>
    </row>
    <row r="326" spans="1:39">
      <c r="A326" s="1" t="s">
        <v>98</v>
      </c>
      <c r="B326" s="164"/>
      <c r="C326" s="16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AJ326" s="4"/>
    </row>
    <row r="327" spans="1:39">
      <c r="B327" s="164"/>
      <c r="C327" s="164"/>
      <c r="D327" s="4"/>
      <c r="E327" s="4"/>
      <c r="F327" s="4"/>
      <c r="G327" s="4"/>
      <c r="H327" s="4"/>
      <c r="I327" s="4"/>
      <c r="J327" s="4"/>
      <c r="K327" s="4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AJ327" s="4"/>
    </row>
    <row r="328" spans="1:39">
      <c r="B328" s="164"/>
      <c r="C328" s="16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AJ328" s="4"/>
    </row>
    <row r="329" spans="1:39">
      <c r="B329" s="164"/>
      <c r="C329" s="16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AJ329" s="4"/>
    </row>
    <row r="330" spans="1:39">
      <c r="B330" s="164"/>
      <c r="C330" s="164"/>
      <c r="AJ330" s="4"/>
    </row>
    <row r="331" spans="1:39">
      <c r="B331" s="164"/>
      <c r="C331" s="164"/>
      <c r="AJ331" s="4"/>
    </row>
    <row r="332" spans="1:39">
      <c r="B332" s="164"/>
      <c r="C332" s="164"/>
      <c r="AJ332" s="4"/>
    </row>
    <row r="333" spans="1:39">
      <c r="B333" s="164"/>
      <c r="C333" s="164"/>
      <c r="AJ333" s="4"/>
    </row>
    <row r="334" spans="1:39">
      <c r="B334" s="164"/>
      <c r="C334" s="164"/>
      <c r="AJ334" s="4"/>
    </row>
    <row r="335" spans="1:39">
      <c r="B335" s="164"/>
      <c r="C335" s="164"/>
      <c r="AJ335" s="4"/>
    </row>
    <row r="336" spans="1:39">
      <c r="B336" s="164"/>
      <c r="C336" s="164"/>
      <c r="AJ336" s="4"/>
    </row>
    <row r="337" spans="2:36">
      <c r="B337" s="164"/>
      <c r="C337" s="164"/>
      <c r="AJ337" s="4"/>
    </row>
    <row r="338" spans="2:36">
      <c r="B338" s="164"/>
      <c r="C338" s="164"/>
      <c r="AJ338" s="4"/>
    </row>
    <row r="339" spans="2:36">
      <c r="AJ339" s="4"/>
    </row>
    <row r="340" spans="2:36">
      <c r="AJ340" s="4"/>
    </row>
    <row r="341" spans="2:36">
      <c r="AJ341" s="4"/>
    </row>
    <row r="342" spans="2:36">
      <c r="AJ342" s="4"/>
    </row>
    <row r="343" spans="2:36">
      <c r="AJ343" s="4"/>
    </row>
    <row r="344" spans="2:36">
      <c r="AJ344" s="4"/>
    </row>
    <row r="345" spans="2:36">
      <c r="AJ345" s="4"/>
    </row>
    <row r="346" spans="2:36">
      <c r="AJ346" s="4"/>
    </row>
    <row r="347" spans="2:36">
      <c r="AJ347" s="4"/>
    </row>
    <row r="348" spans="2:36">
      <c r="AJ348" s="4"/>
    </row>
  </sheetData>
  <sheetProtection algorithmName="SHA-512" hashValue="W7gGLk0C2VewDYwp/im5+lhHsKYyS4jYQf+aVp382PWC5nLkc+0n3QzYtZR0fSXcsnFEvC6bj0PLsSEYEW02iw==" saltValue="T+43oWWtGy5RN4P+1AmdOQ==" spinCount="100000" sheet="1" formatCells="0" formatRows="0" selectLockedCells="1"/>
  <mergeCells count="300">
    <mergeCell ref="AM125:AM136"/>
    <mergeCell ref="AN125:AN136"/>
    <mergeCell ref="AO125:AO136"/>
    <mergeCell ref="AP125:AP136"/>
    <mergeCell ref="AQ125:AQ136"/>
    <mergeCell ref="AR125:AR136"/>
    <mergeCell ref="AS125:AS136"/>
    <mergeCell ref="B165:B167"/>
    <mergeCell ref="C165:C167"/>
    <mergeCell ref="A161:D161"/>
    <mergeCell ref="AP139:AP152"/>
    <mergeCell ref="AQ139:AQ152"/>
    <mergeCell ref="AR139:AR152"/>
    <mergeCell ref="AS139:AS152"/>
    <mergeCell ref="A155:A160"/>
    <mergeCell ref="B155:B160"/>
    <mergeCell ref="C155:C160"/>
    <mergeCell ref="AG155:AG160"/>
    <mergeCell ref="AH155:AH160"/>
    <mergeCell ref="AI155:AI160"/>
    <mergeCell ref="AJ155:AJ160"/>
    <mergeCell ref="AK155:AK160"/>
    <mergeCell ref="AL155:AL160"/>
    <mergeCell ref="A125:A136"/>
    <mergeCell ref="B125:B136"/>
    <mergeCell ref="C125:C136"/>
    <mergeCell ref="AG125:AG136"/>
    <mergeCell ref="AH125:AH136"/>
    <mergeCell ref="AI125:AI136"/>
    <mergeCell ref="AJ125:AJ136"/>
    <mergeCell ref="AK125:AK136"/>
    <mergeCell ref="AL125:AL136"/>
    <mergeCell ref="AL119:AL122"/>
    <mergeCell ref="AM119:AM122"/>
    <mergeCell ref="AN119:AN122"/>
    <mergeCell ref="AO119:AO122"/>
    <mergeCell ref="AP119:AP122"/>
    <mergeCell ref="AQ119:AQ122"/>
    <mergeCell ref="AR119:AR122"/>
    <mergeCell ref="AS119:AS122"/>
    <mergeCell ref="A123:D123"/>
    <mergeCell ref="A117:D117"/>
    <mergeCell ref="A119:A122"/>
    <mergeCell ref="B119:B122"/>
    <mergeCell ref="C119:C122"/>
    <mergeCell ref="AG119:AG122"/>
    <mergeCell ref="AH119:AH122"/>
    <mergeCell ref="AI119:AI122"/>
    <mergeCell ref="AJ119:AJ122"/>
    <mergeCell ref="AK119:AK122"/>
    <mergeCell ref="AN95:AN99"/>
    <mergeCell ref="AO95:AO99"/>
    <mergeCell ref="AP95:AP99"/>
    <mergeCell ref="AQ95:AQ99"/>
    <mergeCell ref="AR95:AR99"/>
    <mergeCell ref="AS95:AS99"/>
    <mergeCell ref="A105:D105"/>
    <mergeCell ref="A107:A116"/>
    <mergeCell ref="B107:B116"/>
    <mergeCell ref="C107:C116"/>
    <mergeCell ref="AG107:AG116"/>
    <mergeCell ref="AH107:AH116"/>
    <mergeCell ref="AI107:AI116"/>
    <mergeCell ref="AJ107:AJ116"/>
    <mergeCell ref="AK107:AK116"/>
    <mergeCell ref="AO107:AO116"/>
    <mergeCell ref="AP107:AP116"/>
    <mergeCell ref="AQ107:AQ116"/>
    <mergeCell ref="AR107:AR116"/>
    <mergeCell ref="AS107:AS116"/>
    <mergeCell ref="A95:A99"/>
    <mergeCell ref="B95:B99"/>
    <mergeCell ref="C95:C99"/>
    <mergeCell ref="AG95:AG99"/>
    <mergeCell ref="AH95:AH99"/>
    <mergeCell ref="AI95:AI99"/>
    <mergeCell ref="AJ95:AJ99"/>
    <mergeCell ref="AK95:AK99"/>
    <mergeCell ref="AL95:AL99"/>
    <mergeCell ref="A88:D88"/>
    <mergeCell ref="AL90:AL92"/>
    <mergeCell ref="AM90:AM92"/>
    <mergeCell ref="AM95:AM99"/>
    <mergeCell ref="AN90:AN92"/>
    <mergeCell ref="AO90:AO92"/>
    <mergeCell ref="AP90:AP92"/>
    <mergeCell ref="AQ90:AQ92"/>
    <mergeCell ref="AR90:AR92"/>
    <mergeCell ref="AS90:AS92"/>
    <mergeCell ref="AO70:AO80"/>
    <mergeCell ref="AP70:AP80"/>
    <mergeCell ref="AQ70:AQ80"/>
    <mergeCell ref="AR70:AR80"/>
    <mergeCell ref="AS70:AS80"/>
    <mergeCell ref="AL83:AL87"/>
    <mergeCell ref="AM83:AM87"/>
    <mergeCell ref="AN83:AN87"/>
    <mergeCell ref="AO83:AO87"/>
    <mergeCell ref="AP83:AP87"/>
    <mergeCell ref="AQ83:AQ87"/>
    <mergeCell ref="AR83:AR87"/>
    <mergeCell ref="AS83:AS87"/>
    <mergeCell ref="AK62:AK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R41:AR53"/>
    <mergeCell ref="AS41:AS53"/>
    <mergeCell ref="A54:D54"/>
    <mergeCell ref="A56:A59"/>
    <mergeCell ref="B56:B59"/>
    <mergeCell ref="C56:C59"/>
    <mergeCell ref="AG56:AG59"/>
    <mergeCell ref="AH56:AH59"/>
    <mergeCell ref="AI56:AI59"/>
    <mergeCell ref="AJ56:AJ59"/>
    <mergeCell ref="AK56:AK59"/>
    <mergeCell ref="AL56:AL59"/>
    <mergeCell ref="AM56:AM59"/>
    <mergeCell ref="AN56:AN59"/>
    <mergeCell ref="AO56:AO59"/>
    <mergeCell ref="AP56:AP59"/>
    <mergeCell ref="AQ56:AQ59"/>
    <mergeCell ref="AR56:AR59"/>
    <mergeCell ref="AS56:AS59"/>
    <mergeCell ref="AO41:AO53"/>
    <mergeCell ref="AP41:AP53"/>
    <mergeCell ref="AQ41:AQ53"/>
    <mergeCell ref="A39:D39"/>
    <mergeCell ref="A41:A53"/>
    <mergeCell ref="B41:B53"/>
    <mergeCell ref="C41:C53"/>
    <mergeCell ref="AG41:AG53"/>
    <mergeCell ref="AH41:AH53"/>
    <mergeCell ref="AI41:AI53"/>
    <mergeCell ref="AJ41:AJ53"/>
    <mergeCell ref="A62:A67"/>
    <mergeCell ref="B62:B67"/>
    <mergeCell ref="C62:C67"/>
    <mergeCell ref="AG62:AG67"/>
    <mergeCell ref="AH62:AH67"/>
    <mergeCell ref="AI62:AI67"/>
    <mergeCell ref="AJ62:AJ67"/>
    <mergeCell ref="A68:D68"/>
    <mergeCell ref="A70:A80"/>
    <mergeCell ref="B70:B80"/>
    <mergeCell ref="C70:C80"/>
    <mergeCell ref="AG70:AG80"/>
    <mergeCell ref="AH70:AH80"/>
    <mergeCell ref="AI70:AI80"/>
    <mergeCell ref="AJ70:AJ80"/>
    <mergeCell ref="AO139:AO152"/>
    <mergeCell ref="C90:C92"/>
    <mergeCell ref="AG90:AG92"/>
    <mergeCell ref="AH90:AH92"/>
    <mergeCell ref="AI90:AI92"/>
    <mergeCell ref="A100:D100"/>
    <mergeCell ref="A102:A104"/>
    <mergeCell ref="B102:B104"/>
    <mergeCell ref="AO102:AO104"/>
    <mergeCell ref="AL139:AL152"/>
    <mergeCell ref="AM139:AM152"/>
    <mergeCell ref="AN139:AN152"/>
    <mergeCell ref="AK70:AK80"/>
    <mergeCell ref="AL70:AL80"/>
    <mergeCell ref="AM70:AM80"/>
    <mergeCell ref="AN70:AN80"/>
    <mergeCell ref="AM155:AM160"/>
    <mergeCell ref="AN155:AN160"/>
    <mergeCell ref="AO155:AO160"/>
    <mergeCell ref="AP155:AP160"/>
    <mergeCell ref="AQ155:AQ160"/>
    <mergeCell ref="AR155:AR160"/>
    <mergeCell ref="AS155:AS160"/>
    <mergeCell ref="A81:D81"/>
    <mergeCell ref="A93:D93"/>
    <mergeCell ref="A137:D137"/>
    <mergeCell ref="A139:A152"/>
    <mergeCell ref="B139:B152"/>
    <mergeCell ref="C139:C152"/>
    <mergeCell ref="AG139:AG152"/>
    <mergeCell ref="AH139:AH152"/>
    <mergeCell ref="AI139:AI152"/>
    <mergeCell ref="A83:A87"/>
    <mergeCell ref="B83:B87"/>
    <mergeCell ref="C83:C87"/>
    <mergeCell ref="AG83:AG87"/>
    <mergeCell ref="AH83:AH87"/>
    <mergeCell ref="AI83:AI87"/>
    <mergeCell ref="A90:A92"/>
    <mergeCell ref="B90:B92"/>
    <mergeCell ref="AM16:AM23"/>
    <mergeCell ref="AN16:AN23"/>
    <mergeCell ref="AO16:AO23"/>
    <mergeCell ref="AP16:AP23"/>
    <mergeCell ref="AQ16:AQ23"/>
    <mergeCell ref="AR16:AR23"/>
    <mergeCell ref="AS16:AS23"/>
    <mergeCell ref="A24:D24"/>
    <mergeCell ref="A26:A38"/>
    <mergeCell ref="B26:B38"/>
    <mergeCell ref="C26:C38"/>
    <mergeCell ref="AG26:AG38"/>
    <mergeCell ref="AH26:AH38"/>
    <mergeCell ref="AI26:AI38"/>
    <mergeCell ref="AJ26:AJ38"/>
    <mergeCell ref="AK26:AK38"/>
    <mergeCell ref="AL26:AL38"/>
    <mergeCell ref="AM26:AM38"/>
    <mergeCell ref="AN26:AN38"/>
    <mergeCell ref="AO26:AO38"/>
    <mergeCell ref="AP26:AP38"/>
    <mergeCell ref="AQ26:AQ38"/>
    <mergeCell ref="AR26:AR38"/>
    <mergeCell ref="AS26:AS38"/>
    <mergeCell ref="A16:A23"/>
    <mergeCell ref="B16:B23"/>
    <mergeCell ref="C16:C23"/>
    <mergeCell ref="AG16:AG23"/>
    <mergeCell ref="AH16:AH23"/>
    <mergeCell ref="AI16:AI23"/>
    <mergeCell ref="AJ16:AJ23"/>
    <mergeCell ref="AK16:AK23"/>
    <mergeCell ref="AL16:AL23"/>
    <mergeCell ref="E165:W165"/>
    <mergeCell ref="Q166:W166"/>
    <mergeCell ref="J166:N166"/>
    <mergeCell ref="E166:I166"/>
    <mergeCell ref="O166:P166"/>
    <mergeCell ref="A1:AL1"/>
    <mergeCell ref="A2:AL2"/>
    <mergeCell ref="A3:AL3"/>
    <mergeCell ref="W8:X8"/>
    <mergeCell ref="AG8:AJ8"/>
    <mergeCell ref="AK8:AL8"/>
    <mergeCell ref="E7:AE7"/>
    <mergeCell ref="AG7:AS7"/>
    <mergeCell ref="Y8:AE8"/>
    <mergeCell ref="AM8:AS8"/>
    <mergeCell ref="E8:I8"/>
    <mergeCell ref="J8:N8"/>
    <mergeCell ref="O8:R8"/>
    <mergeCell ref="S8:V8"/>
    <mergeCell ref="D7:D9"/>
    <mergeCell ref="A7:A9"/>
    <mergeCell ref="B7:B9"/>
    <mergeCell ref="C7:C9"/>
    <mergeCell ref="D165:D167"/>
    <mergeCell ref="D320:D321"/>
    <mergeCell ref="A60:D60"/>
    <mergeCell ref="A11:A13"/>
    <mergeCell ref="A165:A167"/>
    <mergeCell ref="AN11:AN13"/>
    <mergeCell ref="AH11:AH13"/>
    <mergeCell ref="AI11:AI13"/>
    <mergeCell ref="AJ11:AJ13"/>
    <mergeCell ref="AK11:AK13"/>
    <mergeCell ref="AK41:AK53"/>
    <mergeCell ref="AL41:AL53"/>
    <mergeCell ref="AM41:AM53"/>
    <mergeCell ref="AN41:AN53"/>
    <mergeCell ref="AJ83:AJ87"/>
    <mergeCell ref="AK83:AK87"/>
    <mergeCell ref="AJ90:AJ92"/>
    <mergeCell ref="AK90:AK92"/>
    <mergeCell ref="AN102:AN104"/>
    <mergeCell ref="AL107:AL116"/>
    <mergeCell ref="AM107:AM116"/>
    <mergeCell ref="AN107:AN116"/>
    <mergeCell ref="A153:D153"/>
    <mergeCell ref="AJ139:AJ152"/>
    <mergeCell ref="AK139:AK152"/>
    <mergeCell ref="AP11:AP13"/>
    <mergeCell ref="AQ11:AQ13"/>
    <mergeCell ref="AR11:AR13"/>
    <mergeCell ref="AO11:AO13"/>
    <mergeCell ref="AS11:AS13"/>
    <mergeCell ref="A14:D14"/>
    <mergeCell ref="B11:B13"/>
    <mergeCell ref="C11:C13"/>
    <mergeCell ref="AG11:AG13"/>
    <mergeCell ref="AL11:AL13"/>
    <mergeCell ref="AM11:AM13"/>
    <mergeCell ref="AP102:AP104"/>
    <mergeCell ref="AQ102:AQ104"/>
    <mergeCell ref="AR102:AR104"/>
    <mergeCell ref="AS102:AS104"/>
    <mergeCell ref="C102:C104"/>
    <mergeCell ref="AG102:AG104"/>
    <mergeCell ref="AH102:AH104"/>
    <mergeCell ref="AI102:AI104"/>
    <mergeCell ref="AJ102:AJ104"/>
    <mergeCell ref="AK102:AK104"/>
    <mergeCell ref="AL102:AL104"/>
    <mergeCell ref="AM102:AM104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7"/>
  </sheetPr>
  <dimension ref="A1:AT294"/>
  <sheetViews>
    <sheetView showGridLines="0" topLeftCell="C1" zoomScale="85" zoomScaleNormal="85" workbookViewId="0">
      <pane ySplit="9" topLeftCell="A269" activePane="bottomLeft" state="frozen"/>
      <selection activeCell="G23" sqref="G23"/>
      <selection pane="bottomLeft" activeCell="D271" sqref="D271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66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66" bestFit="1" customWidth="1"/>
    <col min="11" max="11" width="10.140625" style="166" bestFit="1" customWidth="1"/>
    <col min="12" max="12" width="15.42578125" style="166" customWidth="1"/>
    <col min="13" max="13" width="14" style="166" customWidth="1"/>
    <col min="14" max="14" width="12.7109375" style="166" bestFit="1" customWidth="1"/>
    <col min="15" max="15" width="11.5703125" style="166" customWidth="1"/>
    <col min="16" max="16" width="13.5703125" style="166" bestFit="1" customWidth="1"/>
    <col min="17" max="17" width="13.85546875" style="166" customWidth="1"/>
    <col min="18" max="18" width="12.7109375" style="166" bestFit="1" customWidth="1"/>
    <col min="19" max="19" width="10.140625" style="166" bestFit="1" customWidth="1"/>
    <col min="20" max="20" width="13.5703125" style="166" bestFit="1" customWidth="1"/>
    <col min="21" max="21" width="13.85546875" style="166" customWidth="1"/>
    <col min="22" max="22" width="12.7109375" style="166" bestFit="1" customWidth="1"/>
    <col min="23" max="27" width="11.42578125" style="166"/>
    <col min="28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>
      <c r="A1" s="739" t="s">
        <v>44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27"/>
      <c r="AN1" s="127"/>
      <c r="AO1" s="127"/>
      <c r="AP1" s="127"/>
      <c r="AQ1" s="127"/>
      <c r="AR1" s="127"/>
      <c r="AS1" s="127"/>
    </row>
    <row r="2" spans="1:45">
      <c r="A2" s="739" t="s">
        <v>4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127"/>
      <c r="AN2" s="127"/>
      <c r="AO2" s="127"/>
      <c r="AP2" s="127"/>
      <c r="AQ2" s="127"/>
      <c r="AR2" s="127"/>
      <c r="AS2" s="127"/>
    </row>
    <row r="3" spans="1:45">
      <c r="A3" s="739" t="s">
        <v>6</v>
      </c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127"/>
      <c r="AN3" s="127"/>
      <c r="AO3" s="127"/>
      <c r="AP3" s="127"/>
      <c r="AQ3" s="127"/>
      <c r="AR3" s="127"/>
      <c r="AS3" s="127"/>
    </row>
    <row r="4" spans="1:45" ht="3.75" customHeight="1">
      <c r="A4" s="2"/>
      <c r="B4" s="2"/>
      <c r="C4" s="2"/>
      <c r="D4" s="165"/>
      <c r="E4" s="2"/>
      <c r="F4" s="2"/>
      <c r="G4" s="2"/>
      <c r="H4" s="2"/>
      <c r="I4" s="2"/>
      <c r="J4" s="165"/>
      <c r="K4" s="165"/>
      <c r="L4" s="165"/>
      <c r="M4" s="165"/>
    </row>
    <row r="5" spans="1:45" ht="3.75" customHeight="1">
      <c r="A5" s="2"/>
      <c r="B5" s="2"/>
      <c r="C5" s="2"/>
      <c r="D5" s="165"/>
      <c r="E5" s="2"/>
      <c r="F5" s="2"/>
      <c r="G5" s="2"/>
      <c r="H5" s="2"/>
      <c r="I5" s="2"/>
      <c r="J5" s="165"/>
      <c r="K5" s="165"/>
      <c r="L5" s="165"/>
      <c r="M5" s="165"/>
    </row>
    <row r="6" spans="1:45" ht="16.5" thickBot="1">
      <c r="A6" s="2" t="s">
        <v>3</v>
      </c>
      <c r="B6" s="2" t="s">
        <v>3</v>
      </c>
      <c r="C6" s="2"/>
      <c r="D6" s="165"/>
      <c r="E6" s="2"/>
      <c r="F6" s="2"/>
      <c r="G6" s="2"/>
      <c r="H6" s="2"/>
      <c r="I6" s="2"/>
      <c r="J6" s="165"/>
      <c r="K6" s="165"/>
      <c r="L6" s="165"/>
      <c r="M6" s="165"/>
    </row>
    <row r="7" spans="1:45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5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5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5" ht="16.5" thickBot="1"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</row>
    <row r="11" spans="1:45" customFormat="1" ht="15">
      <c r="A11" s="808" t="s">
        <v>243</v>
      </c>
      <c r="B11" s="809" t="s">
        <v>608</v>
      </c>
      <c r="C11" s="810" t="s">
        <v>484</v>
      </c>
      <c r="D11" s="420" t="s">
        <v>609</v>
      </c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310"/>
      <c r="AE11" s="310"/>
      <c r="AF11" s="246"/>
      <c r="AG11" s="781"/>
      <c r="AH11" s="781"/>
      <c r="AI11" s="781"/>
      <c r="AJ11" s="781"/>
      <c r="AK11" s="781"/>
      <c r="AL11" s="781"/>
      <c r="AM11" s="781"/>
      <c r="AN11" s="781"/>
      <c r="AO11" s="781"/>
      <c r="AP11" s="781"/>
      <c r="AQ11" s="781"/>
      <c r="AR11" s="781"/>
      <c r="AS11" s="781"/>
    </row>
    <row r="12" spans="1:45" customFormat="1" ht="30">
      <c r="A12" s="789"/>
      <c r="B12" s="797"/>
      <c r="C12" s="796"/>
      <c r="D12" s="311" t="s">
        <v>610</v>
      </c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246"/>
      <c r="AG12" s="798"/>
      <c r="AH12" s="798"/>
      <c r="AI12" s="798"/>
      <c r="AJ12" s="798"/>
      <c r="AK12" s="798"/>
      <c r="AL12" s="798"/>
      <c r="AM12" s="798"/>
      <c r="AN12" s="798"/>
      <c r="AO12" s="798"/>
      <c r="AP12" s="798"/>
      <c r="AQ12" s="798"/>
      <c r="AR12" s="798"/>
      <c r="AS12" s="798"/>
    </row>
    <row r="13" spans="1:45" customFormat="1" ht="15">
      <c r="A13" s="789"/>
      <c r="B13" s="797"/>
      <c r="C13" s="796"/>
      <c r="D13" s="311" t="s">
        <v>611</v>
      </c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246"/>
      <c r="AG13" s="798"/>
      <c r="AH13" s="798"/>
      <c r="AI13" s="798"/>
      <c r="AJ13" s="798"/>
      <c r="AK13" s="798"/>
      <c r="AL13" s="798"/>
      <c r="AM13" s="798"/>
      <c r="AN13" s="798"/>
      <c r="AO13" s="798"/>
      <c r="AP13" s="798"/>
      <c r="AQ13" s="798"/>
      <c r="AR13" s="798"/>
      <c r="AS13" s="798"/>
    </row>
    <row r="14" spans="1:45" customFormat="1" ht="15">
      <c r="A14" s="789"/>
      <c r="B14" s="797"/>
      <c r="C14" s="796"/>
      <c r="D14" s="311" t="s">
        <v>612</v>
      </c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246"/>
      <c r="AG14" s="798"/>
      <c r="AH14" s="798"/>
      <c r="AI14" s="798"/>
      <c r="AJ14" s="798"/>
      <c r="AK14" s="798"/>
      <c r="AL14" s="798"/>
      <c r="AM14" s="798"/>
      <c r="AN14" s="798"/>
      <c r="AO14" s="798"/>
      <c r="AP14" s="798"/>
      <c r="AQ14" s="798"/>
      <c r="AR14" s="798"/>
      <c r="AS14" s="798"/>
    </row>
    <row r="15" spans="1:45" customFormat="1" ht="15">
      <c r="A15" s="789"/>
      <c r="B15" s="797"/>
      <c r="C15" s="796"/>
      <c r="D15" s="311" t="s">
        <v>613</v>
      </c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246"/>
      <c r="AG15" s="798"/>
      <c r="AH15" s="798"/>
      <c r="AI15" s="798"/>
      <c r="AJ15" s="798"/>
      <c r="AK15" s="798"/>
      <c r="AL15" s="798"/>
      <c r="AM15" s="798"/>
      <c r="AN15" s="798"/>
      <c r="AO15" s="798"/>
      <c r="AP15" s="798"/>
      <c r="AQ15" s="798"/>
      <c r="AR15" s="798"/>
      <c r="AS15" s="798"/>
    </row>
    <row r="16" spans="1:45" customFormat="1" ht="15">
      <c r="A16" s="789"/>
      <c r="B16" s="797"/>
      <c r="C16" s="796"/>
      <c r="D16" s="311" t="s">
        <v>614</v>
      </c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246"/>
      <c r="AG16" s="798"/>
      <c r="AH16" s="798"/>
      <c r="AI16" s="798"/>
      <c r="AJ16" s="798"/>
      <c r="AK16" s="798"/>
      <c r="AL16" s="798"/>
      <c r="AM16" s="798"/>
      <c r="AN16" s="798"/>
      <c r="AO16" s="798"/>
      <c r="AP16" s="798"/>
      <c r="AQ16" s="798"/>
      <c r="AR16" s="798"/>
      <c r="AS16" s="798"/>
    </row>
    <row r="17" spans="1:45" customFormat="1" ht="15">
      <c r="A17" s="789"/>
      <c r="B17" s="797"/>
      <c r="C17" s="796"/>
      <c r="D17" s="311" t="s">
        <v>615</v>
      </c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  <c r="AE17" s="310"/>
      <c r="AF17" s="246"/>
      <c r="AG17" s="798"/>
      <c r="AH17" s="798"/>
      <c r="AI17" s="798"/>
      <c r="AJ17" s="798"/>
      <c r="AK17" s="798"/>
      <c r="AL17" s="798"/>
      <c r="AM17" s="798"/>
      <c r="AN17" s="798"/>
      <c r="AO17" s="798"/>
      <c r="AP17" s="798"/>
      <c r="AQ17" s="798"/>
      <c r="AR17" s="798"/>
      <c r="AS17" s="798"/>
    </row>
    <row r="18" spans="1:45" customFormat="1" ht="15">
      <c r="A18" s="789"/>
      <c r="B18" s="797"/>
      <c r="C18" s="796"/>
      <c r="D18" s="311" t="s">
        <v>616</v>
      </c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246"/>
      <c r="AG18" s="798"/>
      <c r="AH18" s="798"/>
      <c r="AI18" s="798"/>
      <c r="AJ18" s="798"/>
      <c r="AK18" s="798"/>
      <c r="AL18" s="798"/>
      <c r="AM18" s="798"/>
      <c r="AN18" s="798"/>
      <c r="AO18" s="798"/>
      <c r="AP18" s="798"/>
      <c r="AQ18" s="798"/>
      <c r="AR18" s="798"/>
      <c r="AS18" s="798"/>
    </row>
    <row r="19" spans="1:45" customFormat="1" ht="15">
      <c r="A19" s="789"/>
      <c r="B19" s="797"/>
      <c r="C19" s="796"/>
      <c r="D19" s="311" t="s">
        <v>617</v>
      </c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246"/>
      <c r="AG19" s="798"/>
      <c r="AH19" s="798"/>
      <c r="AI19" s="798"/>
      <c r="AJ19" s="798"/>
      <c r="AK19" s="798"/>
      <c r="AL19" s="798"/>
      <c r="AM19" s="798"/>
      <c r="AN19" s="798"/>
      <c r="AO19" s="798"/>
      <c r="AP19" s="798"/>
      <c r="AQ19" s="798"/>
      <c r="AR19" s="798"/>
      <c r="AS19" s="798"/>
    </row>
    <row r="20" spans="1:45" customFormat="1" ht="15">
      <c r="A20" s="789"/>
      <c r="B20" s="797"/>
      <c r="C20" s="796"/>
      <c r="D20" s="311" t="s">
        <v>618</v>
      </c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246"/>
      <c r="AG20" s="798"/>
      <c r="AH20" s="798"/>
      <c r="AI20" s="798"/>
      <c r="AJ20" s="798"/>
      <c r="AK20" s="798"/>
      <c r="AL20" s="798"/>
      <c r="AM20" s="798"/>
      <c r="AN20" s="798"/>
      <c r="AO20" s="798"/>
      <c r="AP20" s="798"/>
      <c r="AQ20" s="798"/>
      <c r="AR20" s="798"/>
      <c r="AS20" s="798"/>
    </row>
    <row r="21" spans="1:45" customFormat="1" ht="15">
      <c r="A21" s="789"/>
      <c r="B21" s="797"/>
      <c r="C21" s="796"/>
      <c r="D21" s="311" t="s">
        <v>244</v>
      </c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246"/>
      <c r="AG21" s="782"/>
      <c r="AH21" s="782"/>
      <c r="AI21" s="782"/>
      <c r="AJ21" s="782"/>
      <c r="AK21" s="782"/>
      <c r="AL21" s="782"/>
      <c r="AM21" s="782"/>
      <c r="AN21" s="782"/>
      <c r="AO21" s="782"/>
      <c r="AP21" s="782"/>
      <c r="AQ21" s="782"/>
      <c r="AR21" s="782"/>
      <c r="AS21" s="782"/>
    </row>
    <row r="22" spans="1:45" customFormat="1" ht="15">
      <c r="A22" s="789"/>
      <c r="B22" s="797"/>
      <c r="C22" s="796"/>
      <c r="D22" s="311" t="s">
        <v>619</v>
      </c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246"/>
      <c r="AG22" s="782"/>
      <c r="AH22" s="782"/>
      <c r="AI22" s="782"/>
      <c r="AJ22" s="782"/>
      <c r="AK22" s="782"/>
      <c r="AL22" s="782"/>
      <c r="AM22" s="782"/>
      <c r="AN22" s="782"/>
      <c r="AO22" s="782"/>
      <c r="AP22" s="782"/>
      <c r="AQ22" s="782"/>
      <c r="AR22" s="782"/>
      <c r="AS22" s="782"/>
    </row>
    <row r="23" spans="1:45" customFormat="1" thickBot="1">
      <c r="A23" s="790"/>
      <c r="B23" s="786"/>
      <c r="C23" s="793"/>
      <c r="D23" s="233" t="s">
        <v>620</v>
      </c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246"/>
      <c r="AG23" s="783"/>
      <c r="AH23" s="783"/>
      <c r="AI23" s="783"/>
      <c r="AJ23" s="783"/>
      <c r="AK23" s="783"/>
      <c r="AL23" s="783"/>
      <c r="AM23" s="783"/>
      <c r="AN23" s="783"/>
      <c r="AO23" s="783"/>
      <c r="AP23" s="783"/>
      <c r="AQ23" s="783"/>
      <c r="AR23" s="783"/>
      <c r="AS23" s="783"/>
    </row>
    <row r="24" spans="1:45" ht="14.45" customHeight="1">
      <c r="A24" s="787"/>
      <c r="B24" s="787"/>
      <c r="C24" s="787"/>
      <c r="D24" s="787"/>
      <c r="E24" s="3">
        <f t="shared" ref="E24:AE24" si="0">SUM(E11:E23)</f>
        <v>0</v>
      </c>
      <c r="F24" s="3">
        <f t="shared" si="0"/>
        <v>0</v>
      </c>
      <c r="G24" s="3">
        <f t="shared" si="0"/>
        <v>0</v>
      </c>
      <c r="H24" s="3">
        <f t="shared" si="0"/>
        <v>0</v>
      </c>
      <c r="I24" s="3">
        <f t="shared" si="0"/>
        <v>0</v>
      </c>
      <c r="J24" s="3">
        <f t="shared" si="0"/>
        <v>0</v>
      </c>
      <c r="K24" s="3">
        <f t="shared" si="0"/>
        <v>0</v>
      </c>
      <c r="L24" s="3">
        <f t="shared" si="0"/>
        <v>0</v>
      </c>
      <c r="M24" s="3">
        <f t="shared" si="0"/>
        <v>0</v>
      </c>
      <c r="N24" s="3">
        <f t="shared" si="0"/>
        <v>0</v>
      </c>
      <c r="O24" s="3">
        <f t="shared" si="0"/>
        <v>0</v>
      </c>
      <c r="P24" s="3">
        <f t="shared" si="0"/>
        <v>0</v>
      </c>
      <c r="Q24" s="3">
        <f t="shared" si="0"/>
        <v>0</v>
      </c>
      <c r="R24" s="3">
        <f t="shared" si="0"/>
        <v>0</v>
      </c>
      <c r="S24" s="3">
        <f t="shared" si="0"/>
        <v>0</v>
      </c>
      <c r="T24" s="3">
        <f t="shared" si="0"/>
        <v>0</v>
      </c>
      <c r="U24" s="3">
        <f t="shared" si="0"/>
        <v>0</v>
      </c>
      <c r="V24" s="3">
        <f t="shared" si="0"/>
        <v>0</v>
      </c>
      <c r="W24" s="3">
        <f t="shared" si="0"/>
        <v>0</v>
      </c>
      <c r="X24" s="3">
        <f t="shared" si="0"/>
        <v>0</v>
      </c>
      <c r="Y24" s="3">
        <f t="shared" si="0"/>
        <v>0</v>
      </c>
      <c r="Z24" s="3">
        <f t="shared" si="0"/>
        <v>0</v>
      </c>
      <c r="AA24" s="3">
        <f t="shared" si="0"/>
        <v>0</v>
      </c>
      <c r="AB24" s="3">
        <f t="shared" si="0"/>
        <v>0</v>
      </c>
      <c r="AC24" s="3">
        <f t="shared" si="0"/>
        <v>0</v>
      </c>
      <c r="AD24" s="3">
        <f t="shared" si="0"/>
        <v>0</v>
      </c>
      <c r="AE24" s="3">
        <f t="shared" si="0"/>
        <v>0</v>
      </c>
      <c r="AF24" s="4"/>
      <c r="AG24" s="92">
        <f t="shared" ref="AG24:AS24" si="1">SUM(AG11)</f>
        <v>0</v>
      </c>
      <c r="AH24" s="92">
        <f t="shared" si="1"/>
        <v>0</v>
      </c>
      <c r="AI24" s="92">
        <f t="shared" si="1"/>
        <v>0</v>
      </c>
      <c r="AJ24" s="92">
        <f t="shared" si="1"/>
        <v>0</v>
      </c>
      <c r="AK24" s="92">
        <f t="shared" si="1"/>
        <v>0</v>
      </c>
      <c r="AL24" s="92">
        <f t="shared" si="1"/>
        <v>0</v>
      </c>
      <c r="AM24" s="92">
        <f t="shared" si="1"/>
        <v>0</v>
      </c>
      <c r="AN24" s="92">
        <f t="shared" si="1"/>
        <v>0</v>
      </c>
      <c r="AO24" s="92">
        <f t="shared" si="1"/>
        <v>0</v>
      </c>
      <c r="AP24" s="92">
        <f t="shared" si="1"/>
        <v>0</v>
      </c>
      <c r="AQ24" s="92">
        <f t="shared" si="1"/>
        <v>0</v>
      </c>
      <c r="AR24" s="92">
        <f t="shared" si="1"/>
        <v>0</v>
      </c>
      <c r="AS24" s="92">
        <f t="shared" si="1"/>
        <v>0</v>
      </c>
    </row>
    <row r="25" spans="1:45" customFormat="1" thickBot="1">
      <c r="D25" s="289"/>
    </row>
    <row r="26" spans="1:45" customFormat="1" ht="15">
      <c r="A26" s="788" t="s">
        <v>243</v>
      </c>
      <c r="B26" s="784" t="s">
        <v>58</v>
      </c>
      <c r="C26" s="791" t="s">
        <v>358</v>
      </c>
      <c r="D26" s="231" t="s">
        <v>270</v>
      </c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246"/>
      <c r="AG26" s="781"/>
      <c r="AH26" s="781"/>
      <c r="AI26" s="781"/>
      <c r="AJ26" s="781"/>
      <c r="AK26" s="781"/>
      <c r="AL26" s="781"/>
      <c r="AM26" s="781"/>
      <c r="AN26" s="781"/>
      <c r="AO26" s="781"/>
      <c r="AP26" s="781"/>
      <c r="AQ26" s="781"/>
      <c r="AR26" s="781"/>
      <c r="AS26" s="781"/>
    </row>
    <row r="27" spans="1:45" customFormat="1" ht="15">
      <c r="A27" s="789"/>
      <c r="B27" s="797"/>
      <c r="C27" s="796"/>
      <c r="D27" s="311" t="s">
        <v>271</v>
      </c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246"/>
      <c r="AG27" s="782"/>
      <c r="AH27" s="782"/>
      <c r="AI27" s="782"/>
      <c r="AJ27" s="782"/>
      <c r="AK27" s="782"/>
      <c r="AL27" s="782"/>
      <c r="AM27" s="782"/>
      <c r="AN27" s="782"/>
      <c r="AO27" s="782"/>
      <c r="AP27" s="782"/>
      <c r="AQ27" s="782"/>
      <c r="AR27" s="782"/>
      <c r="AS27" s="782"/>
    </row>
    <row r="28" spans="1:45" customFormat="1" thickBot="1">
      <c r="A28" s="790"/>
      <c r="B28" s="786"/>
      <c r="C28" s="793"/>
      <c r="D28" s="233" t="s">
        <v>272</v>
      </c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  <c r="AE28" s="310"/>
      <c r="AF28" s="246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</row>
    <row r="29" spans="1:45" ht="14.45" customHeight="1">
      <c r="A29" s="787"/>
      <c r="B29" s="787"/>
      <c r="C29" s="787"/>
      <c r="D29" s="787"/>
      <c r="E29" s="3">
        <f t="shared" ref="E29:AE29" si="2">SUM(E26:E28)</f>
        <v>0</v>
      </c>
      <c r="F29" s="3">
        <f t="shared" si="2"/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92">
        <f t="shared" ref="AG29:AS29" si="3">SUM(AG26)</f>
        <v>0</v>
      </c>
      <c r="AH29" s="92">
        <f t="shared" si="3"/>
        <v>0</v>
      </c>
      <c r="AI29" s="92">
        <f t="shared" si="3"/>
        <v>0</v>
      </c>
      <c r="AJ29" s="92">
        <f t="shared" si="3"/>
        <v>0</v>
      </c>
      <c r="AK29" s="92">
        <f t="shared" si="3"/>
        <v>0</v>
      </c>
      <c r="AL29" s="92">
        <f t="shared" si="3"/>
        <v>0</v>
      </c>
      <c r="AM29" s="92">
        <f t="shared" si="3"/>
        <v>0</v>
      </c>
      <c r="AN29" s="92">
        <f t="shared" si="3"/>
        <v>0</v>
      </c>
      <c r="AO29" s="92">
        <f t="shared" si="3"/>
        <v>0</v>
      </c>
      <c r="AP29" s="92">
        <f t="shared" si="3"/>
        <v>0</v>
      </c>
      <c r="AQ29" s="92">
        <f t="shared" si="3"/>
        <v>0</v>
      </c>
      <c r="AR29" s="92">
        <f t="shared" si="3"/>
        <v>0</v>
      </c>
      <c r="AS29" s="92">
        <f t="shared" si="3"/>
        <v>0</v>
      </c>
    </row>
    <row r="30" spans="1:45" customFormat="1" thickBot="1">
      <c r="D30" s="289"/>
    </row>
    <row r="31" spans="1:45" customFormat="1" ht="15">
      <c r="A31" s="799" t="s">
        <v>46</v>
      </c>
      <c r="B31" s="802" t="s">
        <v>157</v>
      </c>
      <c r="C31" s="805"/>
      <c r="D31" s="317" t="s">
        <v>150</v>
      </c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246"/>
      <c r="AG31" s="781"/>
      <c r="AH31" s="781"/>
      <c r="AI31" s="781"/>
      <c r="AJ31" s="781"/>
      <c r="AK31" s="781"/>
      <c r="AL31" s="781"/>
      <c r="AM31" s="781"/>
      <c r="AN31" s="781"/>
      <c r="AO31" s="781"/>
      <c r="AP31" s="781"/>
      <c r="AQ31" s="781"/>
      <c r="AR31" s="781"/>
      <c r="AS31" s="781"/>
    </row>
    <row r="32" spans="1:45" customFormat="1" ht="15">
      <c r="A32" s="800"/>
      <c r="B32" s="811"/>
      <c r="C32" s="812"/>
      <c r="D32" s="313" t="s">
        <v>151</v>
      </c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246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5" customFormat="1" ht="15">
      <c r="A33" s="800"/>
      <c r="B33" s="811"/>
      <c r="C33" s="812"/>
      <c r="D33" s="313" t="s">
        <v>49</v>
      </c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246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5" customFormat="1" thickBot="1">
      <c r="A34" s="801"/>
      <c r="B34" s="804"/>
      <c r="C34" s="807"/>
      <c r="D34" s="318" t="s">
        <v>48</v>
      </c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246"/>
      <c r="AG34" s="783"/>
      <c r="AH34" s="783"/>
      <c r="AI34" s="783"/>
      <c r="AJ34" s="783"/>
      <c r="AK34" s="783"/>
      <c r="AL34" s="783"/>
      <c r="AM34" s="783"/>
      <c r="AN34" s="783"/>
      <c r="AO34" s="783"/>
      <c r="AP34" s="783"/>
      <c r="AQ34" s="783"/>
      <c r="AR34" s="783"/>
      <c r="AS34" s="783"/>
    </row>
    <row r="35" spans="1:45" ht="14.45" customHeight="1">
      <c r="A35" s="787"/>
      <c r="B35" s="787"/>
      <c r="C35" s="787"/>
      <c r="D35" s="787"/>
      <c r="E35" s="3">
        <f t="shared" ref="E35:AE35" si="4">SUM(E31:E34)</f>
        <v>0</v>
      </c>
      <c r="F35" s="3">
        <f t="shared" si="4"/>
        <v>0</v>
      </c>
      <c r="G35" s="3">
        <f t="shared" si="4"/>
        <v>0</v>
      </c>
      <c r="H35" s="3">
        <f t="shared" si="4"/>
        <v>0</v>
      </c>
      <c r="I35" s="3">
        <f t="shared" si="4"/>
        <v>0</v>
      </c>
      <c r="J35" s="3">
        <f t="shared" si="4"/>
        <v>0</v>
      </c>
      <c r="K35" s="3">
        <f t="shared" si="4"/>
        <v>0</v>
      </c>
      <c r="L35" s="3">
        <f t="shared" si="4"/>
        <v>0</v>
      </c>
      <c r="M35" s="3">
        <f t="shared" si="4"/>
        <v>0</v>
      </c>
      <c r="N35" s="3">
        <f t="shared" si="4"/>
        <v>0</v>
      </c>
      <c r="O35" s="3">
        <f t="shared" si="4"/>
        <v>0</v>
      </c>
      <c r="P35" s="3">
        <f t="shared" si="4"/>
        <v>0</v>
      </c>
      <c r="Q35" s="3">
        <f t="shared" si="4"/>
        <v>0</v>
      </c>
      <c r="R35" s="3">
        <f t="shared" si="4"/>
        <v>0</v>
      </c>
      <c r="S35" s="3">
        <f t="shared" si="4"/>
        <v>0</v>
      </c>
      <c r="T35" s="3">
        <f t="shared" si="4"/>
        <v>0</v>
      </c>
      <c r="U35" s="3">
        <f t="shared" si="4"/>
        <v>0</v>
      </c>
      <c r="V35" s="3">
        <f t="shared" si="4"/>
        <v>0</v>
      </c>
      <c r="W35" s="3">
        <f t="shared" si="4"/>
        <v>0</v>
      </c>
      <c r="X35" s="3">
        <f t="shared" si="4"/>
        <v>0</v>
      </c>
      <c r="Y35" s="3">
        <f t="shared" si="4"/>
        <v>0</v>
      </c>
      <c r="Z35" s="3">
        <f t="shared" si="4"/>
        <v>0</v>
      </c>
      <c r="AA35" s="3">
        <f t="shared" si="4"/>
        <v>0</v>
      </c>
      <c r="AB35" s="3">
        <f t="shared" si="4"/>
        <v>0</v>
      </c>
      <c r="AC35" s="3">
        <f t="shared" si="4"/>
        <v>0</v>
      </c>
      <c r="AD35" s="3">
        <f t="shared" si="4"/>
        <v>0</v>
      </c>
      <c r="AE35" s="3">
        <f t="shared" si="4"/>
        <v>0</v>
      </c>
      <c r="AF35" s="4"/>
      <c r="AG35" s="92">
        <f t="shared" ref="AG35:AS35" si="5">SUM(AG31)</f>
        <v>0</v>
      </c>
      <c r="AH35" s="92">
        <f t="shared" si="5"/>
        <v>0</v>
      </c>
      <c r="AI35" s="92">
        <f t="shared" si="5"/>
        <v>0</v>
      </c>
      <c r="AJ35" s="92">
        <f t="shared" si="5"/>
        <v>0</v>
      </c>
      <c r="AK35" s="92">
        <f t="shared" si="5"/>
        <v>0</v>
      </c>
      <c r="AL35" s="92">
        <f t="shared" si="5"/>
        <v>0</v>
      </c>
      <c r="AM35" s="92">
        <f t="shared" si="5"/>
        <v>0</v>
      </c>
      <c r="AN35" s="92">
        <f t="shared" si="5"/>
        <v>0</v>
      </c>
      <c r="AO35" s="92">
        <f t="shared" si="5"/>
        <v>0</v>
      </c>
      <c r="AP35" s="92">
        <f t="shared" si="5"/>
        <v>0</v>
      </c>
      <c r="AQ35" s="92">
        <f t="shared" si="5"/>
        <v>0</v>
      </c>
      <c r="AR35" s="92">
        <f t="shared" si="5"/>
        <v>0</v>
      </c>
      <c r="AS35" s="92">
        <f t="shared" si="5"/>
        <v>0</v>
      </c>
    </row>
    <row r="36" spans="1:45" customFormat="1" thickBot="1">
      <c r="D36" s="289"/>
    </row>
    <row r="37" spans="1:45" customFormat="1" ht="15">
      <c r="A37" s="799" t="s">
        <v>46</v>
      </c>
      <c r="B37" s="802" t="s">
        <v>158</v>
      </c>
      <c r="C37" s="805"/>
      <c r="D37" s="317" t="s">
        <v>152</v>
      </c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246"/>
      <c r="AG37" s="781"/>
      <c r="AH37" s="781"/>
      <c r="AI37" s="781"/>
      <c r="AJ37" s="781"/>
      <c r="AK37" s="781"/>
      <c r="AL37" s="781"/>
      <c r="AM37" s="781"/>
      <c r="AN37" s="781"/>
      <c r="AO37" s="781"/>
      <c r="AP37" s="781"/>
      <c r="AQ37" s="781"/>
      <c r="AR37" s="781"/>
      <c r="AS37" s="781"/>
    </row>
    <row r="38" spans="1:45" customFormat="1" ht="15">
      <c r="A38" s="800"/>
      <c r="B38" s="811"/>
      <c r="C38" s="812"/>
      <c r="D38" s="313" t="s">
        <v>47</v>
      </c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246"/>
      <c r="AG38" s="782"/>
      <c r="AH38" s="782"/>
      <c r="AI38" s="782"/>
      <c r="AJ38" s="782"/>
      <c r="AK38" s="782"/>
      <c r="AL38" s="782"/>
      <c r="AM38" s="782"/>
      <c r="AN38" s="782"/>
      <c r="AO38" s="782"/>
      <c r="AP38" s="782"/>
      <c r="AQ38" s="782"/>
      <c r="AR38" s="782"/>
      <c r="AS38" s="782"/>
    </row>
    <row r="39" spans="1:45" customFormat="1" ht="15">
      <c r="A39" s="800"/>
      <c r="B39" s="811"/>
      <c r="C39" s="812"/>
      <c r="D39" s="313" t="s">
        <v>153</v>
      </c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246"/>
      <c r="AG39" s="782"/>
      <c r="AH39" s="782"/>
      <c r="AI39" s="782"/>
      <c r="AJ39" s="782"/>
      <c r="AK39" s="782"/>
      <c r="AL39" s="782"/>
      <c r="AM39" s="782"/>
      <c r="AN39" s="782"/>
      <c r="AO39" s="782"/>
      <c r="AP39" s="782"/>
      <c r="AQ39" s="782"/>
      <c r="AR39" s="782"/>
      <c r="AS39" s="782"/>
    </row>
    <row r="40" spans="1:45" customFormat="1" ht="15">
      <c r="A40" s="800"/>
      <c r="B40" s="811"/>
      <c r="C40" s="812"/>
      <c r="D40" s="313" t="s">
        <v>154</v>
      </c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246"/>
      <c r="AG40" s="782"/>
      <c r="AH40" s="782"/>
      <c r="AI40" s="782"/>
      <c r="AJ40" s="782"/>
      <c r="AK40" s="782"/>
      <c r="AL40" s="782"/>
      <c r="AM40" s="782"/>
      <c r="AN40" s="782"/>
      <c r="AO40" s="782"/>
      <c r="AP40" s="782"/>
      <c r="AQ40" s="782"/>
      <c r="AR40" s="782"/>
      <c r="AS40" s="782"/>
    </row>
    <row r="41" spans="1:45" customFormat="1" ht="15">
      <c r="A41" s="800"/>
      <c r="B41" s="811"/>
      <c r="C41" s="812"/>
      <c r="D41" s="313" t="s">
        <v>50</v>
      </c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246"/>
      <c r="AG41" s="782"/>
      <c r="AH41" s="782"/>
      <c r="AI41" s="782"/>
      <c r="AJ41" s="782"/>
      <c r="AK41" s="782"/>
      <c r="AL41" s="782"/>
      <c r="AM41" s="782"/>
      <c r="AN41" s="782"/>
      <c r="AO41" s="782"/>
      <c r="AP41" s="782"/>
      <c r="AQ41" s="782"/>
      <c r="AR41" s="782"/>
      <c r="AS41" s="782"/>
    </row>
    <row r="42" spans="1:45" customFormat="1" thickBot="1">
      <c r="A42" s="801"/>
      <c r="B42" s="804"/>
      <c r="C42" s="807"/>
      <c r="D42" s="318" t="s">
        <v>349</v>
      </c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246"/>
      <c r="AG42" s="783"/>
      <c r="AH42" s="783"/>
      <c r="AI42" s="783"/>
      <c r="AJ42" s="783"/>
      <c r="AK42" s="783"/>
      <c r="AL42" s="783"/>
      <c r="AM42" s="783"/>
      <c r="AN42" s="783"/>
      <c r="AO42" s="783"/>
      <c r="AP42" s="783"/>
      <c r="AQ42" s="783"/>
      <c r="AR42" s="783"/>
      <c r="AS42" s="783"/>
    </row>
    <row r="43" spans="1:45" ht="14.45" customHeight="1">
      <c r="A43" s="787"/>
      <c r="B43" s="787"/>
      <c r="C43" s="787"/>
      <c r="D43" s="787"/>
      <c r="E43" s="3">
        <f t="shared" ref="E43:AE43" si="6">SUM(E37:E42)</f>
        <v>0</v>
      </c>
      <c r="F43" s="3">
        <f t="shared" si="6"/>
        <v>0</v>
      </c>
      <c r="G43" s="3">
        <f t="shared" si="6"/>
        <v>0</v>
      </c>
      <c r="H43" s="3">
        <f t="shared" si="6"/>
        <v>0</v>
      </c>
      <c r="I43" s="3">
        <f t="shared" si="6"/>
        <v>0</v>
      </c>
      <c r="J43" s="3">
        <f t="shared" si="6"/>
        <v>0</v>
      </c>
      <c r="K43" s="3">
        <f t="shared" si="6"/>
        <v>0</v>
      </c>
      <c r="L43" s="3">
        <f t="shared" si="6"/>
        <v>0</v>
      </c>
      <c r="M43" s="3">
        <f t="shared" si="6"/>
        <v>0</v>
      </c>
      <c r="N43" s="3">
        <f t="shared" si="6"/>
        <v>0</v>
      </c>
      <c r="O43" s="3">
        <f t="shared" si="6"/>
        <v>0</v>
      </c>
      <c r="P43" s="3">
        <f t="shared" si="6"/>
        <v>0</v>
      </c>
      <c r="Q43" s="3">
        <f t="shared" si="6"/>
        <v>0</v>
      </c>
      <c r="R43" s="3">
        <f t="shared" si="6"/>
        <v>0</v>
      </c>
      <c r="S43" s="3">
        <f t="shared" si="6"/>
        <v>0</v>
      </c>
      <c r="T43" s="3">
        <f t="shared" si="6"/>
        <v>0</v>
      </c>
      <c r="U43" s="3">
        <f t="shared" si="6"/>
        <v>0</v>
      </c>
      <c r="V43" s="3">
        <f t="shared" si="6"/>
        <v>0</v>
      </c>
      <c r="W43" s="3">
        <f t="shared" si="6"/>
        <v>0</v>
      </c>
      <c r="X43" s="3">
        <f t="shared" si="6"/>
        <v>0</v>
      </c>
      <c r="Y43" s="3">
        <f t="shared" si="6"/>
        <v>0</v>
      </c>
      <c r="Z43" s="3">
        <f t="shared" si="6"/>
        <v>0</v>
      </c>
      <c r="AA43" s="3">
        <f t="shared" si="6"/>
        <v>0</v>
      </c>
      <c r="AB43" s="3">
        <f t="shared" si="6"/>
        <v>0</v>
      </c>
      <c r="AC43" s="3">
        <f t="shared" si="6"/>
        <v>0</v>
      </c>
      <c r="AD43" s="3">
        <f t="shared" si="6"/>
        <v>0</v>
      </c>
      <c r="AE43" s="3">
        <f t="shared" si="6"/>
        <v>0</v>
      </c>
      <c r="AF43" s="4"/>
      <c r="AG43" s="92">
        <f t="shared" ref="AG43:AS43" si="7">SUM(AG37)</f>
        <v>0</v>
      </c>
      <c r="AH43" s="92">
        <f t="shared" si="7"/>
        <v>0</v>
      </c>
      <c r="AI43" s="92">
        <f t="shared" si="7"/>
        <v>0</v>
      </c>
      <c r="AJ43" s="92">
        <f t="shared" si="7"/>
        <v>0</v>
      </c>
      <c r="AK43" s="92">
        <f t="shared" si="7"/>
        <v>0</v>
      </c>
      <c r="AL43" s="92">
        <f t="shared" si="7"/>
        <v>0</v>
      </c>
      <c r="AM43" s="92">
        <f t="shared" si="7"/>
        <v>0</v>
      </c>
      <c r="AN43" s="92">
        <f t="shared" si="7"/>
        <v>0</v>
      </c>
      <c r="AO43" s="92">
        <f t="shared" si="7"/>
        <v>0</v>
      </c>
      <c r="AP43" s="92">
        <f t="shared" si="7"/>
        <v>0</v>
      </c>
      <c r="AQ43" s="92">
        <f t="shared" si="7"/>
        <v>0</v>
      </c>
      <c r="AR43" s="92">
        <f t="shared" si="7"/>
        <v>0</v>
      </c>
      <c r="AS43" s="92">
        <f t="shared" si="7"/>
        <v>0</v>
      </c>
    </row>
    <row r="44" spans="1:45" customFormat="1" thickBot="1">
      <c r="D44" s="289"/>
    </row>
    <row r="45" spans="1:45" customFormat="1" ht="15">
      <c r="A45" s="788" t="s">
        <v>55</v>
      </c>
      <c r="B45" s="784" t="s">
        <v>216</v>
      </c>
      <c r="C45" s="791" t="s">
        <v>325</v>
      </c>
      <c r="D45" s="231" t="s">
        <v>217</v>
      </c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  <c r="AE45" s="310"/>
      <c r="AF45" s="246"/>
      <c r="AG45" s="781"/>
      <c r="AH45" s="781"/>
      <c r="AI45" s="781"/>
      <c r="AJ45" s="781"/>
      <c r="AK45" s="781"/>
      <c r="AL45" s="781"/>
      <c r="AM45" s="781"/>
      <c r="AN45" s="781"/>
      <c r="AO45" s="781"/>
      <c r="AP45" s="781"/>
      <c r="AQ45" s="781"/>
      <c r="AR45" s="781"/>
      <c r="AS45" s="781"/>
    </row>
    <row r="46" spans="1:45" customFormat="1" ht="15">
      <c r="A46" s="789"/>
      <c r="B46" s="797"/>
      <c r="C46" s="796"/>
      <c r="D46" s="311" t="s">
        <v>218</v>
      </c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246"/>
      <c r="AG46" s="782"/>
      <c r="AH46" s="782"/>
      <c r="AI46" s="782"/>
      <c r="AJ46" s="782"/>
      <c r="AK46" s="782"/>
      <c r="AL46" s="782"/>
      <c r="AM46" s="782"/>
      <c r="AN46" s="782"/>
      <c r="AO46" s="782"/>
      <c r="AP46" s="782"/>
      <c r="AQ46" s="782"/>
      <c r="AR46" s="782"/>
      <c r="AS46" s="782"/>
    </row>
    <row r="47" spans="1:45" customFormat="1" ht="15">
      <c r="A47" s="789"/>
      <c r="B47" s="797"/>
      <c r="C47" s="796"/>
      <c r="D47" s="311" t="s">
        <v>219</v>
      </c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246"/>
      <c r="AG47" s="782"/>
      <c r="AH47" s="782"/>
      <c r="AI47" s="782"/>
      <c r="AJ47" s="782"/>
      <c r="AK47" s="782"/>
      <c r="AL47" s="782"/>
      <c r="AM47" s="782"/>
      <c r="AN47" s="782"/>
      <c r="AO47" s="782"/>
      <c r="AP47" s="782"/>
      <c r="AQ47" s="782"/>
      <c r="AR47" s="782"/>
      <c r="AS47" s="782"/>
    </row>
    <row r="48" spans="1:45" customFormat="1" ht="15">
      <c r="A48" s="789"/>
      <c r="B48" s="797"/>
      <c r="C48" s="796"/>
      <c r="D48" s="311" t="s">
        <v>220</v>
      </c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246"/>
      <c r="AG48" s="782"/>
      <c r="AH48" s="782"/>
      <c r="AI48" s="782"/>
      <c r="AJ48" s="782"/>
      <c r="AK48" s="782"/>
      <c r="AL48" s="782"/>
      <c r="AM48" s="782"/>
      <c r="AN48" s="782"/>
      <c r="AO48" s="782"/>
      <c r="AP48" s="782"/>
      <c r="AQ48" s="782"/>
      <c r="AR48" s="782"/>
      <c r="AS48" s="782"/>
    </row>
    <row r="49" spans="1:45" customFormat="1" ht="15">
      <c r="A49" s="789"/>
      <c r="B49" s="797"/>
      <c r="C49" s="796"/>
      <c r="D49" s="311" t="s">
        <v>221</v>
      </c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246"/>
      <c r="AG49" s="782"/>
      <c r="AH49" s="782"/>
      <c r="AI49" s="782"/>
      <c r="AJ49" s="782"/>
      <c r="AK49" s="782"/>
      <c r="AL49" s="782"/>
      <c r="AM49" s="782"/>
      <c r="AN49" s="782"/>
      <c r="AO49" s="782"/>
      <c r="AP49" s="782"/>
      <c r="AQ49" s="782"/>
      <c r="AR49" s="782"/>
      <c r="AS49" s="782"/>
    </row>
    <row r="50" spans="1:45" customFormat="1" ht="15">
      <c r="A50" s="789"/>
      <c r="B50" s="797"/>
      <c r="C50" s="796"/>
      <c r="D50" s="311" t="s">
        <v>222</v>
      </c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246"/>
      <c r="AG50" s="782"/>
      <c r="AH50" s="782"/>
      <c r="AI50" s="782"/>
      <c r="AJ50" s="782"/>
      <c r="AK50" s="782"/>
      <c r="AL50" s="782"/>
      <c r="AM50" s="782"/>
      <c r="AN50" s="782"/>
      <c r="AO50" s="782"/>
      <c r="AP50" s="782"/>
      <c r="AQ50" s="782"/>
      <c r="AR50" s="782"/>
      <c r="AS50" s="782"/>
    </row>
    <row r="51" spans="1:45" customFormat="1" ht="19.5" customHeight="1">
      <c r="A51" s="789"/>
      <c r="B51" s="797"/>
      <c r="C51" s="796"/>
      <c r="D51" s="311" t="s">
        <v>223</v>
      </c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246"/>
      <c r="AG51" s="782"/>
      <c r="AH51" s="782"/>
      <c r="AI51" s="782"/>
      <c r="AJ51" s="782"/>
      <c r="AK51" s="782"/>
      <c r="AL51" s="782"/>
      <c r="AM51" s="782"/>
      <c r="AN51" s="782"/>
      <c r="AO51" s="782"/>
      <c r="AP51" s="782"/>
      <c r="AQ51" s="782"/>
      <c r="AR51" s="782"/>
      <c r="AS51" s="782"/>
    </row>
    <row r="52" spans="1:45" customFormat="1" ht="18.75" customHeight="1">
      <c r="A52" s="789"/>
      <c r="B52" s="797"/>
      <c r="C52" s="796"/>
      <c r="D52" s="311" t="s">
        <v>224</v>
      </c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246"/>
      <c r="AG52" s="782"/>
      <c r="AH52" s="782"/>
      <c r="AI52" s="782"/>
      <c r="AJ52" s="782"/>
      <c r="AK52" s="782"/>
      <c r="AL52" s="782"/>
      <c r="AM52" s="782"/>
      <c r="AN52" s="782"/>
      <c r="AO52" s="782"/>
      <c r="AP52" s="782"/>
      <c r="AQ52" s="782"/>
      <c r="AR52" s="782"/>
      <c r="AS52" s="782"/>
    </row>
    <row r="53" spans="1:45" customFormat="1" ht="18.75" customHeight="1">
      <c r="A53" s="789"/>
      <c r="B53" s="797"/>
      <c r="C53" s="796"/>
      <c r="D53" s="311" t="s">
        <v>225</v>
      </c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246"/>
      <c r="AG53" s="782"/>
      <c r="AH53" s="782"/>
      <c r="AI53" s="782"/>
      <c r="AJ53" s="782"/>
      <c r="AK53" s="782"/>
      <c r="AL53" s="782"/>
      <c r="AM53" s="782"/>
      <c r="AN53" s="782"/>
      <c r="AO53" s="782"/>
      <c r="AP53" s="782"/>
      <c r="AQ53" s="782"/>
      <c r="AR53" s="782"/>
      <c r="AS53" s="782"/>
    </row>
    <row r="54" spans="1:45" customFormat="1" ht="18.75" customHeight="1">
      <c r="A54" s="789"/>
      <c r="B54" s="797"/>
      <c r="C54" s="796"/>
      <c r="D54" s="311" t="s">
        <v>226</v>
      </c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  <c r="T54" s="310"/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246"/>
      <c r="AG54" s="782"/>
      <c r="AH54" s="782"/>
      <c r="AI54" s="782"/>
      <c r="AJ54" s="782"/>
      <c r="AK54" s="782"/>
      <c r="AL54" s="782"/>
      <c r="AM54" s="782"/>
      <c r="AN54" s="782"/>
      <c r="AO54" s="782"/>
      <c r="AP54" s="782"/>
      <c r="AQ54" s="782"/>
      <c r="AR54" s="782"/>
      <c r="AS54" s="782"/>
    </row>
    <row r="55" spans="1:45" customFormat="1" thickBot="1">
      <c r="A55" s="790"/>
      <c r="B55" s="786"/>
      <c r="C55" s="793"/>
      <c r="D55" s="312" t="s">
        <v>227</v>
      </c>
      <c r="E55" s="310"/>
      <c r="F55" s="310"/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0"/>
      <c r="AB55" s="310"/>
      <c r="AC55" s="310"/>
      <c r="AD55" s="310"/>
      <c r="AE55" s="310"/>
      <c r="AF55" s="246"/>
      <c r="AG55" s="783"/>
      <c r="AH55" s="783"/>
      <c r="AI55" s="783"/>
      <c r="AJ55" s="783"/>
      <c r="AK55" s="783"/>
      <c r="AL55" s="783"/>
      <c r="AM55" s="783"/>
      <c r="AN55" s="783"/>
      <c r="AO55" s="783"/>
      <c r="AP55" s="783"/>
      <c r="AQ55" s="783"/>
      <c r="AR55" s="783"/>
      <c r="AS55" s="783"/>
    </row>
    <row r="56" spans="1:45" ht="14.45" customHeight="1">
      <c r="A56" s="787"/>
      <c r="B56" s="787"/>
      <c r="C56" s="787"/>
      <c r="D56" s="787"/>
      <c r="E56" s="3">
        <f t="shared" ref="E56:AE56" si="8">SUM(E45:E55)</f>
        <v>0</v>
      </c>
      <c r="F56" s="3">
        <f t="shared" si="8"/>
        <v>0</v>
      </c>
      <c r="G56" s="3">
        <f t="shared" si="8"/>
        <v>0</v>
      </c>
      <c r="H56" s="3">
        <f t="shared" si="8"/>
        <v>0</v>
      </c>
      <c r="I56" s="3">
        <f t="shared" si="8"/>
        <v>0</v>
      </c>
      <c r="J56" s="3">
        <f t="shared" si="8"/>
        <v>0</v>
      </c>
      <c r="K56" s="3">
        <f t="shared" si="8"/>
        <v>0</v>
      </c>
      <c r="L56" s="3">
        <f t="shared" si="8"/>
        <v>0</v>
      </c>
      <c r="M56" s="3">
        <f t="shared" si="8"/>
        <v>0</v>
      </c>
      <c r="N56" s="3">
        <f t="shared" si="8"/>
        <v>0</v>
      </c>
      <c r="O56" s="3">
        <f t="shared" si="8"/>
        <v>0</v>
      </c>
      <c r="P56" s="3">
        <f t="shared" si="8"/>
        <v>0</v>
      </c>
      <c r="Q56" s="3">
        <f t="shared" si="8"/>
        <v>0</v>
      </c>
      <c r="R56" s="3">
        <f t="shared" si="8"/>
        <v>0</v>
      </c>
      <c r="S56" s="3">
        <f t="shared" si="8"/>
        <v>0</v>
      </c>
      <c r="T56" s="3">
        <f t="shared" si="8"/>
        <v>0</v>
      </c>
      <c r="U56" s="3">
        <f t="shared" si="8"/>
        <v>0</v>
      </c>
      <c r="V56" s="3">
        <f t="shared" si="8"/>
        <v>0</v>
      </c>
      <c r="W56" s="3">
        <f t="shared" si="8"/>
        <v>0</v>
      </c>
      <c r="X56" s="3">
        <f t="shared" si="8"/>
        <v>0</v>
      </c>
      <c r="Y56" s="3">
        <f t="shared" si="8"/>
        <v>0</v>
      </c>
      <c r="Z56" s="3">
        <f t="shared" si="8"/>
        <v>0</v>
      </c>
      <c r="AA56" s="3">
        <f t="shared" si="8"/>
        <v>0</v>
      </c>
      <c r="AB56" s="3">
        <f t="shared" si="8"/>
        <v>0</v>
      </c>
      <c r="AC56" s="3">
        <f t="shared" si="8"/>
        <v>0</v>
      </c>
      <c r="AD56" s="3">
        <f t="shared" si="8"/>
        <v>0</v>
      </c>
      <c r="AE56" s="3">
        <f t="shared" si="8"/>
        <v>0</v>
      </c>
      <c r="AF56" s="4"/>
      <c r="AG56" s="92">
        <f t="shared" ref="AG56:AS56" si="9">SUM(AG45)</f>
        <v>0</v>
      </c>
      <c r="AH56" s="92">
        <f t="shared" si="9"/>
        <v>0</v>
      </c>
      <c r="AI56" s="92">
        <f t="shared" si="9"/>
        <v>0</v>
      </c>
      <c r="AJ56" s="92">
        <f t="shared" si="9"/>
        <v>0</v>
      </c>
      <c r="AK56" s="92">
        <f t="shared" si="9"/>
        <v>0</v>
      </c>
      <c r="AL56" s="92">
        <f t="shared" si="9"/>
        <v>0</v>
      </c>
      <c r="AM56" s="92">
        <f t="shared" si="9"/>
        <v>0</v>
      </c>
      <c r="AN56" s="92">
        <f t="shared" si="9"/>
        <v>0</v>
      </c>
      <c r="AO56" s="92">
        <f t="shared" si="9"/>
        <v>0</v>
      </c>
      <c r="AP56" s="92">
        <f t="shared" si="9"/>
        <v>0</v>
      </c>
      <c r="AQ56" s="92">
        <f t="shared" si="9"/>
        <v>0</v>
      </c>
      <c r="AR56" s="92">
        <f t="shared" si="9"/>
        <v>0</v>
      </c>
      <c r="AS56" s="92">
        <f t="shared" si="9"/>
        <v>0</v>
      </c>
    </row>
    <row r="57" spans="1:45" customFormat="1" thickBot="1">
      <c r="D57" s="289"/>
    </row>
    <row r="58" spans="1:45" customFormat="1" ht="30">
      <c r="A58" s="788" t="s">
        <v>228</v>
      </c>
      <c r="B58" s="784" t="s">
        <v>326</v>
      </c>
      <c r="C58" s="791" t="s">
        <v>327</v>
      </c>
      <c r="D58" s="231" t="s">
        <v>328</v>
      </c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10"/>
      <c r="S58" s="310"/>
      <c r="T58" s="310"/>
      <c r="U58" s="310"/>
      <c r="V58" s="310"/>
      <c r="W58" s="310"/>
      <c r="X58" s="310"/>
      <c r="Y58" s="310"/>
      <c r="Z58" s="310"/>
      <c r="AA58" s="310"/>
      <c r="AB58" s="310"/>
      <c r="AC58" s="310"/>
      <c r="AD58" s="310"/>
      <c r="AE58" s="310"/>
      <c r="AF58" s="246"/>
      <c r="AG58" s="781"/>
      <c r="AH58" s="781"/>
      <c r="AI58" s="781"/>
      <c r="AJ58" s="781"/>
      <c r="AK58" s="781"/>
      <c r="AL58" s="781"/>
      <c r="AM58" s="781"/>
      <c r="AN58" s="781"/>
      <c r="AO58" s="781"/>
      <c r="AP58" s="781"/>
      <c r="AQ58" s="781"/>
      <c r="AR58" s="781"/>
      <c r="AS58" s="781"/>
    </row>
    <row r="59" spans="1:45" customFormat="1" ht="15">
      <c r="A59" s="789"/>
      <c r="B59" s="797"/>
      <c r="C59" s="796"/>
      <c r="D59" s="311" t="s">
        <v>329</v>
      </c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0"/>
      <c r="AA59" s="310"/>
      <c r="AB59" s="310"/>
      <c r="AC59" s="310"/>
      <c r="AD59" s="310"/>
      <c r="AE59" s="310"/>
      <c r="AF59" s="246"/>
      <c r="AG59" s="782"/>
      <c r="AH59" s="782"/>
      <c r="AI59" s="782"/>
      <c r="AJ59" s="782"/>
      <c r="AK59" s="782"/>
      <c r="AL59" s="782"/>
      <c r="AM59" s="782"/>
      <c r="AN59" s="782"/>
      <c r="AO59" s="782"/>
      <c r="AP59" s="782"/>
      <c r="AQ59" s="782"/>
      <c r="AR59" s="782"/>
      <c r="AS59" s="782"/>
    </row>
    <row r="60" spans="1:45" customFormat="1" ht="15">
      <c r="A60" s="789"/>
      <c r="B60" s="797"/>
      <c r="C60" s="796"/>
      <c r="D60" s="311" t="s">
        <v>330</v>
      </c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0"/>
      <c r="AB60" s="310"/>
      <c r="AC60" s="310"/>
      <c r="AD60" s="310"/>
      <c r="AE60" s="310"/>
      <c r="AF60" s="246"/>
      <c r="AG60" s="782"/>
      <c r="AH60" s="782"/>
      <c r="AI60" s="782"/>
      <c r="AJ60" s="782"/>
      <c r="AK60" s="782"/>
      <c r="AL60" s="782"/>
      <c r="AM60" s="782"/>
      <c r="AN60" s="782"/>
      <c r="AO60" s="782"/>
      <c r="AP60" s="782"/>
      <c r="AQ60" s="782"/>
      <c r="AR60" s="782"/>
      <c r="AS60" s="782"/>
    </row>
    <row r="61" spans="1:45" customFormat="1" ht="15">
      <c r="A61" s="789"/>
      <c r="B61" s="797"/>
      <c r="C61" s="796"/>
      <c r="D61" s="311" t="s">
        <v>331</v>
      </c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246"/>
      <c r="AG61" s="782"/>
      <c r="AH61" s="782"/>
      <c r="AI61" s="782"/>
      <c r="AJ61" s="782"/>
      <c r="AK61" s="782"/>
      <c r="AL61" s="782"/>
      <c r="AM61" s="782"/>
      <c r="AN61" s="782"/>
      <c r="AO61" s="782"/>
      <c r="AP61" s="782"/>
      <c r="AQ61" s="782"/>
      <c r="AR61" s="782"/>
      <c r="AS61" s="782"/>
    </row>
    <row r="62" spans="1:45" customFormat="1" thickBot="1">
      <c r="A62" s="790"/>
      <c r="B62" s="786"/>
      <c r="C62" s="793"/>
      <c r="D62" s="233" t="s">
        <v>332</v>
      </c>
      <c r="E62" s="310"/>
      <c r="F62" s="310"/>
      <c r="G62" s="310"/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0"/>
      <c r="AB62" s="310"/>
      <c r="AC62" s="310"/>
      <c r="AD62" s="310"/>
      <c r="AE62" s="310"/>
      <c r="AF62" s="246"/>
      <c r="AG62" s="783"/>
      <c r="AH62" s="783"/>
      <c r="AI62" s="783"/>
      <c r="AJ62" s="783"/>
      <c r="AK62" s="783"/>
      <c r="AL62" s="783"/>
      <c r="AM62" s="783"/>
      <c r="AN62" s="783"/>
      <c r="AO62" s="783"/>
      <c r="AP62" s="783"/>
      <c r="AQ62" s="783"/>
      <c r="AR62" s="783"/>
      <c r="AS62" s="783"/>
    </row>
    <row r="63" spans="1:45" ht="14.45" customHeight="1">
      <c r="A63" s="787"/>
      <c r="B63" s="787"/>
      <c r="C63" s="787"/>
      <c r="D63" s="787"/>
      <c r="E63" s="3">
        <f t="shared" ref="E63:AE63" si="10">SUM(E58:E62)</f>
        <v>0</v>
      </c>
      <c r="F63" s="3">
        <f t="shared" si="10"/>
        <v>0</v>
      </c>
      <c r="G63" s="3">
        <f t="shared" si="10"/>
        <v>0</v>
      </c>
      <c r="H63" s="3">
        <f t="shared" si="10"/>
        <v>0</v>
      </c>
      <c r="I63" s="3">
        <f t="shared" si="10"/>
        <v>0</v>
      </c>
      <c r="J63" s="3">
        <f t="shared" si="10"/>
        <v>0</v>
      </c>
      <c r="K63" s="3">
        <f t="shared" si="10"/>
        <v>0</v>
      </c>
      <c r="L63" s="3">
        <f t="shared" si="10"/>
        <v>0</v>
      </c>
      <c r="M63" s="3">
        <f t="shared" si="10"/>
        <v>0</v>
      </c>
      <c r="N63" s="3">
        <f t="shared" si="10"/>
        <v>0</v>
      </c>
      <c r="O63" s="3">
        <f t="shared" si="10"/>
        <v>0</v>
      </c>
      <c r="P63" s="3">
        <f t="shared" si="10"/>
        <v>0</v>
      </c>
      <c r="Q63" s="3">
        <f t="shared" si="10"/>
        <v>0</v>
      </c>
      <c r="R63" s="3">
        <f t="shared" si="10"/>
        <v>0</v>
      </c>
      <c r="S63" s="3">
        <f t="shared" si="10"/>
        <v>0</v>
      </c>
      <c r="T63" s="3">
        <f t="shared" si="10"/>
        <v>0</v>
      </c>
      <c r="U63" s="3">
        <f t="shared" si="10"/>
        <v>0</v>
      </c>
      <c r="V63" s="3">
        <f t="shared" si="10"/>
        <v>0</v>
      </c>
      <c r="W63" s="3">
        <f t="shared" si="10"/>
        <v>0</v>
      </c>
      <c r="X63" s="3">
        <f t="shared" si="10"/>
        <v>0</v>
      </c>
      <c r="Y63" s="3">
        <f t="shared" si="10"/>
        <v>0</v>
      </c>
      <c r="Z63" s="3">
        <f t="shared" si="10"/>
        <v>0</v>
      </c>
      <c r="AA63" s="3">
        <f t="shared" si="10"/>
        <v>0</v>
      </c>
      <c r="AB63" s="3">
        <f t="shared" si="10"/>
        <v>0</v>
      </c>
      <c r="AC63" s="3">
        <f t="shared" si="10"/>
        <v>0</v>
      </c>
      <c r="AD63" s="3">
        <f t="shared" si="10"/>
        <v>0</v>
      </c>
      <c r="AE63" s="3">
        <f t="shared" si="10"/>
        <v>0</v>
      </c>
      <c r="AF63" s="4"/>
      <c r="AG63" s="92">
        <f t="shared" ref="AG63:AS63" si="11">SUM(AG58)</f>
        <v>0</v>
      </c>
      <c r="AH63" s="92">
        <f t="shared" si="11"/>
        <v>0</v>
      </c>
      <c r="AI63" s="92">
        <f t="shared" si="11"/>
        <v>0</v>
      </c>
      <c r="AJ63" s="92">
        <f t="shared" si="11"/>
        <v>0</v>
      </c>
      <c r="AK63" s="92">
        <f t="shared" si="11"/>
        <v>0</v>
      </c>
      <c r="AL63" s="92">
        <f t="shared" si="11"/>
        <v>0</v>
      </c>
      <c r="AM63" s="92">
        <f t="shared" si="11"/>
        <v>0</v>
      </c>
      <c r="AN63" s="92">
        <f t="shared" si="11"/>
        <v>0</v>
      </c>
      <c r="AO63" s="92">
        <f t="shared" si="11"/>
        <v>0</v>
      </c>
      <c r="AP63" s="92">
        <f t="shared" si="11"/>
        <v>0</v>
      </c>
      <c r="AQ63" s="92">
        <f t="shared" si="11"/>
        <v>0</v>
      </c>
      <c r="AR63" s="92">
        <f t="shared" si="11"/>
        <v>0</v>
      </c>
      <c r="AS63" s="92">
        <f t="shared" si="11"/>
        <v>0</v>
      </c>
    </row>
    <row r="64" spans="1:45" customFormat="1" thickBot="1">
      <c r="D64" s="289"/>
    </row>
    <row r="65" spans="1:45" customFormat="1" ht="15">
      <c r="A65" s="788" t="s">
        <v>51</v>
      </c>
      <c r="B65" s="784" t="s">
        <v>212</v>
      </c>
      <c r="C65" s="791" t="s">
        <v>333</v>
      </c>
      <c r="D65" s="231" t="s">
        <v>213</v>
      </c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246"/>
      <c r="AG65" s="781"/>
      <c r="AH65" s="781"/>
      <c r="AI65" s="781"/>
      <c r="AJ65" s="781"/>
      <c r="AK65" s="781"/>
      <c r="AL65" s="781"/>
      <c r="AM65" s="781"/>
      <c r="AN65" s="781"/>
      <c r="AO65" s="781"/>
      <c r="AP65" s="781"/>
      <c r="AQ65" s="781"/>
      <c r="AR65" s="781"/>
      <c r="AS65" s="781"/>
    </row>
    <row r="66" spans="1:45" customFormat="1" ht="15">
      <c r="A66" s="789"/>
      <c r="B66" s="797"/>
      <c r="C66" s="796"/>
      <c r="D66" s="311" t="s">
        <v>214</v>
      </c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246"/>
      <c r="AG66" s="782"/>
      <c r="AH66" s="782"/>
      <c r="AI66" s="782"/>
      <c r="AJ66" s="782"/>
      <c r="AK66" s="782"/>
      <c r="AL66" s="782"/>
      <c r="AM66" s="782"/>
      <c r="AN66" s="782"/>
      <c r="AO66" s="782"/>
      <c r="AP66" s="782"/>
      <c r="AQ66" s="782"/>
      <c r="AR66" s="782"/>
      <c r="AS66" s="782"/>
    </row>
    <row r="67" spans="1:45" customFormat="1" ht="15">
      <c r="A67" s="789"/>
      <c r="B67" s="797"/>
      <c r="C67" s="796"/>
      <c r="D67" s="311" t="s">
        <v>215</v>
      </c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246"/>
      <c r="AG67" s="782"/>
      <c r="AH67" s="782"/>
      <c r="AI67" s="782"/>
      <c r="AJ67" s="782"/>
      <c r="AK67" s="782"/>
      <c r="AL67" s="782"/>
      <c r="AM67" s="782"/>
      <c r="AN67" s="782"/>
      <c r="AO67" s="782"/>
      <c r="AP67" s="782"/>
      <c r="AQ67" s="782"/>
      <c r="AR67" s="782"/>
      <c r="AS67" s="782"/>
    </row>
    <row r="68" spans="1:45" customFormat="1" ht="15">
      <c r="A68" s="789"/>
      <c r="B68" s="797"/>
      <c r="C68" s="796"/>
      <c r="D68" s="311" t="s">
        <v>229</v>
      </c>
      <c r="E68" s="310"/>
      <c r="F68" s="310"/>
      <c r="G68" s="310"/>
      <c r="H68" s="31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246"/>
      <c r="AG68" s="782"/>
      <c r="AH68" s="782"/>
      <c r="AI68" s="782"/>
      <c r="AJ68" s="782"/>
      <c r="AK68" s="782"/>
      <c r="AL68" s="782"/>
      <c r="AM68" s="782"/>
      <c r="AN68" s="782"/>
      <c r="AO68" s="782"/>
      <c r="AP68" s="782"/>
      <c r="AQ68" s="782"/>
      <c r="AR68" s="782"/>
      <c r="AS68" s="782"/>
    </row>
    <row r="69" spans="1:45" customFormat="1" thickBot="1">
      <c r="A69" s="790"/>
      <c r="B69" s="786"/>
      <c r="C69" s="793"/>
      <c r="D69" s="233" t="s">
        <v>230</v>
      </c>
      <c r="E69" s="310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0"/>
      <c r="Z69" s="310"/>
      <c r="AA69" s="310"/>
      <c r="AB69" s="310"/>
      <c r="AC69" s="310"/>
      <c r="AD69" s="310"/>
      <c r="AE69" s="310"/>
      <c r="AF69" s="246"/>
      <c r="AG69" s="783"/>
      <c r="AH69" s="783"/>
      <c r="AI69" s="783"/>
      <c r="AJ69" s="783"/>
      <c r="AK69" s="783"/>
      <c r="AL69" s="783"/>
      <c r="AM69" s="783"/>
      <c r="AN69" s="783"/>
      <c r="AO69" s="783"/>
      <c r="AP69" s="783"/>
      <c r="AQ69" s="783"/>
      <c r="AR69" s="783"/>
      <c r="AS69" s="783"/>
    </row>
    <row r="70" spans="1:45" ht="14.45" customHeight="1">
      <c r="A70" s="787"/>
      <c r="B70" s="787"/>
      <c r="C70" s="787"/>
      <c r="D70" s="787"/>
      <c r="E70" s="3">
        <f t="shared" ref="E70:AE70" si="12">SUM(E65:E69)</f>
        <v>0</v>
      </c>
      <c r="F70" s="3">
        <f t="shared" si="12"/>
        <v>0</v>
      </c>
      <c r="G70" s="3">
        <f t="shared" si="12"/>
        <v>0</v>
      </c>
      <c r="H70" s="3">
        <f t="shared" si="12"/>
        <v>0</v>
      </c>
      <c r="I70" s="3">
        <f t="shared" si="12"/>
        <v>0</v>
      </c>
      <c r="J70" s="3">
        <f t="shared" si="12"/>
        <v>0</v>
      </c>
      <c r="K70" s="3">
        <f t="shared" si="12"/>
        <v>0</v>
      </c>
      <c r="L70" s="3">
        <f t="shared" si="12"/>
        <v>0</v>
      </c>
      <c r="M70" s="3">
        <f t="shared" si="12"/>
        <v>0</v>
      </c>
      <c r="N70" s="3">
        <f t="shared" si="12"/>
        <v>0</v>
      </c>
      <c r="O70" s="3">
        <f t="shared" si="12"/>
        <v>0</v>
      </c>
      <c r="P70" s="3">
        <f t="shared" si="12"/>
        <v>0</v>
      </c>
      <c r="Q70" s="3">
        <f t="shared" si="12"/>
        <v>0</v>
      </c>
      <c r="R70" s="3">
        <f t="shared" si="12"/>
        <v>0</v>
      </c>
      <c r="S70" s="3">
        <f t="shared" si="12"/>
        <v>0</v>
      </c>
      <c r="T70" s="3">
        <f t="shared" si="12"/>
        <v>0</v>
      </c>
      <c r="U70" s="3">
        <f t="shared" si="12"/>
        <v>0</v>
      </c>
      <c r="V70" s="3">
        <f t="shared" si="12"/>
        <v>0</v>
      </c>
      <c r="W70" s="3">
        <f t="shared" si="12"/>
        <v>0</v>
      </c>
      <c r="X70" s="3">
        <f t="shared" si="12"/>
        <v>0</v>
      </c>
      <c r="Y70" s="3">
        <f t="shared" si="12"/>
        <v>0</v>
      </c>
      <c r="Z70" s="3">
        <f t="shared" si="12"/>
        <v>0</v>
      </c>
      <c r="AA70" s="3">
        <f t="shared" si="12"/>
        <v>0</v>
      </c>
      <c r="AB70" s="3">
        <f t="shared" si="12"/>
        <v>0</v>
      </c>
      <c r="AC70" s="3">
        <f t="shared" si="12"/>
        <v>0</v>
      </c>
      <c r="AD70" s="3">
        <f t="shared" si="12"/>
        <v>0</v>
      </c>
      <c r="AE70" s="3">
        <f t="shared" si="12"/>
        <v>0</v>
      </c>
      <c r="AF70" s="4"/>
      <c r="AG70" s="92">
        <f t="shared" ref="AG70:AS70" si="13">SUM(AG65)</f>
        <v>0</v>
      </c>
      <c r="AH70" s="92">
        <f t="shared" si="13"/>
        <v>0</v>
      </c>
      <c r="AI70" s="92">
        <f t="shared" si="13"/>
        <v>0</v>
      </c>
      <c r="AJ70" s="92">
        <f t="shared" si="13"/>
        <v>0</v>
      </c>
      <c r="AK70" s="92">
        <f t="shared" si="13"/>
        <v>0</v>
      </c>
      <c r="AL70" s="92">
        <f t="shared" si="13"/>
        <v>0</v>
      </c>
      <c r="AM70" s="92">
        <f t="shared" si="13"/>
        <v>0</v>
      </c>
      <c r="AN70" s="92">
        <f t="shared" si="13"/>
        <v>0</v>
      </c>
      <c r="AO70" s="92">
        <f t="shared" si="13"/>
        <v>0</v>
      </c>
      <c r="AP70" s="92">
        <f t="shared" si="13"/>
        <v>0</v>
      </c>
      <c r="AQ70" s="92">
        <f t="shared" si="13"/>
        <v>0</v>
      </c>
      <c r="AR70" s="92">
        <f t="shared" si="13"/>
        <v>0</v>
      </c>
      <c r="AS70" s="92">
        <f t="shared" si="13"/>
        <v>0</v>
      </c>
    </row>
    <row r="71" spans="1:45" customFormat="1" thickBot="1">
      <c r="D71" s="289"/>
    </row>
    <row r="72" spans="1:45" customFormat="1" ht="15">
      <c r="A72" s="788" t="s">
        <v>250</v>
      </c>
      <c r="B72" s="784" t="s">
        <v>253</v>
      </c>
      <c r="C72" s="791" t="s">
        <v>355</v>
      </c>
      <c r="D72" s="231" t="s">
        <v>254</v>
      </c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0"/>
      <c r="AF72" s="246"/>
      <c r="AG72" s="781"/>
      <c r="AH72" s="781"/>
      <c r="AI72" s="781"/>
      <c r="AJ72" s="781"/>
      <c r="AK72" s="781"/>
      <c r="AL72" s="781"/>
      <c r="AM72" s="781"/>
      <c r="AN72" s="781"/>
      <c r="AO72" s="781"/>
      <c r="AP72" s="781"/>
      <c r="AQ72" s="781"/>
      <c r="AR72" s="781"/>
      <c r="AS72" s="781"/>
    </row>
    <row r="73" spans="1:45" customFormat="1" ht="15">
      <c r="A73" s="789"/>
      <c r="B73" s="797"/>
      <c r="C73" s="796"/>
      <c r="D73" s="311" t="s">
        <v>255</v>
      </c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246"/>
      <c r="AG73" s="782"/>
      <c r="AH73" s="782"/>
      <c r="AI73" s="782"/>
      <c r="AJ73" s="782"/>
      <c r="AK73" s="782"/>
      <c r="AL73" s="782"/>
      <c r="AM73" s="782"/>
      <c r="AN73" s="782"/>
      <c r="AO73" s="782"/>
      <c r="AP73" s="782"/>
      <c r="AQ73" s="782"/>
      <c r="AR73" s="782"/>
      <c r="AS73" s="782"/>
    </row>
    <row r="74" spans="1:45" customFormat="1" ht="15">
      <c r="A74" s="789"/>
      <c r="B74" s="797"/>
      <c r="C74" s="796"/>
      <c r="D74" s="311" t="s">
        <v>179</v>
      </c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310"/>
      <c r="Y74" s="310"/>
      <c r="Z74" s="310"/>
      <c r="AA74" s="310"/>
      <c r="AB74" s="310"/>
      <c r="AC74" s="310"/>
      <c r="AD74" s="310"/>
      <c r="AE74" s="310"/>
      <c r="AF74" s="246"/>
      <c r="AG74" s="782"/>
      <c r="AH74" s="782"/>
      <c r="AI74" s="782"/>
      <c r="AJ74" s="782"/>
      <c r="AK74" s="782"/>
      <c r="AL74" s="782"/>
      <c r="AM74" s="782"/>
      <c r="AN74" s="782"/>
      <c r="AO74" s="782"/>
      <c r="AP74" s="782"/>
      <c r="AQ74" s="782"/>
      <c r="AR74" s="782"/>
      <c r="AS74" s="782"/>
    </row>
    <row r="75" spans="1:45" customFormat="1" ht="30">
      <c r="A75" s="789"/>
      <c r="B75" s="797"/>
      <c r="C75" s="796"/>
      <c r="D75" s="311" t="s">
        <v>256</v>
      </c>
      <c r="E75" s="310"/>
      <c r="F75" s="310"/>
      <c r="G75" s="310"/>
      <c r="H75" s="310"/>
      <c r="I75" s="310"/>
      <c r="J75" s="310"/>
      <c r="K75" s="310"/>
      <c r="L75" s="310"/>
      <c r="M75" s="310"/>
      <c r="N75" s="310"/>
      <c r="O75" s="310"/>
      <c r="P75" s="310"/>
      <c r="Q75" s="310"/>
      <c r="R75" s="310"/>
      <c r="S75" s="310"/>
      <c r="T75" s="310"/>
      <c r="U75" s="310"/>
      <c r="V75" s="310"/>
      <c r="W75" s="310"/>
      <c r="X75" s="310"/>
      <c r="Y75" s="310"/>
      <c r="Z75" s="310"/>
      <c r="AA75" s="310"/>
      <c r="AB75" s="310"/>
      <c r="AC75" s="310"/>
      <c r="AD75" s="310"/>
      <c r="AE75" s="310"/>
      <c r="AF75" s="246"/>
      <c r="AG75" s="782"/>
      <c r="AH75" s="782"/>
      <c r="AI75" s="782"/>
      <c r="AJ75" s="782"/>
      <c r="AK75" s="782"/>
      <c r="AL75" s="782"/>
      <c r="AM75" s="782"/>
      <c r="AN75" s="782"/>
      <c r="AO75" s="782"/>
      <c r="AP75" s="782"/>
      <c r="AQ75" s="782"/>
      <c r="AR75" s="782"/>
      <c r="AS75" s="782"/>
    </row>
    <row r="76" spans="1:45" customFormat="1" ht="15">
      <c r="A76" s="789"/>
      <c r="B76" s="797"/>
      <c r="C76" s="796"/>
      <c r="D76" s="311" t="s">
        <v>136</v>
      </c>
      <c r="E76" s="310"/>
      <c r="F76" s="310"/>
      <c r="G76" s="310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246"/>
      <c r="AG76" s="782"/>
      <c r="AH76" s="782"/>
      <c r="AI76" s="782"/>
      <c r="AJ76" s="782"/>
      <c r="AK76" s="782"/>
      <c r="AL76" s="782"/>
      <c r="AM76" s="782"/>
      <c r="AN76" s="782"/>
      <c r="AO76" s="782"/>
      <c r="AP76" s="782"/>
      <c r="AQ76" s="782"/>
      <c r="AR76" s="782"/>
      <c r="AS76" s="782"/>
    </row>
    <row r="77" spans="1:45" customFormat="1" ht="15">
      <c r="A77" s="789"/>
      <c r="B77" s="797"/>
      <c r="C77" s="796"/>
      <c r="D77" s="311" t="s">
        <v>257</v>
      </c>
      <c r="E77" s="310"/>
      <c r="F77" s="310"/>
      <c r="G77" s="310"/>
      <c r="H77" s="310"/>
      <c r="I77" s="310"/>
      <c r="J77" s="310"/>
      <c r="K77" s="310"/>
      <c r="L77" s="310"/>
      <c r="M77" s="310"/>
      <c r="N77" s="310"/>
      <c r="O77" s="310"/>
      <c r="P77" s="310"/>
      <c r="Q77" s="310"/>
      <c r="R77" s="310"/>
      <c r="S77" s="310"/>
      <c r="T77" s="310"/>
      <c r="U77" s="310"/>
      <c r="V77" s="310"/>
      <c r="W77" s="310"/>
      <c r="X77" s="310"/>
      <c r="Y77" s="310"/>
      <c r="Z77" s="310"/>
      <c r="AA77" s="310"/>
      <c r="AB77" s="310"/>
      <c r="AC77" s="310"/>
      <c r="AD77" s="310"/>
      <c r="AE77" s="310"/>
      <c r="AF77" s="246"/>
      <c r="AG77" s="782"/>
      <c r="AH77" s="782"/>
      <c r="AI77" s="782"/>
      <c r="AJ77" s="782"/>
      <c r="AK77" s="782"/>
      <c r="AL77" s="782"/>
      <c r="AM77" s="782"/>
      <c r="AN77" s="782"/>
      <c r="AO77" s="782"/>
      <c r="AP77" s="782"/>
      <c r="AQ77" s="782"/>
      <c r="AR77" s="782"/>
      <c r="AS77" s="782"/>
    </row>
    <row r="78" spans="1:45" customFormat="1" ht="19.5" customHeight="1">
      <c r="A78" s="789"/>
      <c r="B78" s="797"/>
      <c r="C78" s="796"/>
      <c r="D78" s="311" t="s">
        <v>258</v>
      </c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310"/>
      <c r="T78" s="310"/>
      <c r="U78" s="310"/>
      <c r="V78" s="310"/>
      <c r="W78" s="310"/>
      <c r="X78" s="310"/>
      <c r="Y78" s="310"/>
      <c r="Z78" s="310"/>
      <c r="AA78" s="310"/>
      <c r="AB78" s="310"/>
      <c r="AC78" s="310"/>
      <c r="AD78" s="310"/>
      <c r="AE78" s="310"/>
      <c r="AF78" s="246"/>
      <c r="AG78" s="782"/>
      <c r="AH78" s="782"/>
      <c r="AI78" s="782"/>
      <c r="AJ78" s="782"/>
      <c r="AK78" s="782"/>
      <c r="AL78" s="782"/>
      <c r="AM78" s="782"/>
      <c r="AN78" s="782"/>
      <c r="AO78" s="782"/>
      <c r="AP78" s="782"/>
      <c r="AQ78" s="782"/>
      <c r="AR78" s="782"/>
      <c r="AS78" s="782"/>
    </row>
    <row r="79" spans="1:45" customFormat="1" ht="18.75" customHeight="1">
      <c r="A79" s="789"/>
      <c r="B79" s="797"/>
      <c r="C79" s="796"/>
      <c r="D79" s="311" t="s">
        <v>259</v>
      </c>
      <c r="E79" s="310"/>
      <c r="F79" s="310"/>
      <c r="G79" s="310"/>
      <c r="H79" s="310"/>
      <c r="I79" s="310"/>
      <c r="J79" s="310"/>
      <c r="K79" s="310"/>
      <c r="L79" s="310"/>
      <c r="M79" s="310"/>
      <c r="N79" s="310"/>
      <c r="O79" s="310"/>
      <c r="P79" s="310"/>
      <c r="Q79" s="310"/>
      <c r="R79" s="310"/>
      <c r="S79" s="310"/>
      <c r="T79" s="310"/>
      <c r="U79" s="310"/>
      <c r="V79" s="310"/>
      <c r="W79" s="310"/>
      <c r="X79" s="310"/>
      <c r="Y79" s="310"/>
      <c r="Z79" s="310"/>
      <c r="AA79" s="310"/>
      <c r="AB79" s="310"/>
      <c r="AC79" s="310"/>
      <c r="AD79" s="310"/>
      <c r="AE79" s="310"/>
      <c r="AF79" s="246"/>
      <c r="AG79" s="782"/>
      <c r="AH79" s="782"/>
      <c r="AI79" s="782"/>
      <c r="AJ79" s="782"/>
      <c r="AK79" s="782"/>
      <c r="AL79" s="782"/>
      <c r="AM79" s="782"/>
      <c r="AN79" s="782"/>
      <c r="AO79" s="782"/>
      <c r="AP79" s="782"/>
      <c r="AQ79" s="782"/>
      <c r="AR79" s="782"/>
      <c r="AS79" s="782"/>
    </row>
    <row r="80" spans="1:45" customFormat="1" ht="15">
      <c r="A80" s="789"/>
      <c r="B80" s="797"/>
      <c r="C80" s="796"/>
      <c r="D80" s="312" t="s">
        <v>260</v>
      </c>
      <c r="E80" s="310"/>
      <c r="F80" s="310"/>
      <c r="G80" s="310"/>
      <c r="H80" s="310"/>
      <c r="I80" s="310"/>
      <c r="J80" s="310"/>
      <c r="K80" s="310"/>
      <c r="L80" s="310"/>
      <c r="M80" s="310"/>
      <c r="N80" s="310"/>
      <c r="O80" s="310"/>
      <c r="P80" s="310"/>
      <c r="Q80" s="310"/>
      <c r="R80" s="310"/>
      <c r="S80" s="310"/>
      <c r="T80" s="310"/>
      <c r="U80" s="310"/>
      <c r="V80" s="310"/>
      <c r="W80" s="310"/>
      <c r="X80" s="310"/>
      <c r="Y80" s="310"/>
      <c r="Z80" s="310"/>
      <c r="AA80" s="310"/>
      <c r="AB80" s="310"/>
      <c r="AC80" s="310"/>
      <c r="AD80" s="310"/>
      <c r="AE80" s="310"/>
      <c r="AF80" s="246"/>
      <c r="AG80" s="782"/>
      <c r="AH80" s="782"/>
      <c r="AI80" s="782"/>
      <c r="AJ80" s="782"/>
      <c r="AK80" s="782"/>
      <c r="AL80" s="782"/>
      <c r="AM80" s="782"/>
      <c r="AN80" s="782"/>
      <c r="AO80" s="782"/>
      <c r="AP80" s="782"/>
      <c r="AQ80" s="782"/>
      <c r="AR80" s="782"/>
      <c r="AS80" s="782"/>
    </row>
    <row r="81" spans="1:45" customFormat="1" thickBot="1">
      <c r="A81" s="790"/>
      <c r="B81" s="786"/>
      <c r="C81" s="793"/>
      <c r="D81" s="233" t="s">
        <v>261</v>
      </c>
      <c r="E81" s="310"/>
      <c r="F81" s="310"/>
      <c r="G81" s="310"/>
      <c r="H81" s="310"/>
      <c r="I81" s="310"/>
      <c r="J81" s="310"/>
      <c r="K81" s="310"/>
      <c r="L81" s="310"/>
      <c r="M81" s="310"/>
      <c r="N81" s="310"/>
      <c r="O81" s="310"/>
      <c r="P81" s="310"/>
      <c r="Q81" s="310"/>
      <c r="R81" s="310"/>
      <c r="S81" s="310"/>
      <c r="T81" s="310"/>
      <c r="U81" s="310"/>
      <c r="V81" s="310"/>
      <c r="W81" s="310"/>
      <c r="X81" s="310"/>
      <c r="Y81" s="310"/>
      <c r="Z81" s="310"/>
      <c r="AA81" s="310"/>
      <c r="AB81" s="310"/>
      <c r="AC81" s="310"/>
      <c r="AD81" s="310"/>
      <c r="AE81" s="310"/>
      <c r="AF81" s="246"/>
      <c r="AG81" s="783"/>
      <c r="AH81" s="783"/>
      <c r="AI81" s="783"/>
      <c r="AJ81" s="783"/>
      <c r="AK81" s="783"/>
      <c r="AL81" s="783"/>
      <c r="AM81" s="783"/>
      <c r="AN81" s="783"/>
      <c r="AO81" s="783"/>
      <c r="AP81" s="783"/>
      <c r="AQ81" s="783"/>
      <c r="AR81" s="783"/>
      <c r="AS81" s="783"/>
    </row>
    <row r="82" spans="1:45" ht="14.45" customHeight="1">
      <c r="A82" s="787"/>
      <c r="B82" s="787"/>
      <c r="C82" s="787"/>
      <c r="D82" s="787"/>
      <c r="E82" s="3">
        <f t="shared" ref="E82:AE82" si="14">SUM(E72:E81)</f>
        <v>0</v>
      </c>
      <c r="F82" s="3">
        <f t="shared" si="14"/>
        <v>0</v>
      </c>
      <c r="G82" s="3">
        <f t="shared" si="14"/>
        <v>0</v>
      </c>
      <c r="H82" s="3">
        <f t="shared" si="14"/>
        <v>0</v>
      </c>
      <c r="I82" s="3">
        <f t="shared" si="14"/>
        <v>0</v>
      </c>
      <c r="J82" s="3">
        <f t="shared" si="14"/>
        <v>0</v>
      </c>
      <c r="K82" s="3">
        <f t="shared" si="14"/>
        <v>0</v>
      </c>
      <c r="L82" s="3">
        <f t="shared" si="14"/>
        <v>0</v>
      </c>
      <c r="M82" s="3">
        <f t="shared" si="14"/>
        <v>0</v>
      </c>
      <c r="N82" s="3">
        <f t="shared" si="14"/>
        <v>0</v>
      </c>
      <c r="O82" s="3">
        <f t="shared" si="14"/>
        <v>0</v>
      </c>
      <c r="P82" s="3">
        <f t="shared" si="14"/>
        <v>0</v>
      </c>
      <c r="Q82" s="3">
        <f t="shared" si="14"/>
        <v>0</v>
      </c>
      <c r="R82" s="3">
        <f t="shared" si="14"/>
        <v>0</v>
      </c>
      <c r="S82" s="3">
        <f t="shared" si="14"/>
        <v>0</v>
      </c>
      <c r="T82" s="3">
        <f t="shared" si="14"/>
        <v>0</v>
      </c>
      <c r="U82" s="3">
        <f t="shared" si="14"/>
        <v>0</v>
      </c>
      <c r="V82" s="3">
        <f t="shared" si="14"/>
        <v>0</v>
      </c>
      <c r="W82" s="3">
        <f t="shared" si="14"/>
        <v>0</v>
      </c>
      <c r="X82" s="3">
        <f t="shared" si="14"/>
        <v>0</v>
      </c>
      <c r="Y82" s="3">
        <f t="shared" si="14"/>
        <v>0</v>
      </c>
      <c r="Z82" s="3">
        <f t="shared" si="14"/>
        <v>0</v>
      </c>
      <c r="AA82" s="3">
        <f t="shared" si="14"/>
        <v>0</v>
      </c>
      <c r="AB82" s="3">
        <f t="shared" si="14"/>
        <v>0</v>
      </c>
      <c r="AC82" s="3">
        <f t="shared" si="14"/>
        <v>0</v>
      </c>
      <c r="AD82" s="3">
        <f t="shared" si="14"/>
        <v>0</v>
      </c>
      <c r="AE82" s="3">
        <f t="shared" si="14"/>
        <v>0</v>
      </c>
      <c r="AF82" s="4"/>
      <c r="AG82" s="92">
        <f t="shared" ref="AG82:AS82" si="15">SUM(AG72)</f>
        <v>0</v>
      </c>
      <c r="AH82" s="92">
        <f t="shared" si="15"/>
        <v>0</v>
      </c>
      <c r="AI82" s="92">
        <f t="shared" si="15"/>
        <v>0</v>
      </c>
      <c r="AJ82" s="92">
        <f t="shared" si="15"/>
        <v>0</v>
      </c>
      <c r="AK82" s="92">
        <f t="shared" si="15"/>
        <v>0</v>
      </c>
      <c r="AL82" s="92">
        <f t="shared" si="15"/>
        <v>0</v>
      </c>
      <c r="AM82" s="92">
        <f t="shared" si="15"/>
        <v>0</v>
      </c>
      <c r="AN82" s="92">
        <f t="shared" si="15"/>
        <v>0</v>
      </c>
      <c r="AO82" s="92">
        <f t="shared" si="15"/>
        <v>0</v>
      </c>
      <c r="AP82" s="92">
        <f t="shared" si="15"/>
        <v>0</v>
      </c>
      <c r="AQ82" s="92">
        <f t="shared" si="15"/>
        <v>0</v>
      </c>
      <c r="AR82" s="92">
        <f t="shared" si="15"/>
        <v>0</v>
      </c>
      <c r="AS82" s="92">
        <f t="shared" si="15"/>
        <v>0</v>
      </c>
    </row>
    <row r="83" spans="1:45" customFormat="1" thickBot="1">
      <c r="D83" s="289"/>
    </row>
    <row r="84" spans="1:45" customFormat="1" ht="15">
      <c r="A84" s="788" t="s">
        <v>250</v>
      </c>
      <c r="B84" s="784" t="s">
        <v>251</v>
      </c>
      <c r="C84" s="791" t="s">
        <v>356</v>
      </c>
      <c r="D84" s="231" t="s">
        <v>252</v>
      </c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  <c r="Z84" s="310"/>
      <c r="AA84" s="310"/>
      <c r="AB84" s="310"/>
      <c r="AC84" s="310"/>
      <c r="AD84" s="310"/>
      <c r="AE84" s="310"/>
      <c r="AF84" s="246"/>
      <c r="AG84" s="781"/>
      <c r="AH84" s="781"/>
      <c r="AI84" s="781"/>
      <c r="AJ84" s="781"/>
      <c r="AK84" s="781"/>
      <c r="AL84" s="781"/>
      <c r="AM84" s="781"/>
      <c r="AN84" s="781"/>
      <c r="AO84" s="781"/>
      <c r="AP84" s="781"/>
      <c r="AQ84" s="781"/>
      <c r="AR84" s="781"/>
      <c r="AS84" s="781"/>
    </row>
    <row r="85" spans="1:45" customFormat="1" ht="15">
      <c r="A85" s="789"/>
      <c r="B85" s="797"/>
      <c r="C85" s="796"/>
      <c r="D85" s="311" t="s">
        <v>155</v>
      </c>
      <c r="E85" s="310"/>
      <c r="F85" s="310"/>
      <c r="G85" s="310"/>
      <c r="H85" s="310"/>
      <c r="I85" s="310"/>
      <c r="J85" s="310"/>
      <c r="K85" s="310"/>
      <c r="L85" s="310"/>
      <c r="M85" s="310"/>
      <c r="N85" s="310"/>
      <c r="O85" s="310"/>
      <c r="P85" s="310"/>
      <c r="Q85" s="310"/>
      <c r="R85" s="310"/>
      <c r="S85" s="310"/>
      <c r="T85" s="310"/>
      <c r="U85" s="310"/>
      <c r="V85" s="310"/>
      <c r="W85" s="310"/>
      <c r="X85" s="310"/>
      <c r="Y85" s="310"/>
      <c r="Z85" s="310"/>
      <c r="AA85" s="310"/>
      <c r="AB85" s="310"/>
      <c r="AC85" s="310"/>
      <c r="AD85" s="310"/>
      <c r="AE85" s="310"/>
      <c r="AF85" s="246"/>
      <c r="AG85" s="782"/>
      <c r="AH85" s="782"/>
      <c r="AI85" s="782"/>
      <c r="AJ85" s="782"/>
      <c r="AK85" s="782"/>
      <c r="AL85" s="782"/>
      <c r="AM85" s="782"/>
      <c r="AN85" s="782"/>
      <c r="AO85" s="782"/>
      <c r="AP85" s="782"/>
      <c r="AQ85" s="782"/>
      <c r="AR85" s="782"/>
      <c r="AS85" s="782"/>
    </row>
    <row r="86" spans="1:45" customFormat="1" ht="15">
      <c r="A86" s="789"/>
      <c r="B86" s="797"/>
      <c r="C86" s="796"/>
      <c r="D86" s="311" t="s">
        <v>135</v>
      </c>
      <c r="E86" s="310"/>
      <c r="F86" s="310"/>
      <c r="G86" s="310"/>
      <c r="H86" s="310"/>
      <c r="I86" s="310"/>
      <c r="J86" s="310"/>
      <c r="K86" s="310"/>
      <c r="L86" s="310"/>
      <c r="M86" s="310"/>
      <c r="N86" s="310"/>
      <c r="O86" s="310"/>
      <c r="P86" s="310"/>
      <c r="Q86" s="310"/>
      <c r="R86" s="310"/>
      <c r="S86" s="310"/>
      <c r="T86" s="310"/>
      <c r="U86" s="310"/>
      <c r="V86" s="310"/>
      <c r="W86" s="310"/>
      <c r="X86" s="310"/>
      <c r="Y86" s="310"/>
      <c r="Z86" s="310"/>
      <c r="AA86" s="310"/>
      <c r="AB86" s="310"/>
      <c r="AC86" s="310"/>
      <c r="AD86" s="310"/>
      <c r="AE86" s="310"/>
      <c r="AF86" s="246"/>
      <c r="AG86" s="782"/>
      <c r="AH86" s="782"/>
      <c r="AI86" s="782"/>
      <c r="AJ86" s="782"/>
      <c r="AK86" s="782"/>
      <c r="AL86" s="782"/>
      <c r="AM86" s="782"/>
      <c r="AN86" s="782"/>
      <c r="AO86" s="782"/>
      <c r="AP86" s="782"/>
      <c r="AQ86" s="782"/>
      <c r="AR86" s="782"/>
      <c r="AS86" s="782"/>
    </row>
    <row r="87" spans="1:45" customFormat="1" thickBot="1">
      <c r="A87" s="790"/>
      <c r="B87" s="786"/>
      <c r="C87" s="793"/>
      <c r="D87" s="233" t="s">
        <v>156</v>
      </c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  <c r="Y87" s="310"/>
      <c r="Z87" s="310"/>
      <c r="AA87" s="310"/>
      <c r="AB87" s="310"/>
      <c r="AC87" s="310"/>
      <c r="AD87" s="310"/>
      <c r="AE87" s="310"/>
      <c r="AF87" s="246"/>
      <c r="AG87" s="783"/>
      <c r="AH87" s="783"/>
      <c r="AI87" s="783"/>
      <c r="AJ87" s="783"/>
      <c r="AK87" s="783"/>
      <c r="AL87" s="783"/>
      <c r="AM87" s="783"/>
      <c r="AN87" s="783"/>
      <c r="AO87" s="783"/>
      <c r="AP87" s="783"/>
      <c r="AQ87" s="783"/>
      <c r="AR87" s="783"/>
      <c r="AS87" s="783"/>
    </row>
    <row r="88" spans="1:45" ht="14.45" customHeight="1">
      <c r="A88" s="787"/>
      <c r="B88" s="787"/>
      <c r="C88" s="787"/>
      <c r="D88" s="787"/>
      <c r="E88" s="3">
        <f t="shared" ref="E88:AE88" si="16">SUM(E84:E87)</f>
        <v>0</v>
      </c>
      <c r="F88" s="3">
        <f t="shared" si="16"/>
        <v>0</v>
      </c>
      <c r="G88" s="3">
        <f t="shared" si="16"/>
        <v>0</v>
      </c>
      <c r="H88" s="3">
        <f t="shared" si="16"/>
        <v>0</v>
      </c>
      <c r="I88" s="3">
        <f t="shared" si="16"/>
        <v>0</v>
      </c>
      <c r="J88" s="3">
        <f t="shared" si="16"/>
        <v>0</v>
      </c>
      <c r="K88" s="3">
        <f t="shared" si="16"/>
        <v>0</v>
      </c>
      <c r="L88" s="3">
        <f t="shared" si="16"/>
        <v>0</v>
      </c>
      <c r="M88" s="3">
        <f t="shared" si="16"/>
        <v>0</v>
      </c>
      <c r="N88" s="3">
        <f t="shared" si="16"/>
        <v>0</v>
      </c>
      <c r="O88" s="3">
        <f t="shared" si="16"/>
        <v>0</v>
      </c>
      <c r="P88" s="3">
        <f t="shared" si="16"/>
        <v>0</v>
      </c>
      <c r="Q88" s="3">
        <f t="shared" si="16"/>
        <v>0</v>
      </c>
      <c r="R88" s="3">
        <f t="shared" si="16"/>
        <v>0</v>
      </c>
      <c r="S88" s="3">
        <f t="shared" si="16"/>
        <v>0</v>
      </c>
      <c r="T88" s="3">
        <f t="shared" si="16"/>
        <v>0</v>
      </c>
      <c r="U88" s="3">
        <f t="shared" si="16"/>
        <v>0</v>
      </c>
      <c r="V88" s="3">
        <f t="shared" si="16"/>
        <v>0</v>
      </c>
      <c r="W88" s="3">
        <f t="shared" si="16"/>
        <v>0</v>
      </c>
      <c r="X88" s="3">
        <f t="shared" si="16"/>
        <v>0</v>
      </c>
      <c r="Y88" s="3">
        <f t="shared" si="16"/>
        <v>0</v>
      </c>
      <c r="Z88" s="3">
        <f t="shared" si="16"/>
        <v>0</v>
      </c>
      <c r="AA88" s="3">
        <f t="shared" si="16"/>
        <v>0</v>
      </c>
      <c r="AB88" s="3">
        <f t="shared" si="16"/>
        <v>0</v>
      </c>
      <c r="AC88" s="3">
        <f t="shared" si="16"/>
        <v>0</v>
      </c>
      <c r="AD88" s="3">
        <f t="shared" si="16"/>
        <v>0</v>
      </c>
      <c r="AE88" s="3">
        <f t="shared" si="16"/>
        <v>0</v>
      </c>
      <c r="AF88" s="4"/>
      <c r="AG88" s="92">
        <f t="shared" ref="AG88:AS88" si="17">SUM(AG84)</f>
        <v>0</v>
      </c>
      <c r="AH88" s="92">
        <f t="shared" si="17"/>
        <v>0</v>
      </c>
      <c r="AI88" s="92">
        <f t="shared" si="17"/>
        <v>0</v>
      </c>
      <c r="AJ88" s="92">
        <f t="shared" si="17"/>
        <v>0</v>
      </c>
      <c r="AK88" s="92">
        <f t="shared" si="17"/>
        <v>0</v>
      </c>
      <c r="AL88" s="92">
        <f t="shared" si="17"/>
        <v>0</v>
      </c>
      <c r="AM88" s="92">
        <f t="shared" si="17"/>
        <v>0</v>
      </c>
      <c r="AN88" s="92">
        <f t="shared" si="17"/>
        <v>0</v>
      </c>
      <c r="AO88" s="92">
        <f t="shared" si="17"/>
        <v>0</v>
      </c>
      <c r="AP88" s="92">
        <f t="shared" si="17"/>
        <v>0</v>
      </c>
      <c r="AQ88" s="92">
        <f t="shared" si="17"/>
        <v>0</v>
      </c>
      <c r="AR88" s="92">
        <f t="shared" si="17"/>
        <v>0</v>
      </c>
      <c r="AS88" s="92">
        <f t="shared" si="17"/>
        <v>0</v>
      </c>
    </row>
    <row r="89" spans="1:45" customFormat="1" thickBot="1">
      <c r="D89" s="289"/>
    </row>
    <row r="90" spans="1:45" customFormat="1" ht="15">
      <c r="A90" s="788" t="s">
        <v>57</v>
      </c>
      <c r="B90" s="784" t="s">
        <v>113</v>
      </c>
      <c r="C90" s="791" t="s">
        <v>357</v>
      </c>
      <c r="D90" s="231" t="s">
        <v>266</v>
      </c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  <c r="AA90" s="310"/>
      <c r="AB90" s="310"/>
      <c r="AC90" s="310"/>
      <c r="AD90" s="310"/>
      <c r="AE90" s="310"/>
      <c r="AF90" s="246"/>
      <c r="AG90" s="781"/>
      <c r="AH90" s="781"/>
      <c r="AI90" s="781"/>
      <c r="AJ90" s="781"/>
      <c r="AK90" s="781"/>
      <c r="AL90" s="781"/>
      <c r="AM90" s="781"/>
      <c r="AN90" s="781"/>
      <c r="AO90" s="781"/>
      <c r="AP90" s="781"/>
      <c r="AQ90" s="781"/>
      <c r="AR90" s="781"/>
      <c r="AS90" s="781"/>
    </row>
    <row r="91" spans="1:45" customFormat="1" ht="15">
      <c r="A91" s="789"/>
      <c r="B91" s="797"/>
      <c r="C91" s="796"/>
      <c r="D91" s="311" t="s">
        <v>267</v>
      </c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W91" s="310"/>
      <c r="X91" s="310"/>
      <c r="Y91" s="310"/>
      <c r="Z91" s="310"/>
      <c r="AA91" s="310"/>
      <c r="AB91" s="310"/>
      <c r="AC91" s="310"/>
      <c r="AD91" s="310"/>
      <c r="AE91" s="310"/>
      <c r="AF91" s="246"/>
      <c r="AG91" s="782"/>
      <c r="AH91" s="782"/>
      <c r="AI91" s="782"/>
      <c r="AJ91" s="782"/>
      <c r="AK91" s="782"/>
      <c r="AL91" s="782"/>
      <c r="AM91" s="782"/>
      <c r="AN91" s="782"/>
      <c r="AO91" s="782"/>
      <c r="AP91" s="782"/>
      <c r="AQ91" s="782"/>
      <c r="AR91" s="782"/>
      <c r="AS91" s="782"/>
    </row>
    <row r="92" spans="1:45" customFormat="1" ht="15">
      <c r="A92" s="789"/>
      <c r="B92" s="797"/>
      <c r="C92" s="796"/>
      <c r="D92" s="311" t="s">
        <v>268</v>
      </c>
      <c r="E92" s="310"/>
      <c r="F92" s="310"/>
      <c r="G92" s="310"/>
      <c r="H92" s="310"/>
      <c r="I92" s="310"/>
      <c r="J92" s="310"/>
      <c r="K92" s="310"/>
      <c r="L92" s="310"/>
      <c r="M92" s="310"/>
      <c r="N92" s="310"/>
      <c r="O92" s="310"/>
      <c r="P92" s="310"/>
      <c r="Q92" s="310"/>
      <c r="R92" s="310"/>
      <c r="S92" s="310"/>
      <c r="T92" s="310"/>
      <c r="U92" s="310"/>
      <c r="V92" s="310"/>
      <c r="W92" s="310"/>
      <c r="X92" s="310"/>
      <c r="Y92" s="310"/>
      <c r="Z92" s="310"/>
      <c r="AA92" s="310"/>
      <c r="AB92" s="310"/>
      <c r="AC92" s="310"/>
      <c r="AD92" s="310"/>
      <c r="AE92" s="310"/>
      <c r="AF92" s="246"/>
      <c r="AG92" s="782"/>
      <c r="AH92" s="782"/>
      <c r="AI92" s="782"/>
      <c r="AJ92" s="782"/>
      <c r="AK92" s="782"/>
      <c r="AL92" s="782"/>
      <c r="AM92" s="782"/>
      <c r="AN92" s="782"/>
      <c r="AO92" s="782"/>
      <c r="AP92" s="782"/>
      <c r="AQ92" s="782"/>
      <c r="AR92" s="782"/>
      <c r="AS92" s="782"/>
    </row>
    <row r="93" spans="1:45" customFormat="1" ht="15">
      <c r="A93" s="789"/>
      <c r="B93" s="797"/>
      <c r="C93" s="796"/>
      <c r="D93" s="311" t="s">
        <v>269</v>
      </c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  <c r="Y93" s="310"/>
      <c r="Z93" s="310"/>
      <c r="AA93" s="310"/>
      <c r="AB93" s="310"/>
      <c r="AC93" s="310"/>
      <c r="AD93" s="310"/>
      <c r="AE93" s="310"/>
      <c r="AF93" s="246"/>
      <c r="AG93" s="782"/>
      <c r="AH93" s="782"/>
      <c r="AI93" s="782"/>
      <c r="AJ93" s="782"/>
      <c r="AK93" s="782"/>
      <c r="AL93" s="782"/>
      <c r="AM93" s="782"/>
      <c r="AN93" s="782"/>
      <c r="AO93" s="782"/>
      <c r="AP93" s="782"/>
      <c r="AQ93" s="782"/>
      <c r="AR93" s="782"/>
      <c r="AS93" s="782"/>
    </row>
    <row r="94" spans="1:45" customFormat="1" ht="15">
      <c r="A94" s="789"/>
      <c r="B94" s="797"/>
      <c r="C94" s="796"/>
      <c r="D94" s="311" t="s">
        <v>114</v>
      </c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246"/>
      <c r="AG94" s="782"/>
      <c r="AH94" s="782"/>
      <c r="AI94" s="782"/>
      <c r="AJ94" s="782"/>
      <c r="AK94" s="782"/>
      <c r="AL94" s="782"/>
      <c r="AM94" s="782"/>
      <c r="AN94" s="782"/>
      <c r="AO94" s="782"/>
      <c r="AP94" s="782"/>
      <c r="AQ94" s="782"/>
      <c r="AR94" s="782"/>
      <c r="AS94" s="782"/>
    </row>
    <row r="95" spans="1:45" customFormat="1" ht="15">
      <c r="A95" s="789"/>
      <c r="B95" s="797"/>
      <c r="C95" s="796"/>
      <c r="D95" s="311" t="s">
        <v>115</v>
      </c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246"/>
      <c r="AG95" s="782"/>
      <c r="AH95" s="782"/>
      <c r="AI95" s="782"/>
      <c r="AJ95" s="782"/>
      <c r="AK95" s="782"/>
      <c r="AL95" s="782"/>
      <c r="AM95" s="782"/>
      <c r="AN95" s="782"/>
      <c r="AO95" s="782"/>
      <c r="AP95" s="782"/>
      <c r="AQ95" s="782"/>
      <c r="AR95" s="782"/>
      <c r="AS95" s="782"/>
    </row>
    <row r="96" spans="1:45" customFormat="1" ht="19.5" customHeight="1">
      <c r="A96" s="789"/>
      <c r="B96" s="797"/>
      <c r="C96" s="796"/>
      <c r="D96" s="311" t="s">
        <v>116</v>
      </c>
      <c r="E96" s="310"/>
      <c r="F96" s="310"/>
      <c r="G96" s="310"/>
      <c r="H96" s="310"/>
      <c r="I96" s="310"/>
      <c r="J96" s="310"/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  <c r="Z96" s="310"/>
      <c r="AA96" s="310"/>
      <c r="AB96" s="310"/>
      <c r="AC96" s="310"/>
      <c r="AD96" s="310"/>
      <c r="AE96" s="310"/>
      <c r="AF96" s="246"/>
      <c r="AG96" s="782"/>
      <c r="AH96" s="782"/>
      <c r="AI96" s="782"/>
      <c r="AJ96" s="782"/>
      <c r="AK96" s="782"/>
      <c r="AL96" s="782"/>
      <c r="AM96" s="782"/>
      <c r="AN96" s="782"/>
      <c r="AO96" s="782"/>
      <c r="AP96" s="782"/>
      <c r="AQ96" s="782"/>
      <c r="AR96" s="782"/>
      <c r="AS96" s="782"/>
    </row>
    <row r="97" spans="1:45" customFormat="1" ht="18.75" customHeight="1">
      <c r="A97" s="789"/>
      <c r="B97" s="797"/>
      <c r="C97" s="796"/>
      <c r="D97" s="311" t="s">
        <v>117</v>
      </c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  <c r="Y97" s="310"/>
      <c r="Z97" s="310"/>
      <c r="AA97" s="310"/>
      <c r="AB97" s="310"/>
      <c r="AC97" s="310"/>
      <c r="AD97" s="310"/>
      <c r="AE97" s="310"/>
      <c r="AF97" s="246"/>
      <c r="AG97" s="782"/>
      <c r="AH97" s="782"/>
      <c r="AI97" s="782"/>
      <c r="AJ97" s="782"/>
      <c r="AK97" s="782"/>
      <c r="AL97" s="782"/>
      <c r="AM97" s="782"/>
      <c r="AN97" s="782"/>
      <c r="AO97" s="782"/>
      <c r="AP97" s="782"/>
      <c r="AQ97" s="782"/>
      <c r="AR97" s="782"/>
      <c r="AS97" s="782"/>
    </row>
    <row r="98" spans="1:45" customFormat="1" ht="15">
      <c r="A98" s="789"/>
      <c r="B98" s="797"/>
      <c r="C98" s="796"/>
      <c r="D98" s="312" t="s">
        <v>118</v>
      </c>
      <c r="E98" s="310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0"/>
      <c r="AB98" s="310"/>
      <c r="AC98" s="310"/>
      <c r="AD98" s="310"/>
      <c r="AE98" s="310"/>
      <c r="AF98" s="246"/>
      <c r="AG98" s="782"/>
      <c r="AH98" s="782"/>
      <c r="AI98" s="782"/>
      <c r="AJ98" s="782"/>
      <c r="AK98" s="782"/>
      <c r="AL98" s="782"/>
      <c r="AM98" s="782"/>
      <c r="AN98" s="782"/>
      <c r="AO98" s="782"/>
      <c r="AP98" s="782"/>
      <c r="AQ98" s="782"/>
      <c r="AR98" s="782"/>
      <c r="AS98" s="782"/>
    </row>
    <row r="99" spans="1:45" customFormat="1" ht="15">
      <c r="A99" s="789"/>
      <c r="B99" s="797"/>
      <c r="C99" s="796"/>
      <c r="D99" s="312" t="s">
        <v>119</v>
      </c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  <c r="Y99" s="310"/>
      <c r="Z99" s="310"/>
      <c r="AA99" s="310"/>
      <c r="AB99" s="310"/>
      <c r="AC99" s="310"/>
      <c r="AD99" s="310"/>
      <c r="AE99" s="310"/>
      <c r="AF99" s="246"/>
      <c r="AG99" s="782"/>
      <c r="AH99" s="782"/>
      <c r="AI99" s="782"/>
      <c r="AJ99" s="782"/>
      <c r="AK99" s="782"/>
      <c r="AL99" s="782"/>
      <c r="AM99" s="782"/>
      <c r="AN99" s="782"/>
      <c r="AO99" s="782"/>
      <c r="AP99" s="782"/>
      <c r="AQ99" s="782"/>
      <c r="AR99" s="782"/>
      <c r="AS99" s="782"/>
    </row>
    <row r="100" spans="1:45" customFormat="1" ht="15">
      <c r="A100" s="789"/>
      <c r="B100" s="797"/>
      <c r="C100" s="796"/>
      <c r="D100" s="312" t="s">
        <v>120</v>
      </c>
      <c r="E100" s="310"/>
      <c r="F100" s="310"/>
      <c r="G100" s="310"/>
      <c r="H100" s="310"/>
      <c r="I100" s="310"/>
      <c r="J100" s="310"/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  <c r="Z100" s="310"/>
      <c r="AA100" s="310"/>
      <c r="AB100" s="310"/>
      <c r="AC100" s="310"/>
      <c r="AD100" s="310"/>
      <c r="AE100" s="310"/>
      <c r="AF100" s="246"/>
      <c r="AG100" s="782"/>
      <c r="AH100" s="782"/>
      <c r="AI100" s="782"/>
      <c r="AJ100" s="782"/>
      <c r="AK100" s="782"/>
      <c r="AL100" s="782"/>
      <c r="AM100" s="782"/>
      <c r="AN100" s="782"/>
      <c r="AO100" s="782"/>
      <c r="AP100" s="782"/>
      <c r="AQ100" s="782"/>
      <c r="AR100" s="782"/>
      <c r="AS100" s="782"/>
    </row>
    <row r="101" spans="1:45" customFormat="1" thickBot="1">
      <c r="A101" s="790"/>
      <c r="B101" s="786"/>
      <c r="C101" s="793"/>
      <c r="D101" s="233" t="s">
        <v>149</v>
      </c>
      <c r="E101" s="310"/>
      <c r="F101" s="310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246"/>
      <c r="AG101" s="783"/>
      <c r="AH101" s="783"/>
      <c r="AI101" s="783"/>
      <c r="AJ101" s="783"/>
      <c r="AK101" s="783"/>
      <c r="AL101" s="783"/>
      <c r="AM101" s="783"/>
      <c r="AN101" s="783"/>
      <c r="AO101" s="783"/>
      <c r="AP101" s="783"/>
      <c r="AQ101" s="783"/>
      <c r="AR101" s="783"/>
      <c r="AS101" s="783"/>
    </row>
    <row r="102" spans="1:45" ht="14.45" customHeight="1">
      <c r="A102" s="787"/>
      <c r="B102" s="787"/>
      <c r="C102" s="787"/>
      <c r="D102" s="787"/>
      <c r="E102" s="3">
        <f t="shared" ref="E102:AE102" si="18">SUM(E90:E101)</f>
        <v>0</v>
      </c>
      <c r="F102" s="3">
        <f t="shared" si="18"/>
        <v>0</v>
      </c>
      <c r="G102" s="3">
        <f t="shared" si="18"/>
        <v>0</v>
      </c>
      <c r="H102" s="3">
        <f t="shared" si="18"/>
        <v>0</v>
      </c>
      <c r="I102" s="3">
        <f t="shared" si="18"/>
        <v>0</v>
      </c>
      <c r="J102" s="3">
        <f t="shared" si="18"/>
        <v>0</v>
      </c>
      <c r="K102" s="3">
        <f t="shared" si="18"/>
        <v>0</v>
      </c>
      <c r="L102" s="3">
        <f t="shared" si="18"/>
        <v>0</v>
      </c>
      <c r="M102" s="3">
        <f t="shared" si="18"/>
        <v>0</v>
      </c>
      <c r="N102" s="3">
        <f t="shared" si="18"/>
        <v>0</v>
      </c>
      <c r="O102" s="3">
        <f t="shared" si="18"/>
        <v>0</v>
      </c>
      <c r="P102" s="3">
        <f t="shared" si="18"/>
        <v>0</v>
      </c>
      <c r="Q102" s="3">
        <f t="shared" si="18"/>
        <v>0</v>
      </c>
      <c r="R102" s="3">
        <f t="shared" si="18"/>
        <v>0</v>
      </c>
      <c r="S102" s="3">
        <f t="shared" si="18"/>
        <v>0</v>
      </c>
      <c r="T102" s="3">
        <f t="shared" si="18"/>
        <v>0</v>
      </c>
      <c r="U102" s="3">
        <f t="shared" si="18"/>
        <v>0</v>
      </c>
      <c r="V102" s="3">
        <f t="shared" si="18"/>
        <v>0</v>
      </c>
      <c r="W102" s="3">
        <f t="shared" si="18"/>
        <v>0</v>
      </c>
      <c r="X102" s="3">
        <f t="shared" si="18"/>
        <v>0</v>
      </c>
      <c r="Y102" s="3">
        <f t="shared" si="18"/>
        <v>0</v>
      </c>
      <c r="Z102" s="3">
        <f t="shared" si="18"/>
        <v>0</v>
      </c>
      <c r="AA102" s="3">
        <f t="shared" si="18"/>
        <v>0</v>
      </c>
      <c r="AB102" s="3">
        <f t="shared" si="18"/>
        <v>0</v>
      </c>
      <c r="AC102" s="3">
        <f t="shared" si="18"/>
        <v>0</v>
      </c>
      <c r="AD102" s="3">
        <f t="shared" si="18"/>
        <v>0</v>
      </c>
      <c r="AE102" s="3">
        <f t="shared" si="18"/>
        <v>0</v>
      </c>
      <c r="AF102" s="4"/>
      <c r="AG102" s="92">
        <f t="shared" ref="AG102:AS102" si="19">SUM(AG90)</f>
        <v>0</v>
      </c>
      <c r="AH102" s="92">
        <f t="shared" si="19"/>
        <v>0</v>
      </c>
      <c r="AI102" s="92">
        <f t="shared" si="19"/>
        <v>0</v>
      </c>
      <c r="AJ102" s="92">
        <f t="shared" si="19"/>
        <v>0</v>
      </c>
      <c r="AK102" s="92">
        <f t="shared" si="19"/>
        <v>0</v>
      </c>
      <c r="AL102" s="92">
        <f t="shared" si="19"/>
        <v>0</v>
      </c>
      <c r="AM102" s="92">
        <f t="shared" si="19"/>
        <v>0</v>
      </c>
      <c r="AN102" s="92">
        <f t="shared" si="19"/>
        <v>0</v>
      </c>
      <c r="AO102" s="92">
        <f t="shared" si="19"/>
        <v>0</v>
      </c>
      <c r="AP102" s="92">
        <f t="shared" si="19"/>
        <v>0</v>
      </c>
      <c r="AQ102" s="92">
        <f t="shared" si="19"/>
        <v>0</v>
      </c>
      <c r="AR102" s="92">
        <f t="shared" si="19"/>
        <v>0</v>
      </c>
      <c r="AS102" s="92">
        <f t="shared" si="19"/>
        <v>0</v>
      </c>
    </row>
    <row r="103" spans="1:45" customFormat="1" thickBot="1">
      <c r="D103" s="289"/>
    </row>
    <row r="104" spans="1:45" customFormat="1" ht="15">
      <c r="A104" s="788" t="s">
        <v>57</v>
      </c>
      <c r="B104" s="784" t="s">
        <v>121</v>
      </c>
      <c r="C104" s="791" t="s">
        <v>351</v>
      </c>
      <c r="D104" s="319" t="s">
        <v>262</v>
      </c>
      <c r="E104" s="310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246"/>
      <c r="AG104" s="781"/>
      <c r="AH104" s="781"/>
      <c r="AI104" s="781"/>
      <c r="AJ104" s="781"/>
      <c r="AK104" s="781"/>
      <c r="AL104" s="781"/>
      <c r="AM104" s="781"/>
      <c r="AN104" s="781"/>
      <c r="AO104" s="781"/>
      <c r="AP104" s="781"/>
      <c r="AQ104" s="781"/>
      <c r="AR104" s="781"/>
      <c r="AS104" s="781"/>
    </row>
    <row r="105" spans="1:45" customFormat="1" ht="30">
      <c r="A105" s="789"/>
      <c r="B105" s="797"/>
      <c r="C105" s="796"/>
      <c r="D105" s="312" t="s">
        <v>263</v>
      </c>
      <c r="E105" s="310"/>
      <c r="F105" s="310"/>
      <c r="G105" s="310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  <c r="Z105" s="310"/>
      <c r="AA105" s="310"/>
      <c r="AB105" s="310"/>
      <c r="AC105" s="310"/>
      <c r="AD105" s="310"/>
      <c r="AE105" s="310"/>
      <c r="AF105" s="246"/>
      <c r="AG105" s="782"/>
      <c r="AH105" s="782"/>
      <c r="AI105" s="782"/>
      <c r="AJ105" s="782"/>
      <c r="AK105" s="782"/>
      <c r="AL105" s="782"/>
      <c r="AM105" s="782"/>
      <c r="AN105" s="782"/>
      <c r="AO105" s="782"/>
      <c r="AP105" s="782"/>
      <c r="AQ105" s="782"/>
      <c r="AR105" s="782"/>
      <c r="AS105" s="782"/>
    </row>
    <row r="106" spans="1:45" customFormat="1" ht="15">
      <c r="A106" s="789"/>
      <c r="B106" s="797"/>
      <c r="C106" s="796"/>
      <c r="D106" s="312" t="s">
        <v>265</v>
      </c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  <c r="Z106" s="310"/>
      <c r="AA106" s="310"/>
      <c r="AB106" s="310"/>
      <c r="AC106" s="310"/>
      <c r="AD106" s="310"/>
      <c r="AE106" s="310"/>
      <c r="AF106" s="246"/>
      <c r="AG106" s="782"/>
      <c r="AH106" s="782"/>
      <c r="AI106" s="782"/>
      <c r="AJ106" s="782"/>
      <c r="AK106" s="782"/>
      <c r="AL106" s="782"/>
      <c r="AM106" s="782"/>
      <c r="AN106" s="782"/>
      <c r="AO106" s="782"/>
      <c r="AP106" s="782"/>
      <c r="AQ106" s="782"/>
      <c r="AR106" s="782"/>
      <c r="AS106" s="782"/>
    </row>
    <row r="107" spans="1:45" customFormat="1" ht="30">
      <c r="A107" s="789"/>
      <c r="B107" s="797"/>
      <c r="C107" s="796"/>
      <c r="D107" s="312" t="s">
        <v>352</v>
      </c>
      <c r="E107" s="310"/>
      <c r="F107" s="310"/>
      <c r="G107" s="3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246"/>
      <c r="AG107" s="782"/>
      <c r="AH107" s="782"/>
      <c r="AI107" s="782"/>
      <c r="AJ107" s="782"/>
      <c r="AK107" s="782"/>
      <c r="AL107" s="782"/>
      <c r="AM107" s="782"/>
      <c r="AN107" s="782"/>
      <c r="AO107" s="782"/>
      <c r="AP107" s="782"/>
      <c r="AQ107" s="782"/>
      <c r="AR107" s="782"/>
      <c r="AS107" s="782"/>
    </row>
    <row r="108" spans="1:45" customFormat="1" ht="15">
      <c r="A108" s="789"/>
      <c r="B108" s="797"/>
      <c r="C108" s="796"/>
      <c r="D108" s="312" t="s">
        <v>264</v>
      </c>
      <c r="E108" s="310"/>
      <c r="F108" s="310"/>
      <c r="G108" s="310"/>
      <c r="H108" s="310"/>
      <c r="I108" s="310"/>
      <c r="J108" s="31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0"/>
      <c r="Z108" s="310"/>
      <c r="AA108" s="310"/>
      <c r="AB108" s="310"/>
      <c r="AC108" s="310"/>
      <c r="AD108" s="310"/>
      <c r="AE108" s="310"/>
      <c r="AF108" s="246"/>
      <c r="AG108" s="782"/>
      <c r="AH108" s="782"/>
      <c r="AI108" s="782"/>
      <c r="AJ108" s="782"/>
      <c r="AK108" s="782"/>
      <c r="AL108" s="782"/>
      <c r="AM108" s="782"/>
      <c r="AN108" s="782"/>
      <c r="AO108" s="782"/>
      <c r="AP108" s="782"/>
      <c r="AQ108" s="782"/>
      <c r="AR108" s="782"/>
      <c r="AS108" s="782"/>
    </row>
    <row r="109" spans="1:45" customFormat="1" ht="15">
      <c r="A109" s="789"/>
      <c r="B109" s="797"/>
      <c r="C109" s="796"/>
      <c r="D109" s="312" t="s">
        <v>122</v>
      </c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246"/>
      <c r="AG109" s="782"/>
      <c r="AH109" s="782"/>
      <c r="AI109" s="782"/>
      <c r="AJ109" s="782"/>
      <c r="AK109" s="782"/>
      <c r="AL109" s="782"/>
      <c r="AM109" s="782"/>
      <c r="AN109" s="782"/>
      <c r="AO109" s="782"/>
      <c r="AP109" s="782"/>
      <c r="AQ109" s="782"/>
      <c r="AR109" s="782"/>
      <c r="AS109" s="782"/>
    </row>
    <row r="110" spans="1:45" customFormat="1" ht="19.5" customHeight="1">
      <c r="A110" s="789"/>
      <c r="B110" s="797"/>
      <c r="C110" s="796"/>
      <c r="D110" s="312" t="s">
        <v>123</v>
      </c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0"/>
      <c r="Z110" s="310"/>
      <c r="AA110" s="310"/>
      <c r="AB110" s="310"/>
      <c r="AC110" s="310"/>
      <c r="AD110" s="310"/>
      <c r="AE110" s="310"/>
      <c r="AF110" s="246"/>
      <c r="AG110" s="782"/>
      <c r="AH110" s="782"/>
      <c r="AI110" s="782"/>
      <c r="AJ110" s="782"/>
      <c r="AK110" s="782"/>
      <c r="AL110" s="782"/>
      <c r="AM110" s="782"/>
      <c r="AN110" s="782"/>
      <c r="AO110" s="782"/>
      <c r="AP110" s="782"/>
      <c r="AQ110" s="782"/>
      <c r="AR110" s="782"/>
      <c r="AS110" s="782"/>
    </row>
    <row r="111" spans="1:45" customFormat="1" ht="18.75" customHeight="1">
      <c r="A111" s="789"/>
      <c r="B111" s="797"/>
      <c r="C111" s="796"/>
      <c r="D111" s="312" t="s">
        <v>124</v>
      </c>
      <c r="E111" s="310"/>
      <c r="F111" s="310"/>
      <c r="G111" s="310"/>
      <c r="H111" s="310"/>
      <c r="I111" s="310"/>
      <c r="J111" s="310"/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  <c r="V111" s="310"/>
      <c r="W111" s="310"/>
      <c r="X111" s="310"/>
      <c r="Y111" s="310"/>
      <c r="Z111" s="310"/>
      <c r="AA111" s="310"/>
      <c r="AB111" s="310"/>
      <c r="AC111" s="310"/>
      <c r="AD111" s="310"/>
      <c r="AE111" s="310"/>
      <c r="AF111" s="246"/>
      <c r="AG111" s="782"/>
      <c r="AH111" s="782"/>
      <c r="AI111" s="782"/>
      <c r="AJ111" s="782"/>
      <c r="AK111" s="782"/>
      <c r="AL111" s="782"/>
      <c r="AM111" s="782"/>
      <c r="AN111" s="782"/>
      <c r="AO111" s="782"/>
      <c r="AP111" s="782"/>
      <c r="AQ111" s="782"/>
      <c r="AR111" s="782"/>
      <c r="AS111" s="782"/>
    </row>
    <row r="112" spans="1:45" customFormat="1" ht="15">
      <c r="A112" s="789"/>
      <c r="B112" s="797"/>
      <c r="C112" s="796"/>
      <c r="D112" s="312" t="s">
        <v>125</v>
      </c>
      <c r="E112" s="310"/>
      <c r="F112" s="310"/>
      <c r="G112" s="310"/>
      <c r="H112" s="310"/>
      <c r="I112" s="310"/>
      <c r="J112" s="310"/>
      <c r="K112" s="310"/>
      <c r="L112" s="310"/>
      <c r="M112" s="310"/>
      <c r="N112" s="310"/>
      <c r="O112" s="310"/>
      <c r="P112" s="310"/>
      <c r="Q112" s="310"/>
      <c r="R112" s="310"/>
      <c r="S112" s="310"/>
      <c r="T112" s="310"/>
      <c r="U112" s="310"/>
      <c r="V112" s="310"/>
      <c r="W112" s="310"/>
      <c r="X112" s="310"/>
      <c r="Y112" s="310"/>
      <c r="Z112" s="310"/>
      <c r="AA112" s="310"/>
      <c r="AB112" s="310"/>
      <c r="AC112" s="310"/>
      <c r="AD112" s="310"/>
      <c r="AE112" s="310"/>
      <c r="AF112" s="246"/>
      <c r="AG112" s="782"/>
      <c r="AH112" s="782"/>
      <c r="AI112" s="782"/>
      <c r="AJ112" s="782"/>
      <c r="AK112" s="782"/>
      <c r="AL112" s="782"/>
      <c r="AM112" s="782"/>
      <c r="AN112" s="782"/>
      <c r="AO112" s="782"/>
      <c r="AP112" s="782"/>
      <c r="AQ112" s="782"/>
      <c r="AR112" s="782"/>
      <c r="AS112" s="782"/>
    </row>
    <row r="113" spans="1:45" customFormat="1" ht="15">
      <c r="A113" s="789"/>
      <c r="B113" s="797"/>
      <c r="C113" s="796"/>
      <c r="D113" s="312" t="s">
        <v>126</v>
      </c>
      <c r="E113" s="310"/>
      <c r="F113" s="310"/>
      <c r="G113" s="310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  <c r="Y113" s="310"/>
      <c r="Z113" s="310"/>
      <c r="AA113" s="310"/>
      <c r="AB113" s="310"/>
      <c r="AC113" s="310"/>
      <c r="AD113" s="310"/>
      <c r="AE113" s="310"/>
      <c r="AF113" s="246"/>
      <c r="AG113" s="782"/>
      <c r="AH113" s="782"/>
      <c r="AI113" s="782"/>
      <c r="AJ113" s="782"/>
      <c r="AK113" s="782"/>
      <c r="AL113" s="782"/>
      <c r="AM113" s="782"/>
      <c r="AN113" s="782"/>
      <c r="AO113" s="782"/>
      <c r="AP113" s="782"/>
      <c r="AQ113" s="782"/>
      <c r="AR113" s="782"/>
      <c r="AS113" s="782"/>
    </row>
    <row r="114" spans="1:45" customFormat="1" ht="15">
      <c r="A114" s="789"/>
      <c r="B114" s="797"/>
      <c r="C114" s="796"/>
      <c r="D114" s="312" t="s">
        <v>127</v>
      </c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246"/>
      <c r="AG114" s="782"/>
      <c r="AH114" s="782"/>
      <c r="AI114" s="782"/>
      <c r="AJ114" s="782"/>
      <c r="AK114" s="782"/>
      <c r="AL114" s="782"/>
      <c r="AM114" s="782"/>
      <c r="AN114" s="782"/>
      <c r="AO114" s="782"/>
      <c r="AP114" s="782"/>
      <c r="AQ114" s="782"/>
      <c r="AR114" s="782"/>
      <c r="AS114" s="782"/>
    </row>
    <row r="115" spans="1:45" customFormat="1" thickBot="1">
      <c r="A115" s="789"/>
      <c r="B115" s="797"/>
      <c r="C115" s="796"/>
      <c r="D115" s="320" t="s">
        <v>128</v>
      </c>
      <c r="E115" s="310"/>
      <c r="F115" s="310"/>
      <c r="G115" s="310"/>
      <c r="H115" s="310"/>
      <c r="I115" s="310"/>
      <c r="J115" s="31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  <c r="V115" s="310"/>
      <c r="W115" s="310"/>
      <c r="X115" s="310"/>
      <c r="Y115" s="310"/>
      <c r="Z115" s="310"/>
      <c r="AA115" s="310"/>
      <c r="AB115" s="310"/>
      <c r="AC115" s="310"/>
      <c r="AD115" s="310"/>
      <c r="AE115" s="310"/>
      <c r="AF115" s="246"/>
      <c r="AG115" s="782"/>
      <c r="AH115" s="782"/>
      <c r="AI115" s="782"/>
      <c r="AJ115" s="782"/>
      <c r="AK115" s="782"/>
      <c r="AL115" s="782"/>
      <c r="AM115" s="782"/>
      <c r="AN115" s="782"/>
      <c r="AO115" s="782"/>
      <c r="AP115" s="782"/>
      <c r="AQ115" s="782"/>
      <c r="AR115" s="782"/>
      <c r="AS115" s="782"/>
    </row>
    <row r="116" spans="1:45" customFormat="1" ht="15">
      <c r="A116" s="789"/>
      <c r="B116" s="797"/>
      <c r="C116" s="796"/>
      <c r="D116" s="321" t="s">
        <v>129</v>
      </c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0"/>
      <c r="Z116" s="310"/>
      <c r="AA116" s="310"/>
      <c r="AB116" s="310"/>
      <c r="AC116" s="310"/>
      <c r="AD116" s="310"/>
      <c r="AE116" s="310"/>
      <c r="AF116" s="246"/>
      <c r="AG116" s="782"/>
      <c r="AH116" s="782"/>
      <c r="AI116" s="782"/>
      <c r="AJ116" s="782"/>
      <c r="AK116" s="782"/>
      <c r="AL116" s="782"/>
      <c r="AM116" s="782"/>
      <c r="AN116" s="782"/>
      <c r="AO116" s="782"/>
      <c r="AP116" s="782"/>
      <c r="AQ116" s="782"/>
      <c r="AR116" s="782"/>
      <c r="AS116" s="782"/>
    </row>
    <row r="117" spans="1:45" customFormat="1" ht="30.75" thickBot="1">
      <c r="A117" s="790"/>
      <c r="B117" s="786"/>
      <c r="C117" s="793"/>
      <c r="D117" s="320" t="s">
        <v>130</v>
      </c>
      <c r="E117" s="310"/>
      <c r="F117" s="310"/>
      <c r="G117" s="310"/>
      <c r="H117" s="310"/>
      <c r="I117" s="310"/>
      <c r="J117" s="310"/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0"/>
      <c r="Z117" s="310"/>
      <c r="AA117" s="310"/>
      <c r="AB117" s="310"/>
      <c r="AC117" s="310"/>
      <c r="AD117" s="310"/>
      <c r="AE117" s="310"/>
      <c r="AF117" s="246"/>
      <c r="AG117" s="783"/>
      <c r="AH117" s="783"/>
      <c r="AI117" s="783"/>
      <c r="AJ117" s="783"/>
      <c r="AK117" s="783"/>
      <c r="AL117" s="783"/>
      <c r="AM117" s="783"/>
      <c r="AN117" s="783"/>
      <c r="AO117" s="783"/>
      <c r="AP117" s="783"/>
      <c r="AQ117" s="783"/>
      <c r="AR117" s="783"/>
      <c r="AS117" s="783"/>
    </row>
    <row r="118" spans="1:45" ht="14.45" customHeight="1">
      <c r="A118" s="787"/>
      <c r="B118" s="787"/>
      <c r="C118" s="787"/>
      <c r="D118" s="787"/>
      <c r="E118" s="3">
        <f t="shared" ref="E118:AE118" si="20">SUM(E104:E117)</f>
        <v>0</v>
      </c>
      <c r="F118" s="3">
        <f t="shared" si="20"/>
        <v>0</v>
      </c>
      <c r="G118" s="3">
        <f t="shared" si="20"/>
        <v>0</v>
      </c>
      <c r="H118" s="3">
        <f t="shared" si="20"/>
        <v>0</v>
      </c>
      <c r="I118" s="3">
        <f t="shared" si="20"/>
        <v>0</v>
      </c>
      <c r="J118" s="3">
        <f t="shared" si="20"/>
        <v>0</v>
      </c>
      <c r="K118" s="3">
        <f t="shared" si="20"/>
        <v>0</v>
      </c>
      <c r="L118" s="3">
        <f t="shared" si="20"/>
        <v>0</v>
      </c>
      <c r="M118" s="3">
        <f t="shared" si="20"/>
        <v>0</v>
      </c>
      <c r="N118" s="3">
        <f t="shared" si="20"/>
        <v>0</v>
      </c>
      <c r="O118" s="3">
        <f t="shared" si="20"/>
        <v>0</v>
      </c>
      <c r="P118" s="3">
        <f t="shared" si="20"/>
        <v>0</v>
      </c>
      <c r="Q118" s="3">
        <f t="shared" si="20"/>
        <v>0</v>
      </c>
      <c r="R118" s="3">
        <f t="shared" si="20"/>
        <v>0</v>
      </c>
      <c r="S118" s="3">
        <f t="shared" si="20"/>
        <v>0</v>
      </c>
      <c r="T118" s="3">
        <f t="shared" si="20"/>
        <v>0</v>
      </c>
      <c r="U118" s="3">
        <f t="shared" si="20"/>
        <v>0</v>
      </c>
      <c r="V118" s="3">
        <f t="shared" si="20"/>
        <v>0</v>
      </c>
      <c r="W118" s="3">
        <f t="shared" si="20"/>
        <v>0</v>
      </c>
      <c r="X118" s="3">
        <f t="shared" si="20"/>
        <v>0</v>
      </c>
      <c r="Y118" s="3">
        <f t="shared" si="20"/>
        <v>0</v>
      </c>
      <c r="Z118" s="3">
        <f t="shared" si="20"/>
        <v>0</v>
      </c>
      <c r="AA118" s="3">
        <f t="shared" si="20"/>
        <v>0</v>
      </c>
      <c r="AB118" s="3">
        <f t="shared" si="20"/>
        <v>0</v>
      </c>
      <c r="AC118" s="3">
        <f t="shared" si="20"/>
        <v>0</v>
      </c>
      <c r="AD118" s="3">
        <f t="shared" si="20"/>
        <v>0</v>
      </c>
      <c r="AE118" s="3">
        <f t="shared" si="20"/>
        <v>0</v>
      </c>
      <c r="AF118" s="4"/>
      <c r="AG118" s="92">
        <f t="shared" ref="AG118:AS118" si="21">SUM(AG104)</f>
        <v>0</v>
      </c>
      <c r="AH118" s="92">
        <f t="shared" si="21"/>
        <v>0</v>
      </c>
      <c r="AI118" s="92">
        <f t="shared" si="21"/>
        <v>0</v>
      </c>
      <c r="AJ118" s="92">
        <f t="shared" si="21"/>
        <v>0</v>
      </c>
      <c r="AK118" s="92">
        <f t="shared" si="21"/>
        <v>0</v>
      </c>
      <c r="AL118" s="92">
        <f t="shared" si="21"/>
        <v>0</v>
      </c>
      <c r="AM118" s="92">
        <f t="shared" si="21"/>
        <v>0</v>
      </c>
      <c r="AN118" s="92">
        <f t="shared" si="21"/>
        <v>0</v>
      </c>
      <c r="AO118" s="92">
        <f t="shared" si="21"/>
        <v>0</v>
      </c>
      <c r="AP118" s="92">
        <f t="shared" si="21"/>
        <v>0</v>
      </c>
      <c r="AQ118" s="92">
        <f t="shared" si="21"/>
        <v>0</v>
      </c>
      <c r="AR118" s="92">
        <f t="shared" si="21"/>
        <v>0</v>
      </c>
      <c r="AS118" s="92">
        <f t="shared" si="21"/>
        <v>0</v>
      </c>
    </row>
    <row r="119" spans="1:45" customFormat="1" thickBot="1">
      <c r="D119" s="289"/>
    </row>
    <row r="120" spans="1:45" customFormat="1" ht="15">
      <c r="A120" s="788" t="s">
        <v>57</v>
      </c>
      <c r="B120" s="784" t="s">
        <v>324</v>
      </c>
      <c r="C120" s="791" t="s">
        <v>353</v>
      </c>
      <c r="D120" s="231" t="s">
        <v>262</v>
      </c>
      <c r="E120" s="310"/>
      <c r="F120" s="310"/>
      <c r="G120" s="310"/>
      <c r="H120" s="310"/>
      <c r="I120" s="310"/>
      <c r="J120" s="310"/>
      <c r="K120" s="310"/>
      <c r="L120" s="310"/>
      <c r="M120" s="310"/>
      <c r="N120" s="310"/>
      <c r="O120" s="310"/>
      <c r="P120" s="310"/>
      <c r="Q120" s="310"/>
      <c r="R120" s="310"/>
      <c r="S120" s="310"/>
      <c r="T120" s="310"/>
      <c r="U120" s="310"/>
      <c r="V120" s="310"/>
      <c r="W120" s="310"/>
      <c r="X120" s="310"/>
      <c r="Y120" s="310"/>
      <c r="Z120" s="310"/>
      <c r="AA120" s="310"/>
      <c r="AB120" s="310"/>
      <c r="AC120" s="310"/>
      <c r="AD120" s="310"/>
      <c r="AE120" s="310"/>
      <c r="AF120" s="246"/>
      <c r="AG120" s="781"/>
      <c r="AH120" s="781"/>
      <c r="AI120" s="781"/>
      <c r="AJ120" s="781"/>
      <c r="AK120" s="781"/>
      <c r="AL120" s="781"/>
      <c r="AM120" s="781"/>
      <c r="AN120" s="781"/>
      <c r="AO120" s="781"/>
      <c r="AP120" s="781"/>
      <c r="AQ120" s="781"/>
      <c r="AR120" s="781"/>
      <c r="AS120" s="781"/>
    </row>
    <row r="121" spans="1:45" customFormat="1" ht="30">
      <c r="A121" s="789"/>
      <c r="B121" s="797"/>
      <c r="C121" s="796"/>
      <c r="D121" s="311" t="s">
        <v>263</v>
      </c>
      <c r="E121" s="310"/>
      <c r="F121" s="310"/>
      <c r="G121" s="310"/>
      <c r="H121" s="310"/>
      <c r="I121" s="310"/>
      <c r="J121" s="310"/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  <c r="Y121" s="310"/>
      <c r="Z121" s="310"/>
      <c r="AA121" s="310"/>
      <c r="AB121" s="310"/>
      <c r="AC121" s="310"/>
      <c r="AD121" s="310"/>
      <c r="AE121" s="310"/>
      <c r="AF121" s="246"/>
      <c r="AG121" s="782"/>
      <c r="AH121" s="782"/>
      <c r="AI121" s="782"/>
      <c r="AJ121" s="782"/>
      <c r="AK121" s="782"/>
      <c r="AL121" s="782"/>
      <c r="AM121" s="782"/>
      <c r="AN121" s="782"/>
      <c r="AO121" s="782"/>
      <c r="AP121" s="782"/>
      <c r="AQ121" s="782"/>
      <c r="AR121" s="782"/>
      <c r="AS121" s="782"/>
    </row>
    <row r="122" spans="1:45" customFormat="1" ht="15">
      <c r="A122" s="789"/>
      <c r="B122" s="797"/>
      <c r="C122" s="796"/>
      <c r="D122" s="311" t="s">
        <v>265</v>
      </c>
      <c r="E122" s="310"/>
      <c r="F122" s="310"/>
      <c r="G122" s="310"/>
      <c r="H122" s="310"/>
      <c r="I122" s="310"/>
      <c r="J122" s="310"/>
      <c r="K122" s="310"/>
      <c r="L122" s="310"/>
      <c r="M122" s="310"/>
      <c r="N122" s="310"/>
      <c r="O122" s="310"/>
      <c r="P122" s="310"/>
      <c r="Q122" s="310"/>
      <c r="R122" s="310"/>
      <c r="S122" s="310"/>
      <c r="T122" s="310"/>
      <c r="U122" s="310"/>
      <c r="V122" s="310"/>
      <c r="W122" s="310"/>
      <c r="X122" s="310"/>
      <c r="Y122" s="310"/>
      <c r="Z122" s="310"/>
      <c r="AA122" s="310"/>
      <c r="AB122" s="310"/>
      <c r="AC122" s="310"/>
      <c r="AD122" s="310"/>
      <c r="AE122" s="310"/>
      <c r="AF122" s="246"/>
      <c r="AG122" s="782"/>
      <c r="AH122" s="782"/>
      <c r="AI122" s="782"/>
      <c r="AJ122" s="782"/>
      <c r="AK122" s="782"/>
      <c r="AL122" s="782"/>
      <c r="AM122" s="782"/>
      <c r="AN122" s="782"/>
      <c r="AO122" s="782"/>
      <c r="AP122" s="782"/>
      <c r="AQ122" s="782"/>
      <c r="AR122" s="782"/>
      <c r="AS122" s="782"/>
    </row>
    <row r="123" spans="1:45" customFormat="1" ht="30">
      <c r="A123" s="789"/>
      <c r="B123" s="797"/>
      <c r="C123" s="796"/>
      <c r="D123" s="311" t="s">
        <v>352</v>
      </c>
      <c r="E123" s="310"/>
      <c r="F123" s="310"/>
      <c r="G123" s="310"/>
      <c r="H123" s="310"/>
      <c r="I123" s="310"/>
      <c r="J123" s="310"/>
      <c r="K123" s="310"/>
      <c r="L123" s="310"/>
      <c r="M123" s="310"/>
      <c r="N123" s="310"/>
      <c r="O123" s="310"/>
      <c r="P123" s="310"/>
      <c r="Q123" s="310"/>
      <c r="R123" s="310"/>
      <c r="S123" s="310"/>
      <c r="T123" s="310"/>
      <c r="U123" s="310"/>
      <c r="V123" s="310"/>
      <c r="W123" s="310"/>
      <c r="X123" s="310"/>
      <c r="Y123" s="310"/>
      <c r="Z123" s="310"/>
      <c r="AA123" s="310"/>
      <c r="AB123" s="310"/>
      <c r="AC123" s="310"/>
      <c r="AD123" s="310"/>
      <c r="AE123" s="310"/>
      <c r="AF123" s="246"/>
      <c r="AG123" s="782"/>
      <c r="AH123" s="782"/>
      <c r="AI123" s="782"/>
      <c r="AJ123" s="782"/>
      <c r="AK123" s="782"/>
      <c r="AL123" s="782"/>
      <c r="AM123" s="782"/>
      <c r="AN123" s="782"/>
      <c r="AO123" s="782"/>
      <c r="AP123" s="782"/>
      <c r="AQ123" s="782"/>
      <c r="AR123" s="782"/>
      <c r="AS123" s="782"/>
    </row>
    <row r="124" spans="1:45" customFormat="1" ht="15">
      <c r="A124" s="789"/>
      <c r="B124" s="797"/>
      <c r="C124" s="796"/>
      <c r="D124" s="311" t="s">
        <v>264</v>
      </c>
      <c r="E124" s="310"/>
      <c r="F124" s="310"/>
      <c r="G124" s="310"/>
      <c r="H124" s="310"/>
      <c r="I124" s="310"/>
      <c r="J124" s="310"/>
      <c r="K124" s="310"/>
      <c r="L124" s="310"/>
      <c r="M124" s="310"/>
      <c r="N124" s="310"/>
      <c r="O124" s="310"/>
      <c r="P124" s="310"/>
      <c r="Q124" s="310"/>
      <c r="R124" s="310"/>
      <c r="S124" s="310"/>
      <c r="T124" s="310"/>
      <c r="U124" s="310"/>
      <c r="V124" s="310"/>
      <c r="W124" s="310"/>
      <c r="X124" s="310"/>
      <c r="Y124" s="310"/>
      <c r="Z124" s="310"/>
      <c r="AA124" s="310"/>
      <c r="AB124" s="310"/>
      <c r="AC124" s="310"/>
      <c r="AD124" s="310"/>
      <c r="AE124" s="310"/>
      <c r="AF124" s="246"/>
      <c r="AG124" s="782"/>
      <c r="AH124" s="782"/>
      <c r="AI124" s="782"/>
      <c r="AJ124" s="782"/>
      <c r="AK124" s="782"/>
      <c r="AL124" s="782"/>
      <c r="AM124" s="782"/>
      <c r="AN124" s="782"/>
      <c r="AO124" s="782"/>
      <c r="AP124" s="782"/>
      <c r="AQ124" s="782"/>
      <c r="AR124" s="782"/>
      <c r="AS124" s="782"/>
    </row>
    <row r="125" spans="1:45" customFormat="1" thickBot="1">
      <c r="A125" s="790"/>
      <c r="B125" s="786"/>
      <c r="C125" s="793"/>
      <c r="D125" s="233" t="s">
        <v>131</v>
      </c>
      <c r="E125" s="310"/>
      <c r="F125" s="310"/>
      <c r="G125" s="310"/>
      <c r="H125" s="310"/>
      <c r="I125" s="310"/>
      <c r="J125" s="31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  <c r="V125" s="310"/>
      <c r="W125" s="310"/>
      <c r="X125" s="310"/>
      <c r="Y125" s="310"/>
      <c r="Z125" s="310"/>
      <c r="AA125" s="310"/>
      <c r="AB125" s="310"/>
      <c r="AC125" s="310"/>
      <c r="AD125" s="310"/>
      <c r="AE125" s="310"/>
      <c r="AF125" s="246"/>
      <c r="AG125" s="783"/>
      <c r="AH125" s="783"/>
      <c r="AI125" s="783"/>
      <c r="AJ125" s="783"/>
      <c r="AK125" s="783"/>
      <c r="AL125" s="783"/>
      <c r="AM125" s="783"/>
      <c r="AN125" s="783"/>
      <c r="AO125" s="783"/>
      <c r="AP125" s="783"/>
      <c r="AQ125" s="783"/>
      <c r="AR125" s="783"/>
      <c r="AS125" s="783"/>
    </row>
    <row r="126" spans="1:45" ht="14.45" customHeight="1">
      <c r="A126" s="787"/>
      <c r="B126" s="787"/>
      <c r="C126" s="787"/>
      <c r="D126" s="787"/>
      <c r="E126" s="3">
        <f t="shared" ref="E126:AE126" si="22">SUM(E120:E125)</f>
        <v>0</v>
      </c>
      <c r="F126" s="3">
        <f t="shared" si="22"/>
        <v>0</v>
      </c>
      <c r="G126" s="3">
        <f t="shared" si="22"/>
        <v>0</v>
      </c>
      <c r="H126" s="3">
        <f t="shared" si="22"/>
        <v>0</v>
      </c>
      <c r="I126" s="3">
        <f t="shared" si="22"/>
        <v>0</v>
      </c>
      <c r="J126" s="3">
        <f t="shared" si="22"/>
        <v>0</v>
      </c>
      <c r="K126" s="3">
        <f t="shared" si="22"/>
        <v>0</v>
      </c>
      <c r="L126" s="3">
        <f t="shared" si="22"/>
        <v>0</v>
      </c>
      <c r="M126" s="3">
        <f t="shared" si="22"/>
        <v>0</v>
      </c>
      <c r="N126" s="3">
        <f t="shared" si="22"/>
        <v>0</v>
      </c>
      <c r="O126" s="3">
        <f t="shared" si="22"/>
        <v>0</v>
      </c>
      <c r="P126" s="3">
        <f t="shared" si="22"/>
        <v>0</v>
      </c>
      <c r="Q126" s="3">
        <f t="shared" si="22"/>
        <v>0</v>
      </c>
      <c r="R126" s="3">
        <f t="shared" si="22"/>
        <v>0</v>
      </c>
      <c r="S126" s="3">
        <f t="shared" si="22"/>
        <v>0</v>
      </c>
      <c r="T126" s="3">
        <f t="shared" si="22"/>
        <v>0</v>
      </c>
      <c r="U126" s="3">
        <f t="shared" si="22"/>
        <v>0</v>
      </c>
      <c r="V126" s="3">
        <f t="shared" si="22"/>
        <v>0</v>
      </c>
      <c r="W126" s="3">
        <f t="shared" si="22"/>
        <v>0</v>
      </c>
      <c r="X126" s="3">
        <f t="shared" si="22"/>
        <v>0</v>
      </c>
      <c r="Y126" s="3">
        <f t="shared" si="22"/>
        <v>0</v>
      </c>
      <c r="Z126" s="3">
        <f t="shared" si="22"/>
        <v>0</v>
      </c>
      <c r="AA126" s="3">
        <f t="shared" si="22"/>
        <v>0</v>
      </c>
      <c r="AB126" s="3">
        <f t="shared" si="22"/>
        <v>0</v>
      </c>
      <c r="AC126" s="3">
        <f t="shared" si="22"/>
        <v>0</v>
      </c>
      <c r="AD126" s="3">
        <f t="shared" si="22"/>
        <v>0</v>
      </c>
      <c r="AE126" s="3">
        <f t="shared" si="22"/>
        <v>0</v>
      </c>
      <c r="AF126" s="4"/>
      <c r="AG126" s="92">
        <f t="shared" ref="AG126:AS126" si="23">SUM(AG120)</f>
        <v>0</v>
      </c>
      <c r="AH126" s="92">
        <f t="shared" si="23"/>
        <v>0</v>
      </c>
      <c r="AI126" s="92">
        <f t="shared" si="23"/>
        <v>0</v>
      </c>
      <c r="AJ126" s="92">
        <f t="shared" si="23"/>
        <v>0</v>
      </c>
      <c r="AK126" s="92">
        <f t="shared" si="23"/>
        <v>0</v>
      </c>
      <c r="AL126" s="92">
        <f t="shared" si="23"/>
        <v>0</v>
      </c>
      <c r="AM126" s="92">
        <f t="shared" si="23"/>
        <v>0</v>
      </c>
      <c r="AN126" s="92">
        <f t="shared" si="23"/>
        <v>0</v>
      </c>
      <c r="AO126" s="92">
        <f t="shared" si="23"/>
        <v>0</v>
      </c>
      <c r="AP126" s="92">
        <f t="shared" si="23"/>
        <v>0</v>
      </c>
      <c r="AQ126" s="92">
        <f t="shared" si="23"/>
        <v>0</v>
      </c>
      <c r="AR126" s="92">
        <f t="shared" si="23"/>
        <v>0</v>
      </c>
      <c r="AS126" s="92">
        <f t="shared" si="23"/>
        <v>0</v>
      </c>
    </row>
    <row r="127" spans="1:45" customFormat="1" ht="15">
      <c r="D127" s="289"/>
    </row>
    <row r="128" spans="1:45" ht="19.5" customHeight="1">
      <c r="A128" s="322"/>
      <c r="B128" s="1" t="s">
        <v>374</v>
      </c>
      <c r="D128" s="168" t="s">
        <v>73</v>
      </c>
      <c r="E128" s="5">
        <f>SUM(E24+E29+E35+E43+E56+E63+E70+E82+E88+E118+E102+E126)</f>
        <v>0</v>
      </c>
      <c r="F128" s="5">
        <f t="shared" ref="F128:AS128" si="24">SUM(F24+F29+F35+F43+F56+F63+F70+F82+F88+F118+F102+F126)</f>
        <v>0</v>
      </c>
      <c r="G128" s="5">
        <f t="shared" si="24"/>
        <v>0</v>
      </c>
      <c r="H128" s="5">
        <f t="shared" si="24"/>
        <v>0</v>
      </c>
      <c r="I128" s="5">
        <f t="shared" si="24"/>
        <v>0</v>
      </c>
      <c r="J128" s="5">
        <f t="shared" si="24"/>
        <v>0</v>
      </c>
      <c r="K128" s="5">
        <f t="shared" si="24"/>
        <v>0</v>
      </c>
      <c r="L128" s="5">
        <f t="shared" si="24"/>
        <v>0</v>
      </c>
      <c r="M128" s="5">
        <f t="shared" si="24"/>
        <v>0</v>
      </c>
      <c r="N128" s="5">
        <f t="shared" si="24"/>
        <v>0</v>
      </c>
      <c r="O128" s="5">
        <f t="shared" si="24"/>
        <v>0</v>
      </c>
      <c r="P128" s="5">
        <f t="shared" si="24"/>
        <v>0</v>
      </c>
      <c r="Q128" s="5">
        <f t="shared" si="24"/>
        <v>0</v>
      </c>
      <c r="R128" s="5">
        <f t="shared" si="24"/>
        <v>0</v>
      </c>
      <c r="S128" s="5">
        <f t="shared" si="24"/>
        <v>0</v>
      </c>
      <c r="T128" s="5">
        <f t="shared" si="24"/>
        <v>0</v>
      </c>
      <c r="U128" s="5">
        <f t="shared" si="24"/>
        <v>0</v>
      </c>
      <c r="V128" s="5">
        <f t="shared" si="24"/>
        <v>0</v>
      </c>
      <c r="W128" s="5">
        <f t="shared" si="24"/>
        <v>0</v>
      </c>
      <c r="X128" s="5">
        <f t="shared" si="24"/>
        <v>0</v>
      </c>
      <c r="Y128" s="5">
        <f t="shared" si="24"/>
        <v>0</v>
      </c>
      <c r="Z128" s="5">
        <f t="shared" si="24"/>
        <v>0</v>
      </c>
      <c r="AA128" s="5">
        <f t="shared" si="24"/>
        <v>0</v>
      </c>
      <c r="AB128" s="5">
        <f t="shared" si="24"/>
        <v>0</v>
      </c>
      <c r="AC128" s="5">
        <f t="shared" si="24"/>
        <v>0</v>
      </c>
      <c r="AD128" s="5">
        <f t="shared" si="24"/>
        <v>0</v>
      </c>
      <c r="AE128" s="5">
        <f t="shared" si="24"/>
        <v>0</v>
      </c>
      <c r="AF128" s="4"/>
      <c r="AG128" s="92">
        <f t="shared" si="24"/>
        <v>0</v>
      </c>
      <c r="AH128" s="92">
        <f t="shared" si="24"/>
        <v>0</v>
      </c>
      <c r="AI128" s="92">
        <f t="shared" si="24"/>
        <v>0</v>
      </c>
      <c r="AJ128" s="92">
        <f t="shared" si="24"/>
        <v>0</v>
      </c>
      <c r="AK128" s="92">
        <f t="shared" si="24"/>
        <v>0</v>
      </c>
      <c r="AL128" s="92">
        <f t="shared" si="24"/>
        <v>0</v>
      </c>
      <c r="AM128" s="92">
        <f t="shared" si="24"/>
        <v>0</v>
      </c>
      <c r="AN128" s="92">
        <f t="shared" si="24"/>
        <v>0</v>
      </c>
      <c r="AO128" s="92">
        <f t="shared" si="24"/>
        <v>0</v>
      </c>
      <c r="AP128" s="92">
        <f t="shared" si="24"/>
        <v>0</v>
      </c>
      <c r="AQ128" s="92">
        <f t="shared" si="24"/>
        <v>0</v>
      </c>
      <c r="AR128" s="92">
        <f t="shared" si="24"/>
        <v>0</v>
      </c>
      <c r="AS128" s="92">
        <f t="shared" si="24"/>
        <v>0</v>
      </c>
    </row>
    <row r="129" spans="1:46" ht="16.5" thickBot="1"/>
    <row r="130" spans="1:46" ht="21.75" customHeight="1" thickBot="1">
      <c r="A130" s="765"/>
      <c r="B130" s="777" t="s">
        <v>45</v>
      </c>
      <c r="C130" s="766" t="s">
        <v>66</v>
      </c>
      <c r="D130" s="766" t="s">
        <v>67</v>
      </c>
      <c r="E130" s="769" t="s">
        <v>88</v>
      </c>
      <c r="F130" s="770"/>
      <c r="G130" s="770"/>
      <c r="H130" s="770"/>
      <c r="I130" s="770"/>
      <c r="J130" s="770"/>
      <c r="K130" s="770"/>
      <c r="L130" s="770"/>
      <c r="M130" s="770"/>
      <c r="N130" s="770"/>
      <c r="O130" s="770"/>
      <c r="P130" s="770"/>
      <c r="Q130" s="756"/>
      <c r="R130" s="756"/>
      <c r="S130" s="756"/>
      <c r="T130" s="756"/>
      <c r="U130" s="771"/>
      <c r="V130" s="771"/>
      <c r="W130" s="772"/>
      <c r="X130" s="1"/>
      <c r="Y130" s="1"/>
      <c r="Z130" s="1"/>
      <c r="AA130" s="1"/>
      <c r="AJ130" s="4"/>
    </row>
    <row r="131" spans="1:46" ht="21.75" customHeight="1" thickBot="1">
      <c r="A131" s="765"/>
      <c r="B131" s="778"/>
      <c r="C131" s="779"/>
      <c r="D131" s="767"/>
      <c r="E131" s="773" t="s">
        <v>0</v>
      </c>
      <c r="F131" s="773"/>
      <c r="G131" s="773"/>
      <c r="H131" s="773"/>
      <c r="I131" s="773"/>
      <c r="J131" s="773" t="s">
        <v>1</v>
      </c>
      <c r="K131" s="773"/>
      <c r="L131" s="773"/>
      <c r="M131" s="773"/>
      <c r="N131" s="773"/>
      <c r="O131" s="774" t="s">
        <v>43</v>
      </c>
      <c r="P131" s="775"/>
      <c r="Q131" s="776" t="s">
        <v>186</v>
      </c>
      <c r="R131" s="756"/>
      <c r="S131" s="756"/>
      <c r="T131" s="756"/>
      <c r="U131" s="771"/>
      <c r="V131" s="771"/>
      <c r="W131" s="772"/>
      <c r="X131" s="1"/>
      <c r="Y131" s="1"/>
      <c r="Z131" s="1"/>
      <c r="AA131" s="1"/>
      <c r="AJ131" s="4"/>
    </row>
    <row r="132" spans="1:46" ht="30" customHeight="1" thickBot="1">
      <c r="A132" s="765"/>
      <c r="B132" s="778"/>
      <c r="C132" s="780"/>
      <c r="D132" s="768"/>
      <c r="E132" s="247" t="s">
        <v>92</v>
      </c>
      <c r="F132" s="247" t="s">
        <v>72</v>
      </c>
      <c r="G132" s="248" t="s">
        <v>93</v>
      </c>
      <c r="H132" s="248" t="s">
        <v>70</v>
      </c>
      <c r="I132" s="248" t="s">
        <v>71</v>
      </c>
      <c r="J132" s="248" t="s">
        <v>92</v>
      </c>
      <c r="K132" s="247" t="s">
        <v>72</v>
      </c>
      <c r="L132" s="248" t="s">
        <v>93</v>
      </c>
      <c r="M132" s="248" t="s">
        <v>70</v>
      </c>
      <c r="N132" s="248" t="s">
        <v>71</v>
      </c>
      <c r="O132" s="248" t="s">
        <v>94</v>
      </c>
      <c r="P132" s="248" t="s">
        <v>95</v>
      </c>
      <c r="Q132" s="249" t="s">
        <v>189</v>
      </c>
      <c r="R132" s="249" t="s">
        <v>190</v>
      </c>
      <c r="S132" s="249" t="s">
        <v>191</v>
      </c>
      <c r="T132" s="249" t="s">
        <v>192</v>
      </c>
      <c r="U132" s="249" t="s">
        <v>193</v>
      </c>
      <c r="V132" s="250" t="s">
        <v>194</v>
      </c>
      <c r="W132" s="249" t="s">
        <v>195</v>
      </c>
      <c r="X132" s="4"/>
      <c r="Y132" s="4"/>
      <c r="Z132" s="1"/>
      <c r="AA132" s="1"/>
      <c r="AN132" s="4"/>
    </row>
    <row r="133" spans="1:46" ht="15" customHeight="1">
      <c r="A133" s="290"/>
      <c r="B133" s="466" t="s">
        <v>752</v>
      </c>
      <c r="C133" s="298" t="s">
        <v>753</v>
      </c>
      <c r="D133" s="455">
        <v>102</v>
      </c>
      <c r="E133" s="456"/>
      <c r="F133" s="457"/>
      <c r="G133" s="457"/>
      <c r="H133" s="457"/>
      <c r="I133" s="458"/>
      <c r="J133" s="456">
        <v>4</v>
      </c>
      <c r="K133" s="432">
        <v>51</v>
      </c>
      <c r="L133" s="432">
        <v>39</v>
      </c>
      <c r="M133" s="432">
        <v>3</v>
      </c>
      <c r="N133" s="433">
        <v>9</v>
      </c>
      <c r="O133" s="456">
        <v>15</v>
      </c>
      <c r="P133" s="458">
        <v>36</v>
      </c>
      <c r="Q133" s="434">
        <v>0</v>
      </c>
      <c r="R133" s="435">
        <v>14</v>
      </c>
      <c r="S133" s="436">
        <v>6</v>
      </c>
      <c r="T133" s="435">
        <v>11</v>
      </c>
      <c r="U133" s="435">
        <v>16</v>
      </c>
      <c r="V133" s="437">
        <v>2</v>
      </c>
      <c r="W133" s="438">
        <v>2</v>
      </c>
      <c r="X133" s="4"/>
      <c r="Y133" s="4"/>
      <c r="Z133" s="4"/>
      <c r="AA133" s="4"/>
      <c r="AT133" s="4"/>
    </row>
    <row r="134" spans="1:46" ht="15" customHeight="1">
      <c r="A134" s="290"/>
      <c r="B134" s="297" t="s">
        <v>752</v>
      </c>
      <c r="C134" s="298" t="s">
        <v>840</v>
      </c>
      <c r="D134" s="460">
        <v>84</v>
      </c>
      <c r="E134" s="461"/>
      <c r="F134" s="263"/>
      <c r="G134" s="263"/>
      <c r="H134" s="263"/>
      <c r="I134" s="462"/>
      <c r="J134" s="461">
        <v>4</v>
      </c>
      <c r="K134" s="443">
        <v>55</v>
      </c>
      <c r="L134" s="443">
        <v>52</v>
      </c>
      <c r="M134" s="443">
        <v>3</v>
      </c>
      <c r="N134" s="444">
        <v>0</v>
      </c>
      <c r="O134" s="461">
        <v>21</v>
      </c>
      <c r="P134" s="462">
        <v>34</v>
      </c>
      <c r="Q134" s="445">
        <v>0</v>
      </c>
      <c r="R134" s="238">
        <v>3</v>
      </c>
      <c r="S134" s="267">
        <v>9</v>
      </c>
      <c r="T134" s="238">
        <v>13</v>
      </c>
      <c r="U134" s="238">
        <v>20</v>
      </c>
      <c r="V134" s="266">
        <v>8</v>
      </c>
      <c r="W134" s="446">
        <v>2</v>
      </c>
      <c r="X134" s="4"/>
      <c r="Y134" s="4"/>
      <c r="Z134" s="4"/>
      <c r="AA134" s="4"/>
      <c r="AT134" s="4"/>
    </row>
    <row r="135" spans="1:46" ht="15" customHeight="1">
      <c r="A135" s="290"/>
      <c r="B135" s="297" t="s">
        <v>756</v>
      </c>
      <c r="C135" s="298" t="s">
        <v>757</v>
      </c>
      <c r="D135" s="460">
        <v>20</v>
      </c>
      <c r="E135" s="461"/>
      <c r="F135" s="263"/>
      <c r="G135" s="263"/>
      <c r="H135" s="263"/>
      <c r="I135" s="462"/>
      <c r="J135" s="461">
        <v>1</v>
      </c>
      <c r="K135" s="443">
        <v>12</v>
      </c>
      <c r="L135" s="443">
        <v>5</v>
      </c>
      <c r="M135" s="443">
        <v>7</v>
      </c>
      <c r="N135" s="444">
        <v>0</v>
      </c>
      <c r="O135" s="461">
        <v>0</v>
      </c>
      <c r="P135" s="462">
        <v>12</v>
      </c>
      <c r="Q135" s="445">
        <v>0</v>
      </c>
      <c r="R135" s="238">
        <v>1</v>
      </c>
      <c r="S135" s="267">
        <v>4</v>
      </c>
      <c r="T135" s="238">
        <v>5</v>
      </c>
      <c r="U135" s="238">
        <v>2</v>
      </c>
      <c r="V135" s="266">
        <v>0</v>
      </c>
      <c r="W135" s="446">
        <v>0</v>
      </c>
      <c r="X135" s="4"/>
      <c r="Y135" s="4"/>
      <c r="Z135" s="4"/>
      <c r="AA135" s="4"/>
      <c r="AT135" s="4"/>
    </row>
    <row r="136" spans="1:46" ht="15" customHeight="1">
      <c r="A136" s="290"/>
      <c r="B136" s="297" t="s">
        <v>756</v>
      </c>
      <c r="C136" s="298" t="s">
        <v>785</v>
      </c>
      <c r="D136" s="460">
        <v>25</v>
      </c>
      <c r="E136" s="461"/>
      <c r="F136" s="263"/>
      <c r="G136" s="263"/>
      <c r="H136" s="263"/>
      <c r="I136" s="462"/>
      <c r="J136" s="461">
        <v>1</v>
      </c>
      <c r="K136" s="443">
        <v>11</v>
      </c>
      <c r="L136" s="443">
        <v>5</v>
      </c>
      <c r="M136" s="443">
        <v>6</v>
      </c>
      <c r="N136" s="444">
        <v>0</v>
      </c>
      <c r="O136" s="461">
        <v>0</v>
      </c>
      <c r="P136" s="462">
        <v>11</v>
      </c>
      <c r="Q136" s="445">
        <v>0</v>
      </c>
      <c r="R136" s="238">
        <v>0</v>
      </c>
      <c r="S136" s="267">
        <v>4</v>
      </c>
      <c r="T136" s="238">
        <v>6</v>
      </c>
      <c r="U136" s="238">
        <v>1</v>
      </c>
      <c r="V136" s="266">
        <v>0</v>
      </c>
      <c r="W136" s="446">
        <v>0</v>
      </c>
      <c r="X136" s="4"/>
      <c r="Y136" s="4"/>
      <c r="Z136" s="4"/>
      <c r="AA136" s="4"/>
      <c r="AT136" s="4"/>
    </row>
    <row r="137" spans="1:46" ht="15" customHeight="1">
      <c r="A137" s="290"/>
      <c r="B137" s="297" t="s">
        <v>756</v>
      </c>
      <c r="C137" s="298" t="s">
        <v>682</v>
      </c>
      <c r="D137" s="460">
        <v>20</v>
      </c>
      <c r="E137" s="461"/>
      <c r="F137" s="263"/>
      <c r="G137" s="263"/>
      <c r="H137" s="263"/>
      <c r="I137" s="462"/>
      <c r="J137" s="461">
        <v>1</v>
      </c>
      <c r="K137" s="443">
        <v>13</v>
      </c>
      <c r="L137" s="443">
        <v>6</v>
      </c>
      <c r="M137" s="443">
        <v>7</v>
      </c>
      <c r="N137" s="444">
        <v>0</v>
      </c>
      <c r="O137" s="461">
        <v>0</v>
      </c>
      <c r="P137" s="462">
        <v>13</v>
      </c>
      <c r="Q137" s="445">
        <v>0</v>
      </c>
      <c r="R137" s="238">
        <v>1</v>
      </c>
      <c r="S137" s="267">
        <v>5</v>
      </c>
      <c r="T137" s="238">
        <v>6</v>
      </c>
      <c r="U137" s="238">
        <v>1</v>
      </c>
      <c r="V137" s="266">
        <v>0</v>
      </c>
      <c r="W137" s="446">
        <v>0</v>
      </c>
      <c r="X137" s="4"/>
      <c r="Y137" s="4"/>
      <c r="Z137" s="4"/>
      <c r="AA137" s="4"/>
      <c r="AT137" s="4"/>
    </row>
    <row r="138" spans="1:46" ht="15" customHeight="1">
      <c r="A138" s="290"/>
      <c r="B138" s="297" t="s">
        <v>756</v>
      </c>
      <c r="C138" s="298" t="s">
        <v>683</v>
      </c>
      <c r="D138" s="460">
        <v>72</v>
      </c>
      <c r="E138" s="461"/>
      <c r="F138" s="263"/>
      <c r="G138" s="263"/>
      <c r="H138" s="263"/>
      <c r="I138" s="462"/>
      <c r="J138" s="461">
        <v>3</v>
      </c>
      <c r="K138" s="443">
        <v>30</v>
      </c>
      <c r="L138" s="443">
        <v>22</v>
      </c>
      <c r="M138" s="443">
        <v>8</v>
      </c>
      <c r="N138" s="444">
        <v>0</v>
      </c>
      <c r="O138" s="461">
        <v>0</v>
      </c>
      <c r="P138" s="462">
        <v>30</v>
      </c>
      <c r="Q138" s="445">
        <v>1</v>
      </c>
      <c r="R138" s="238">
        <v>2</v>
      </c>
      <c r="S138" s="267">
        <v>4</v>
      </c>
      <c r="T138" s="238">
        <v>8</v>
      </c>
      <c r="U138" s="238">
        <v>9</v>
      </c>
      <c r="V138" s="266">
        <v>1</v>
      </c>
      <c r="W138" s="446">
        <v>5</v>
      </c>
      <c r="X138" s="4"/>
      <c r="Y138" s="4"/>
      <c r="Z138" s="4"/>
      <c r="AA138" s="4"/>
      <c r="AT138" s="4"/>
    </row>
    <row r="139" spans="1:46" ht="15" customHeight="1">
      <c r="A139" s="290"/>
      <c r="B139" s="297" t="s">
        <v>756</v>
      </c>
      <c r="C139" s="298" t="s">
        <v>787</v>
      </c>
      <c r="D139" s="460">
        <v>63</v>
      </c>
      <c r="E139" s="461"/>
      <c r="F139" s="263"/>
      <c r="G139" s="263"/>
      <c r="H139" s="263"/>
      <c r="I139" s="462"/>
      <c r="J139" s="461">
        <v>3</v>
      </c>
      <c r="K139" s="443">
        <v>30</v>
      </c>
      <c r="L139" s="443">
        <v>24</v>
      </c>
      <c r="M139" s="443">
        <v>6</v>
      </c>
      <c r="N139" s="444">
        <v>0</v>
      </c>
      <c r="O139" s="461">
        <v>0</v>
      </c>
      <c r="P139" s="462">
        <v>30</v>
      </c>
      <c r="Q139" s="445">
        <v>1</v>
      </c>
      <c r="R139" s="238">
        <v>2</v>
      </c>
      <c r="S139" s="267">
        <v>4</v>
      </c>
      <c r="T139" s="238">
        <v>8</v>
      </c>
      <c r="U139" s="238">
        <v>9</v>
      </c>
      <c r="V139" s="266">
        <v>1</v>
      </c>
      <c r="W139" s="446">
        <v>5</v>
      </c>
      <c r="X139" s="4"/>
      <c r="Y139" s="4"/>
      <c r="Z139" s="4"/>
      <c r="AA139" s="4"/>
      <c r="AT139" s="4"/>
    </row>
    <row r="140" spans="1:46" ht="15" customHeight="1">
      <c r="A140" s="290"/>
      <c r="B140" s="297" t="s">
        <v>756</v>
      </c>
      <c r="C140" s="298" t="s">
        <v>783</v>
      </c>
      <c r="D140" s="452">
        <v>78</v>
      </c>
      <c r="E140" s="445"/>
      <c r="F140" s="238"/>
      <c r="G140" s="238"/>
      <c r="H140" s="238"/>
      <c r="I140" s="446"/>
      <c r="J140" s="445">
        <v>3</v>
      </c>
      <c r="K140" s="443">
        <v>30</v>
      </c>
      <c r="L140" s="443">
        <v>23</v>
      </c>
      <c r="M140" s="443">
        <v>7</v>
      </c>
      <c r="N140" s="444">
        <v>0</v>
      </c>
      <c r="O140" s="445">
        <v>0</v>
      </c>
      <c r="P140" s="446">
        <v>30</v>
      </c>
      <c r="Q140" s="445">
        <v>1</v>
      </c>
      <c r="R140" s="238">
        <v>2</v>
      </c>
      <c r="S140" s="267">
        <v>4</v>
      </c>
      <c r="T140" s="238">
        <v>8</v>
      </c>
      <c r="U140" s="238">
        <v>9</v>
      </c>
      <c r="V140" s="266">
        <v>1</v>
      </c>
      <c r="W140" s="446">
        <v>5</v>
      </c>
      <c r="X140" s="4"/>
      <c r="Y140" s="4"/>
      <c r="Z140" s="4"/>
      <c r="AA140" s="4"/>
      <c r="AT140" s="4"/>
    </row>
    <row r="141" spans="1:46" ht="15" customHeight="1">
      <c r="A141" s="290"/>
      <c r="B141" s="297" t="s">
        <v>795</v>
      </c>
      <c r="C141" s="298" t="s">
        <v>687</v>
      </c>
      <c r="D141" s="452">
        <v>18</v>
      </c>
      <c r="E141" s="445"/>
      <c r="F141" s="238"/>
      <c r="G141" s="238"/>
      <c r="H141" s="238"/>
      <c r="I141" s="446"/>
      <c r="J141" s="445">
        <v>1</v>
      </c>
      <c r="K141" s="443">
        <v>8</v>
      </c>
      <c r="L141" s="443">
        <v>6</v>
      </c>
      <c r="M141" s="443">
        <v>2</v>
      </c>
      <c r="N141" s="444">
        <v>0</v>
      </c>
      <c r="O141" s="445">
        <v>3</v>
      </c>
      <c r="P141" s="446">
        <v>5</v>
      </c>
      <c r="Q141" s="445">
        <v>0</v>
      </c>
      <c r="R141" s="238">
        <v>1</v>
      </c>
      <c r="S141" s="267">
        <v>2</v>
      </c>
      <c r="T141" s="238">
        <v>4</v>
      </c>
      <c r="U141" s="238">
        <v>1</v>
      </c>
      <c r="V141" s="266">
        <v>0</v>
      </c>
      <c r="W141" s="446">
        <v>0</v>
      </c>
      <c r="X141" s="4"/>
      <c r="Y141" s="4"/>
      <c r="Z141" s="4"/>
      <c r="AA141" s="4"/>
      <c r="AT141" s="4"/>
    </row>
    <row r="142" spans="1:46" ht="15" customHeight="1">
      <c r="A142" s="290"/>
      <c r="B142" s="297" t="s">
        <v>795</v>
      </c>
      <c r="C142" s="298" t="s">
        <v>841</v>
      </c>
      <c r="D142" s="452">
        <v>51</v>
      </c>
      <c r="E142" s="445"/>
      <c r="F142" s="238"/>
      <c r="G142" s="238"/>
      <c r="H142" s="238"/>
      <c r="I142" s="446"/>
      <c r="J142" s="445">
        <v>2</v>
      </c>
      <c r="K142" s="443">
        <v>16</v>
      </c>
      <c r="L142" s="443">
        <v>12</v>
      </c>
      <c r="M142" s="443">
        <v>4</v>
      </c>
      <c r="N142" s="444">
        <v>0</v>
      </c>
      <c r="O142" s="445">
        <v>4</v>
      </c>
      <c r="P142" s="446">
        <v>12</v>
      </c>
      <c r="Q142" s="445">
        <v>1</v>
      </c>
      <c r="R142" s="238">
        <v>2</v>
      </c>
      <c r="S142" s="267">
        <v>4</v>
      </c>
      <c r="T142" s="238">
        <v>2</v>
      </c>
      <c r="U142" s="238">
        <v>7</v>
      </c>
      <c r="V142" s="266">
        <v>0</v>
      </c>
      <c r="W142" s="446">
        <v>0</v>
      </c>
      <c r="X142" s="4"/>
      <c r="Y142" s="4"/>
      <c r="Z142" s="4"/>
      <c r="AA142" s="4"/>
      <c r="AB142" s="4"/>
      <c r="AC142" s="4"/>
      <c r="AR142" s="4"/>
    </row>
    <row r="143" spans="1:46" ht="15" customHeight="1">
      <c r="A143" s="290"/>
      <c r="B143" s="297" t="s">
        <v>842</v>
      </c>
      <c r="C143" s="298" t="s">
        <v>843</v>
      </c>
      <c r="D143" s="452">
        <v>38</v>
      </c>
      <c r="E143" s="445"/>
      <c r="F143" s="238"/>
      <c r="G143" s="238"/>
      <c r="H143" s="238"/>
      <c r="I143" s="446"/>
      <c r="J143" s="445">
        <v>2</v>
      </c>
      <c r="K143" s="443">
        <v>20</v>
      </c>
      <c r="L143" s="443">
        <v>19</v>
      </c>
      <c r="M143" s="443">
        <v>1</v>
      </c>
      <c r="N143" s="444">
        <v>0</v>
      </c>
      <c r="O143" s="442">
        <v>10</v>
      </c>
      <c r="P143" s="444">
        <v>10</v>
      </c>
      <c r="Q143" s="445">
        <v>1</v>
      </c>
      <c r="R143" s="238">
        <v>4</v>
      </c>
      <c r="S143" s="267">
        <v>5</v>
      </c>
      <c r="T143" s="238">
        <v>6</v>
      </c>
      <c r="U143" s="238">
        <v>2</v>
      </c>
      <c r="V143" s="266">
        <v>2</v>
      </c>
      <c r="W143" s="446">
        <v>0</v>
      </c>
      <c r="X143" s="4"/>
      <c r="Y143" s="4"/>
      <c r="Z143" s="4"/>
      <c r="AA143" s="4"/>
      <c r="AB143" s="4"/>
      <c r="AC143" s="4"/>
      <c r="AR143" s="4"/>
    </row>
    <row r="144" spans="1:46" ht="15" customHeight="1">
      <c r="A144" s="290"/>
      <c r="B144" s="297" t="s">
        <v>796</v>
      </c>
      <c r="C144" s="298" t="s">
        <v>844</v>
      </c>
      <c r="D144" s="452">
        <v>60</v>
      </c>
      <c r="E144" s="445"/>
      <c r="F144" s="238"/>
      <c r="G144" s="238"/>
      <c r="H144" s="238"/>
      <c r="I144" s="446"/>
      <c r="J144" s="445">
        <v>2</v>
      </c>
      <c r="K144" s="443">
        <v>20</v>
      </c>
      <c r="L144" s="443">
        <v>12</v>
      </c>
      <c r="M144" s="443">
        <v>8</v>
      </c>
      <c r="N144" s="444">
        <v>0</v>
      </c>
      <c r="O144" s="445">
        <v>18</v>
      </c>
      <c r="P144" s="446">
        <v>2</v>
      </c>
      <c r="Q144" s="445">
        <v>3</v>
      </c>
      <c r="R144" s="238">
        <v>2</v>
      </c>
      <c r="S144" s="267">
        <v>8</v>
      </c>
      <c r="T144" s="238">
        <v>5</v>
      </c>
      <c r="U144" s="238">
        <v>2</v>
      </c>
      <c r="V144" s="266">
        <v>0</v>
      </c>
      <c r="W144" s="446">
        <v>0</v>
      </c>
      <c r="X144" s="4"/>
      <c r="Y144" s="4"/>
      <c r="Z144" s="4"/>
      <c r="AA144" s="4"/>
      <c r="AB144" s="4"/>
      <c r="AC144" s="4"/>
      <c r="AR144" s="4"/>
    </row>
    <row r="145" spans="1:44" ht="15" customHeight="1">
      <c r="A145" s="290"/>
      <c r="B145" s="297" t="s">
        <v>796</v>
      </c>
      <c r="C145" s="298" t="s">
        <v>845</v>
      </c>
      <c r="D145" s="452">
        <v>78</v>
      </c>
      <c r="E145" s="445"/>
      <c r="F145" s="238"/>
      <c r="G145" s="238"/>
      <c r="H145" s="238"/>
      <c r="I145" s="446"/>
      <c r="J145" s="445">
        <v>2</v>
      </c>
      <c r="K145" s="443">
        <v>20</v>
      </c>
      <c r="L145" s="443">
        <v>13</v>
      </c>
      <c r="M145" s="443">
        <v>7</v>
      </c>
      <c r="N145" s="444">
        <v>0</v>
      </c>
      <c r="O145" s="445">
        <v>18</v>
      </c>
      <c r="P145" s="446">
        <v>2</v>
      </c>
      <c r="Q145" s="445">
        <v>2</v>
      </c>
      <c r="R145" s="238">
        <v>3</v>
      </c>
      <c r="S145" s="267">
        <v>7</v>
      </c>
      <c r="T145" s="238">
        <v>6</v>
      </c>
      <c r="U145" s="238">
        <v>2</v>
      </c>
      <c r="V145" s="266">
        <v>0</v>
      </c>
      <c r="W145" s="446">
        <v>0</v>
      </c>
      <c r="X145" s="4"/>
      <c r="Y145" s="4"/>
      <c r="Z145" s="4"/>
      <c r="AA145" s="4"/>
      <c r="AB145" s="4"/>
      <c r="AC145" s="4"/>
      <c r="AR145" s="4"/>
    </row>
    <row r="146" spans="1:44" ht="15" customHeight="1">
      <c r="A146" s="290"/>
      <c r="B146" s="297" t="s">
        <v>796</v>
      </c>
      <c r="C146" s="298" t="s">
        <v>846</v>
      </c>
      <c r="D146" s="452">
        <v>44</v>
      </c>
      <c r="E146" s="445"/>
      <c r="F146" s="238"/>
      <c r="G146" s="238"/>
      <c r="H146" s="238"/>
      <c r="I146" s="446"/>
      <c r="J146" s="445">
        <v>2</v>
      </c>
      <c r="K146" s="443">
        <v>21</v>
      </c>
      <c r="L146" s="443">
        <v>21</v>
      </c>
      <c r="M146" s="443">
        <v>0</v>
      </c>
      <c r="N146" s="444">
        <v>0</v>
      </c>
      <c r="O146" s="445">
        <v>19</v>
      </c>
      <c r="P146" s="446">
        <v>2</v>
      </c>
      <c r="Q146" s="445">
        <v>2</v>
      </c>
      <c r="R146" s="238">
        <v>4</v>
      </c>
      <c r="S146" s="267">
        <v>7</v>
      </c>
      <c r="T146" s="238">
        <v>6</v>
      </c>
      <c r="U146" s="238">
        <v>2</v>
      </c>
      <c r="V146" s="266">
        <v>0</v>
      </c>
      <c r="W146" s="446">
        <v>0</v>
      </c>
      <c r="X146" s="4"/>
      <c r="Y146" s="4"/>
      <c r="Z146" s="4"/>
      <c r="AA146" s="4"/>
      <c r="AB146" s="4"/>
      <c r="AC146" s="4"/>
      <c r="AR146" s="4"/>
    </row>
    <row r="147" spans="1:44" ht="15" customHeight="1">
      <c r="A147" s="290"/>
      <c r="B147" s="297" t="s">
        <v>796</v>
      </c>
      <c r="C147" s="298" t="s">
        <v>847</v>
      </c>
      <c r="D147" s="452">
        <v>49</v>
      </c>
      <c r="E147" s="445"/>
      <c r="F147" s="238"/>
      <c r="G147" s="238"/>
      <c r="H147" s="238"/>
      <c r="I147" s="446"/>
      <c r="J147" s="445">
        <v>2</v>
      </c>
      <c r="K147" s="443">
        <v>21</v>
      </c>
      <c r="L147" s="443">
        <v>15</v>
      </c>
      <c r="M147" s="443">
        <v>6</v>
      </c>
      <c r="N147" s="444">
        <v>0</v>
      </c>
      <c r="O147" s="445">
        <v>19</v>
      </c>
      <c r="P147" s="446">
        <v>2</v>
      </c>
      <c r="Q147" s="445">
        <v>2</v>
      </c>
      <c r="R147" s="238">
        <v>4</v>
      </c>
      <c r="S147" s="267">
        <v>7</v>
      </c>
      <c r="T147" s="238">
        <v>6</v>
      </c>
      <c r="U147" s="238">
        <v>2</v>
      </c>
      <c r="V147" s="266">
        <v>0</v>
      </c>
      <c r="W147" s="446">
        <v>0</v>
      </c>
      <c r="X147" s="4"/>
      <c r="Y147" s="4"/>
      <c r="Z147" s="4"/>
      <c r="AA147" s="4"/>
      <c r="AB147" s="4"/>
      <c r="AC147" s="4"/>
      <c r="AR147" s="4"/>
    </row>
    <row r="148" spans="1:44" ht="15" customHeight="1">
      <c r="A148" s="290"/>
      <c r="B148" s="297" t="s">
        <v>761</v>
      </c>
      <c r="C148" s="298" t="s">
        <v>695</v>
      </c>
      <c r="D148" s="452">
        <v>157</v>
      </c>
      <c r="E148" s="445"/>
      <c r="F148" s="238"/>
      <c r="G148" s="238"/>
      <c r="H148" s="238"/>
      <c r="I148" s="446"/>
      <c r="J148" s="445">
        <v>6</v>
      </c>
      <c r="K148" s="443">
        <v>59</v>
      </c>
      <c r="L148" s="443">
        <v>36</v>
      </c>
      <c r="M148" s="443">
        <v>23</v>
      </c>
      <c r="N148" s="444">
        <v>0</v>
      </c>
      <c r="O148" s="445">
        <v>0</v>
      </c>
      <c r="P148" s="446">
        <v>59</v>
      </c>
      <c r="Q148" s="445">
        <v>9</v>
      </c>
      <c r="R148" s="238">
        <v>15</v>
      </c>
      <c r="S148" s="267">
        <v>18</v>
      </c>
      <c r="T148" s="238">
        <v>14</v>
      </c>
      <c r="U148" s="238">
        <v>3</v>
      </c>
      <c r="V148" s="266">
        <v>0</v>
      </c>
      <c r="W148" s="446">
        <v>0</v>
      </c>
      <c r="X148" s="4"/>
      <c r="Y148" s="4"/>
      <c r="Z148" s="4"/>
      <c r="AA148" s="4"/>
      <c r="AB148" s="4"/>
      <c r="AC148" s="4"/>
      <c r="AR148" s="4"/>
    </row>
    <row r="149" spans="1:44" ht="15" customHeight="1">
      <c r="A149" s="290"/>
      <c r="B149" s="297" t="s">
        <v>761</v>
      </c>
      <c r="C149" s="298" t="s">
        <v>696</v>
      </c>
      <c r="D149" s="452">
        <v>132</v>
      </c>
      <c r="E149" s="445"/>
      <c r="F149" s="238"/>
      <c r="G149" s="238"/>
      <c r="H149" s="238"/>
      <c r="I149" s="446"/>
      <c r="J149" s="445">
        <v>4</v>
      </c>
      <c r="K149" s="443">
        <v>40</v>
      </c>
      <c r="L149" s="443">
        <v>28</v>
      </c>
      <c r="M149" s="443">
        <v>12</v>
      </c>
      <c r="N149" s="444">
        <v>0</v>
      </c>
      <c r="O149" s="445">
        <v>0</v>
      </c>
      <c r="P149" s="446">
        <v>40</v>
      </c>
      <c r="Q149" s="445">
        <v>6</v>
      </c>
      <c r="R149" s="238">
        <v>7</v>
      </c>
      <c r="S149" s="267">
        <v>9</v>
      </c>
      <c r="T149" s="238">
        <v>6</v>
      </c>
      <c r="U149" s="238">
        <v>10</v>
      </c>
      <c r="V149" s="266">
        <v>2</v>
      </c>
      <c r="W149" s="446">
        <v>0</v>
      </c>
      <c r="X149" s="4"/>
      <c r="Y149" s="4"/>
      <c r="Z149" s="4"/>
      <c r="AA149" s="4"/>
      <c r="AB149" s="4"/>
      <c r="AC149" s="4"/>
      <c r="AR149" s="4"/>
    </row>
    <row r="150" spans="1:44" ht="15" customHeight="1">
      <c r="A150" s="290"/>
      <c r="B150" s="297" t="s">
        <v>761</v>
      </c>
      <c r="C150" s="298" t="s">
        <v>848</v>
      </c>
      <c r="D150" s="452">
        <v>117</v>
      </c>
      <c r="E150" s="445"/>
      <c r="F150" s="238"/>
      <c r="G150" s="238"/>
      <c r="H150" s="238"/>
      <c r="I150" s="446"/>
      <c r="J150" s="445">
        <v>4</v>
      </c>
      <c r="K150" s="443">
        <v>41</v>
      </c>
      <c r="L150" s="443">
        <v>39</v>
      </c>
      <c r="M150" s="443">
        <v>2</v>
      </c>
      <c r="N150" s="444">
        <v>0</v>
      </c>
      <c r="O150" s="445">
        <v>0</v>
      </c>
      <c r="P150" s="446">
        <v>41</v>
      </c>
      <c r="Q150" s="445">
        <v>7</v>
      </c>
      <c r="R150" s="238">
        <v>7</v>
      </c>
      <c r="S150" s="267">
        <v>9</v>
      </c>
      <c r="T150" s="238">
        <v>6</v>
      </c>
      <c r="U150" s="238">
        <v>10</v>
      </c>
      <c r="V150" s="266">
        <v>2</v>
      </c>
      <c r="W150" s="446">
        <v>0</v>
      </c>
      <c r="X150" s="4"/>
      <c r="Y150" s="4"/>
      <c r="Z150" s="4"/>
      <c r="AA150" s="4"/>
      <c r="AB150" s="4"/>
      <c r="AC150" s="4"/>
      <c r="AR150" s="4"/>
    </row>
    <row r="151" spans="1:44" ht="15" customHeight="1">
      <c r="A151" s="290"/>
      <c r="B151" s="297" t="s">
        <v>761</v>
      </c>
      <c r="C151" s="298" t="s">
        <v>702</v>
      </c>
      <c r="D151" s="452">
        <v>36</v>
      </c>
      <c r="E151" s="445"/>
      <c r="F151" s="238"/>
      <c r="G151" s="238"/>
      <c r="H151" s="238"/>
      <c r="I151" s="446"/>
      <c r="J151" s="445">
        <v>1</v>
      </c>
      <c r="K151" s="443">
        <v>10</v>
      </c>
      <c r="L151" s="443">
        <v>9</v>
      </c>
      <c r="M151" s="443">
        <v>1</v>
      </c>
      <c r="N151" s="444">
        <v>0</v>
      </c>
      <c r="O151" s="445">
        <v>0</v>
      </c>
      <c r="P151" s="446">
        <v>10</v>
      </c>
      <c r="Q151" s="445">
        <v>0</v>
      </c>
      <c r="R151" s="238">
        <v>0</v>
      </c>
      <c r="S151" s="267">
        <v>2</v>
      </c>
      <c r="T151" s="238">
        <v>4</v>
      </c>
      <c r="U151" s="238">
        <v>4</v>
      </c>
      <c r="V151" s="266">
        <v>0</v>
      </c>
      <c r="W151" s="446">
        <v>0</v>
      </c>
      <c r="X151" s="4"/>
      <c r="Y151" s="4"/>
      <c r="Z151" s="4"/>
      <c r="AA151" s="4"/>
      <c r="AB151" s="4"/>
      <c r="AC151" s="4"/>
      <c r="AR151" s="4"/>
    </row>
    <row r="152" spans="1:44" ht="15" customHeight="1">
      <c r="A152" s="290"/>
      <c r="B152" s="297" t="s">
        <v>761</v>
      </c>
      <c r="C152" s="298" t="s">
        <v>703</v>
      </c>
      <c r="D152" s="452">
        <v>56</v>
      </c>
      <c r="E152" s="445"/>
      <c r="F152" s="238"/>
      <c r="G152" s="238"/>
      <c r="H152" s="238"/>
      <c r="I152" s="446"/>
      <c r="J152" s="445">
        <v>3</v>
      </c>
      <c r="K152" s="443">
        <v>30</v>
      </c>
      <c r="L152" s="443">
        <v>24</v>
      </c>
      <c r="M152" s="443">
        <v>6</v>
      </c>
      <c r="N152" s="444">
        <v>0</v>
      </c>
      <c r="O152" s="445">
        <v>0</v>
      </c>
      <c r="P152" s="446">
        <v>30</v>
      </c>
      <c r="Q152" s="445">
        <v>5</v>
      </c>
      <c r="R152" s="238">
        <v>7</v>
      </c>
      <c r="S152" s="267">
        <v>0</v>
      </c>
      <c r="T152" s="238">
        <v>6</v>
      </c>
      <c r="U152" s="238">
        <v>10</v>
      </c>
      <c r="V152" s="266">
        <v>2</v>
      </c>
      <c r="W152" s="446">
        <v>0</v>
      </c>
      <c r="X152" s="4"/>
      <c r="Y152" s="4"/>
      <c r="Z152" s="4"/>
      <c r="AA152" s="4"/>
      <c r="AB152" s="4"/>
      <c r="AC152" s="4"/>
      <c r="AR152" s="4"/>
    </row>
    <row r="153" spans="1:44" ht="15" customHeight="1">
      <c r="A153" s="290"/>
      <c r="B153" s="297" t="s">
        <v>761</v>
      </c>
      <c r="C153" s="298" t="s">
        <v>706</v>
      </c>
      <c r="D153" s="452">
        <v>56</v>
      </c>
      <c r="E153" s="445"/>
      <c r="F153" s="238"/>
      <c r="G153" s="238"/>
      <c r="H153" s="238"/>
      <c r="I153" s="446"/>
      <c r="J153" s="445">
        <v>2</v>
      </c>
      <c r="K153" s="443">
        <v>19</v>
      </c>
      <c r="L153" s="443">
        <v>16</v>
      </c>
      <c r="M153" s="443">
        <v>3</v>
      </c>
      <c r="N153" s="444">
        <v>0</v>
      </c>
      <c r="O153" s="445">
        <v>0</v>
      </c>
      <c r="P153" s="446">
        <v>19</v>
      </c>
      <c r="Q153" s="445">
        <v>0</v>
      </c>
      <c r="R153" s="445">
        <v>2</v>
      </c>
      <c r="S153" s="238">
        <v>4</v>
      </c>
      <c r="T153" s="267">
        <v>7</v>
      </c>
      <c r="U153" s="238">
        <v>6</v>
      </c>
      <c r="V153" s="266">
        <v>0</v>
      </c>
      <c r="W153" s="446">
        <v>0</v>
      </c>
      <c r="X153" s="4"/>
      <c r="Y153" s="4"/>
      <c r="Z153" s="4"/>
      <c r="AA153" s="4"/>
      <c r="AB153" s="4"/>
      <c r="AC153" s="4"/>
      <c r="AR153" s="4"/>
    </row>
    <row r="154" spans="1:44" ht="15" customHeight="1">
      <c r="A154" s="290"/>
      <c r="B154" s="297" t="s">
        <v>761</v>
      </c>
      <c r="C154" s="298" t="s">
        <v>803</v>
      </c>
      <c r="D154" s="452">
        <v>105</v>
      </c>
      <c r="E154" s="445"/>
      <c r="F154" s="238"/>
      <c r="G154" s="238"/>
      <c r="H154" s="238"/>
      <c r="I154" s="446"/>
      <c r="J154" s="445">
        <v>1</v>
      </c>
      <c r="K154" s="443">
        <v>20</v>
      </c>
      <c r="L154" s="443">
        <v>20</v>
      </c>
      <c r="M154" s="443">
        <v>0</v>
      </c>
      <c r="N154" s="444">
        <v>0</v>
      </c>
      <c r="O154" s="445">
        <v>0</v>
      </c>
      <c r="P154" s="446">
        <v>20</v>
      </c>
      <c r="Q154" s="445">
        <v>2</v>
      </c>
      <c r="R154" s="238">
        <v>2</v>
      </c>
      <c r="S154" s="267">
        <v>4</v>
      </c>
      <c r="T154" s="238">
        <v>6</v>
      </c>
      <c r="U154" s="238">
        <v>3</v>
      </c>
      <c r="V154" s="266">
        <v>3</v>
      </c>
      <c r="W154" s="446">
        <v>0</v>
      </c>
      <c r="X154" s="4"/>
      <c r="Y154" s="4"/>
      <c r="Z154" s="4"/>
      <c r="AA154" s="4"/>
      <c r="AB154" s="4"/>
      <c r="AC154" s="4"/>
      <c r="AR154" s="4"/>
    </row>
    <row r="155" spans="1:44" ht="15" customHeight="1">
      <c r="A155" s="290"/>
      <c r="B155" s="297" t="s">
        <v>761</v>
      </c>
      <c r="C155" s="298" t="s">
        <v>823</v>
      </c>
      <c r="D155" s="452">
        <v>66</v>
      </c>
      <c r="E155" s="445"/>
      <c r="F155" s="238"/>
      <c r="G155" s="238"/>
      <c r="H155" s="238"/>
      <c r="I155" s="446"/>
      <c r="J155" s="445">
        <v>1</v>
      </c>
      <c r="K155" s="443">
        <v>19</v>
      </c>
      <c r="L155" s="443">
        <v>19</v>
      </c>
      <c r="M155" s="443">
        <v>0</v>
      </c>
      <c r="N155" s="444">
        <v>0</v>
      </c>
      <c r="O155" s="445">
        <v>0</v>
      </c>
      <c r="P155" s="446">
        <v>19</v>
      </c>
      <c r="Q155" s="445">
        <v>2</v>
      </c>
      <c r="R155" s="238">
        <v>2</v>
      </c>
      <c r="S155" s="267">
        <v>4</v>
      </c>
      <c r="T155" s="238">
        <v>6</v>
      </c>
      <c r="U155" s="238">
        <v>3</v>
      </c>
      <c r="V155" s="266">
        <v>2</v>
      </c>
      <c r="W155" s="446">
        <v>0</v>
      </c>
      <c r="X155" s="4"/>
      <c r="Y155" s="4"/>
      <c r="Z155" s="4"/>
      <c r="AA155" s="4"/>
      <c r="AB155" s="4"/>
      <c r="AC155" s="4"/>
      <c r="AR155" s="4"/>
    </row>
    <row r="156" spans="1:44" ht="15" customHeight="1">
      <c r="A156" s="290"/>
      <c r="B156" s="297" t="s">
        <v>761</v>
      </c>
      <c r="C156" s="298" t="s">
        <v>849</v>
      </c>
      <c r="D156" s="452">
        <v>90</v>
      </c>
      <c r="E156" s="445"/>
      <c r="F156" s="238"/>
      <c r="G156" s="238"/>
      <c r="H156" s="238"/>
      <c r="I156" s="446"/>
      <c r="J156" s="445">
        <v>3</v>
      </c>
      <c r="K156" s="443">
        <v>30</v>
      </c>
      <c r="L156" s="443">
        <v>24</v>
      </c>
      <c r="M156" s="443">
        <v>6</v>
      </c>
      <c r="N156" s="444">
        <v>0</v>
      </c>
      <c r="O156" s="445">
        <v>0</v>
      </c>
      <c r="P156" s="446">
        <v>30</v>
      </c>
      <c r="Q156" s="445">
        <v>5</v>
      </c>
      <c r="R156" s="238">
        <v>7</v>
      </c>
      <c r="S156" s="267">
        <v>0</v>
      </c>
      <c r="T156" s="238">
        <v>6</v>
      </c>
      <c r="U156" s="238">
        <v>10</v>
      </c>
      <c r="V156" s="266">
        <v>2</v>
      </c>
      <c r="W156" s="446">
        <v>0</v>
      </c>
      <c r="X156" s="4"/>
      <c r="Y156" s="4"/>
      <c r="Z156" s="4"/>
      <c r="AA156" s="4"/>
      <c r="AB156" s="4"/>
      <c r="AC156" s="4"/>
      <c r="AR156" s="4"/>
    </row>
    <row r="157" spans="1:44" ht="15" customHeight="1">
      <c r="A157" s="290"/>
      <c r="B157" s="297" t="s">
        <v>804</v>
      </c>
      <c r="C157" s="298" t="s">
        <v>850</v>
      </c>
      <c r="D157" s="452">
        <v>42</v>
      </c>
      <c r="E157" s="445"/>
      <c r="F157" s="238"/>
      <c r="G157" s="238"/>
      <c r="H157" s="238"/>
      <c r="I157" s="446"/>
      <c r="J157" s="445">
        <v>1</v>
      </c>
      <c r="K157" s="443">
        <v>12</v>
      </c>
      <c r="L157" s="443">
        <v>8</v>
      </c>
      <c r="M157" s="238">
        <v>4</v>
      </c>
      <c r="N157" s="446">
        <v>0</v>
      </c>
      <c r="O157" s="445">
        <v>12</v>
      </c>
      <c r="P157" s="446">
        <v>0</v>
      </c>
      <c r="Q157" s="445">
        <v>0</v>
      </c>
      <c r="R157" s="238">
        <v>3</v>
      </c>
      <c r="S157" s="267">
        <v>5</v>
      </c>
      <c r="T157" s="238">
        <v>4</v>
      </c>
      <c r="U157" s="238">
        <v>0</v>
      </c>
      <c r="V157" s="266">
        <v>0</v>
      </c>
      <c r="W157" s="446">
        <v>0</v>
      </c>
      <c r="X157" s="4"/>
      <c r="Y157" s="4"/>
      <c r="Z157" s="4"/>
      <c r="AA157" s="4"/>
      <c r="AB157" s="4"/>
      <c r="AC157" s="4"/>
      <c r="AR157" s="4"/>
    </row>
    <row r="158" spans="1:44" ht="15" customHeight="1">
      <c r="A158" s="290"/>
      <c r="B158" s="297" t="s">
        <v>804</v>
      </c>
      <c r="C158" s="298" t="s">
        <v>851</v>
      </c>
      <c r="D158" s="452">
        <v>36</v>
      </c>
      <c r="E158" s="445"/>
      <c r="F158" s="238"/>
      <c r="G158" s="238"/>
      <c r="H158" s="238"/>
      <c r="I158" s="446"/>
      <c r="J158" s="445">
        <v>1</v>
      </c>
      <c r="K158" s="443">
        <v>14</v>
      </c>
      <c r="L158" s="443">
        <v>5</v>
      </c>
      <c r="M158" s="238">
        <v>9</v>
      </c>
      <c r="N158" s="446">
        <v>0</v>
      </c>
      <c r="O158" s="445">
        <v>13</v>
      </c>
      <c r="P158" s="446">
        <v>1</v>
      </c>
      <c r="Q158" s="445">
        <v>2</v>
      </c>
      <c r="R158" s="238">
        <v>3</v>
      </c>
      <c r="S158" s="267">
        <v>6</v>
      </c>
      <c r="T158" s="238">
        <v>3</v>
      </c>
      <c r="U158" s="238">
        <v>0</v>
      </c>
      <c r="V158" s="266">
        <v>0</v>
      </c>
      <c r="W158" s="446">
        <v>0</v>
      </c>
      <c r="X158" s="4"/>
      <c r="Y158" s="4"/>
      <c r="Z158" s="4"/>
      <c r="AA158" s="4"/>
      <c r="AB158" s="4"/>
      <c r="AC158" s="4"/>
      <c r="AR158" s="4"/>
    </row>
    <row r="159" spans="1:44" ht="15" customHeight="1">
      <c r="A159" s="290"/>
      <c r="B159" s="297" t="s">
        <v>804</v>
      </c>
      <c r="C159" s="298" t="s">
        <v>852</v>
      </c>
      <c r="D159" s="452">
        <v>27</v>
      </c>
      <c r="E159" s="445"/>
      <c r="F159" s="238"/>
      <c r="G159" s="238"/>
      <c r="H159" s="238"/>
      <c r="I159" s="446"/>
      <c r="J159" s="445">
        <v>1</v>
      </c>
      <c r="K159" s="443">
        <v>11</v>
      </c>
      <c r="L159" s="443">
        <v>7</v>
      </c>
      <c r="M159" s="238">
        <v>4</v>
      </c>
      <c r="N159" s="446">
        <v>0</v>
      </c>
      <c r="O159" s="445">
        <v>11</v>
      </c>
      <c r="P159" s="446">
        <v>0</v>
      </c>
      <c r="Q159" s="445">
        <v>1</v>
      </c>
      <c r="R159" s="238">
        <v>3</v>
      </c>
      <c r="S159" s="267">
        <v>5</v>
      </c>
      <c r="T159" s="238">
        <v>2</v>
      </c>
      <c r="U159" s="238">
        <v>0</v>
      </c>
      <c r="V159" s="266">
        <v>0</v>
      </c>
      <c r="W159" s="446">
        <v>0</v>
      </c>
      <c r="X159" s="4"/>
      <c r="Y159" s="4"/>
      <c r="Z159" s="4"/>
      <c r="AA159" s="4"/>
      <c r="AB159" s="4"/>
      <c r="AC159" s="4"/>
      <c r="AR159" s="4"/>
    </row>
    <row r="160" spans="1:44" ht="15" customHeight="1">
      <c r="A160" s="290"/>
      <c r="B160" s="297" t="s">
        <v>853</v>
      </c>
      <c r="C160" s="298" t="s">
        <v>854</v>
      </c>
      <c r="D160" s="452">
        <v>72</v>
      </c>
      <c r="E160" s="445"/>
      <c r="F160" s="238"/>
      <c r="G160" s="238"/>
      <c r="H160" s="238"/>
      <c r="I160" s="446"/>
      <c r="J160" s="445">
        <v>2</v>
      </c>
      <c r="K160" s="443">
        <v>20</v>
      </c>
      <c r="L160" s="443">
        <v>12</v>
      </c>
      <c r="M160" s="238">
        <v>8</v>
      </c>
      <c r="N160" s="446">
        <v>0</v>
      </c>
      <c r="O160" s="445">
        <v>18</v>
      </c>
      <c r="P160" s="446">
        <v>2</v>
      </c>
      <c r="Q160" s="445">
        <v>2</v>
      </c>
      <c r="R160" s="238">
        <v>2</v>
      </c>
      <c r="S160" s="267">
        <v>4</v>
      </c>
      <c r="T160" s="238">
        <v>6</v>
      </c>
      <c r="U160" s="238">
        <v>3</v>
      </c>
      <c r="V160" s="266">
        <v>3</v>
      </c>
      <c r="W160" s="446">
        <v>0</v>
      </c>
      <c r="X160" s="4"/>
      <c r="Y160" s="4"/>
      <c r="Z160" s="4"/>
      <c r="AA160" s="4"/>
      <c r="AB160" s="4"/>
      <c r="AC160" s="4"/>
      <c r="AR160" s="4"/>
    </row>
    <row r="161" spans="1:44" ht="15" customHeight="1">
      <c r="A161" s="290"/>
      <c r="B161" s="297" t="s">
        <v>853</v>
      </c>
      <c r="C161" s="298" t="s">
        <v>855</v>
      </c>
      <c r="D161" s="452">
        <v>44</v>
      </c>
      <c r="E161" s="445"/>
      <c r="F161" s="238"/>
      <c r="G161" s="238"/>
      <c r="H161" s="238"/>
      <c r="I161" s="446"/>
      <c r="J161" s="445">
        <v>2</v>
      </c>
      <c r="K161" s="443">
        <v>25</v>
      </c>
      <c r="L161" s="443">
        <v>25</v>
      </c>
      <c r="M161" s="238">
        <v>0</v>
      </c>
      <c r="N161" s="446">
        <v>0</v>
      </c>
      <c r="O161" s="445">
        <v>23</v>
      </c>
      <c r="P161" s="446">
        <v>2</v>
      </c>
      <c r="Q161" s="445">
        <v>4</v>
      </c>
      <c r="R161" s="238">
        <v>4</v>
      </c>
      <c r="S161" s="267">
        <v>5</v>
      </c>
      <c r="T161" s="238">
        <v>6</v>
      </c>
      <c r="U161" s="238">
        <v>3</v>
      </c>
      <c r="V161" s="266">
        <v>3</v>
      </c>
      <c r="W161" s="446">
        <v>0</v>
      </c>
      <c r="X161" s="4"/>
      <c r="Y161" s="4"/>
      <c r="Z161" s="4"/>
      <c r="AA161" s="4"/>
      <c r="AB161" s="4"/>
      <c r="AC161" s="4"/>
      <c r="AR161" s="4"/>
    </row>
    <row r="162" spans="1:44" ht="15" customHeight="1">
      <c r="A162" s="290"/>
      <c r="B162" s="297" t="s">
        <v>856</v>
      </c>
      <c r="C162" s="298" t="s">
        <v>857</v>
      </c>
      <c r="D162" s="452">
        <v>47</v>
      </c>
      <c r="E162" s="445"/>
      <c r="F162" s="238"/>
      <c r="G162" s="238"/>
      <c r="H162" s="238"/>
      <c r="I162" s="446"/>
      <c r="J162" s="445">
        <v>2</v>
      </c>
      <c r="K162" s="443">
        <v>25</v>
      </c>
      <c r="L162" s="443">
        <v>23</v>
      </c>
      <c r="M162" s="238">
        <v>2</v>
      </c>
      <c r="N162" s="446">
        <v>0</v>
      </c>
      <c r="O162" s="445">
        <v>16</v>
      </c>
      <c r="P162" s="446">
        <v>9</v>
      </c>
      <c r="Q162" s="445">
        <v>4</v>
      </c>
      <c r="R162" s="238">
        <v>4</v>
      </c>
      <c r="S162" s="267">
        <v>5</v>
      </c>
      <c r="T162" s="238">
        <v>6</v>
      </c>
      <c r="U162" s="238">
        <v>3</v>
      </c>
      <c r="V162" s="266">
        <v>3</v>
      </c>
      <c r="W162" s="446">
        <v>0</v>
      </c>
      <c r="X162" s="4"/>
      <c r="Y162" s="4"/>
      <c r="Z162" s="4"/>
      <c r="AA162" s="4"/>
      <c r="AB162" s="4"/>
      <c r="AC162" s="4"/>
      <c r="AR162" s="4"/>
    </row>
    <row r="163" spans="1:44" ht="15" customHeight="1">
      <c r="A163" s="290"/>
      <c r="B163" s="297" t="s">
        <v>856</v>
      </c>
      <c r="C163" s="298" t="s">
        <v>858</v>
      </c>
      <c r="D163" s="452">
        <v>49</v>
      </c>
      <c r="E163" s="445"/>
      <c r="F163" s="238"/>
      <c r="G163" s="238"/>
      <c r="H163" s="238"/>
      <c r="I163" s="446"/>
      <c r="J163" s="445">
        <v>2</v>
      </c>
      <c r="K163" s="443">
        <v>20</v>
      </c>
      <c r="L163" s="443">
        <v>15</v>
      </c>
      <c r="M163" s="238">
        <v>5</v>
      </c>
      <c r="N163" s="446">
        <v>0</v>
      </c>
      <c r="O163" s="445">
        <v>14</v>
      </c>
      <c r="P163" s="446">
        <v>6</v>
      </c>
      <c r="Q163" s="445">
        <v>0</v>
      </c>
      <c r="R163" s="238">
        <v>3</v>
      </c>
      <c r="S163" s="267">
        <v>2</v>
      </c>
      <c r="T163" s="238">
        <v>8</v>
      </c>
      <c r="U163" s="238">
        <v>7</v>
      </c>
      <c r="V163" s="266">
        <v>0</v>
      </c>
      <c r="W163" s="446">
        <v>0</v>
      </c>
      <c r="X163" s="4"/>
      <c r="Y163" s="4"/>
      <c r="Z163" s="4"/>
      <c r="AA163" s="4"/>
      <c r="AB163" s="4"/>
      <c r="AC163" s="4"/>
      <c r="AR163" s="4"/>
    </row>
    <row r="164" spans="1:44" ht="15" customHeight="1">
      <c r="A164" s="290"/>
      <c r="B164" s="297" t="s">
        <v>765</v>
      </c>
      <c r="C164" s="298" t="s">
        <v>719</v>
      </c>
      <c r="D164" s="452">
        <v>25</v>
      </c>
      <c r="E164" s="445"/>
      <c r="F164" s="238"/>
      <c r="G164" s="238"/>
      <c r="H164" s="238"/>
      <c r="I164" s="446"/>
      <c r="J164" s="445">
        <v>1</v>
      </c>
      <c r="K164" s="443">
        <v>8</v>
      </c>
      <c r="L164" s="443">
        <v>6</v>
      </c>
      <c r="M164" s="238">
        <v>2</v>
      </c>
      <c r="N164" s="446">
        <v>0</v>
      </c>
      <c r="O164" s="445">
        <v>3</v>
      </c>
      <c r="P164" s="446">
        <v>5</v>
      </c>
      <c r="Q164" s="445">
        <v>0</v>
      </c>
      <c r="R164" s="238">
        <v>2</v>
      </c>
      <c r="S164" s="267">
        <v>1</v>
      </c>
      <c r="T164" s="238">
        <v>4</v>
      </c>
      <c r="U164" s="238">
        <v>1</v>
      </c>
      <c r="V164" s="266">
        <v>0</v>
      </c>
      <c r="W164" s="446">
        <v>0</v>
      </c>
      <c r="X164" s="4"/>
      <c r="Y164" s="4"/>
      <c r="Z164" s="4"/>
      <c r="AA164" s="4"/>
      <c r="AB164" s="4"/>
      <c r="AC164" s="4"/>
      <c r="AR164" s="4"/>
    </row>
    <row r="165" spans="1:44" ht="15" customHeight="1">
      <c r="A165" s="290"/>
      <c r="B165" s="297" t="s">
        <v>765</v>
      </c>
      <c r="C165" s="298" t="s">
        <v>859</v>
      </c>
      <c r="D165" s="452">
        <v>95</v>
      </c>
      <c r="E165" s="445"/>
      <c r="F165" s="238"/>
      <c r="G165" s="238"/>
      <c r="H165" s="238"/>
      <c r="I165" s="446"/>
      <c r="J165" s="445">
        <v>4</v>
      </c>
      <c r="K165" s="443">
        <v>65</v>
      </c>
      <c r="L165" s="443">
        <v>63</v>
      </c>
      <c r="M165" s="238">
        <v>2</v>
      </c>
      <c r="N165" s="446">
        <v>0</v>
      </c>
      <c r="O165" s="445">
        <v>28</v>
      </c>
      <c r="P165" s="446">
        <v>37</v>
      </c>
      <c r="Q165" s="445">
        <v>15</v>
      </c>
      <c r="R165" s="238">
        <v>14</v>
      </c>
      <c r="S165" s="267">
        <v>8</v>
      </c>
      <c r="T165" s="238">
        <v>27</v>
      </c>
      <c r="U165" s="238">
        <v>1</v>
      </c>
      <c r="V165" s="266">
        <v>0</v>
      </c>
      <c r="W165" s="446">
        <v>0</v>
      </c>
      <c r="X165" s="4"/>
      <c r="Y165" s="4"/>
      <c r="Z165" s="4"/>
      <c r="AA165" s="4"/>
      <c r="AB165" s="4"/>
      <c r="AC165" s="4"/>
      <c r="AR165" s="4"/>
    </row>
    <row r="166" spans="1:44" ht="15" customHeight="1">
      <c r="A166" s="290"/>
      <c r="B166" s="297" t="s">
        <v>765</v>
      </c>
      <c r="C166" s="298" t="s">
        <v>860</v>
      </c>
      <c r="D166" s="452">
        <v>65</v>
      </c>
      <c r="E166" s="445"/>
      <c r="F166" s="238"/>
      <c r="G166" s="238"/>
      <c r="H166" s="238"/>
      <c r="I166" s="446"/>
      <c r="J166" s="445">
        <v>4</v>
      </c>
      <c r="K166" s="443">
        <v>75</v>
      </c>
      <c r="L166" s="443">
        <v>73</v>
      </c>
      <c r="M166" s="238">
        <v>2</v>
      </c>
      <c r="N166" s="446">
        <v>0</v>
      </c>
      <c r="O166" s="445">
        <v>32</v>
      </c>
      <c r="P166" s="446">
        <v>43</v>
      </c>
      <c r="Q166" s="445">
        <v>18</v>
      </c>
      <c r="R166" s="238">
        <v>16</v>
      </c>
      <c r="S166" s="267">
        <v>10</v>
      </c>
      <c r="T166" s="238">
        <v>24</v>
      </c>
      <c r="U166" s="238">
        <v>1</v>
      </c>
      <c r="V166" s="266">
        <v>6</v>
      </c>
      <c r="W166" s="446">
        <v>0</v>
      </c>
      <c r="X166" s="4"/>
      <c r="Y166" s="4"/>
      <c r="Z166" s="4"/>
      <c r="AA166" s="4"/>
      <c r="AB166" s="4"/>
      <c r="AC166" s="4"/>
      <c r="AR166" s="4"/>
    </row>
    <row r="167" spans="1:44" ht="15" customHeight="1">
      <c r="A167" s="290"/>
      <c r="B167" s="297" t="s">
        <v>765</v>
      </c>
      <c r="C167" s="298" t="s">
        <v>728</v>
      </c>
      <c r="D167" s="452">
        <v>60</v>
      </c>
      <c r="E167" s="445"/>
      <c r="F167" s="238"/>
      <c r="G167" s="238"/>
      <c r="H167" s="238"/>
      <c r="I167" s="446"/>
      <c r="J167" s="445">
        <v>3</v>
      </c>
      <c r="K167" s="443">
        <v>50</v>
      </c>
      <c r="L167" s="443">
        <v>50</v>
      </c>
      <c r="M167" s="238">
        <v>0</v>
      </c>
      <c r="N167" s="446">
        <v>0</v>
      </c>
      <c r="O167" s="445">
        <v>22</v>
      </c>
      <c r="P167" s="446">
        <v>28</v>
      </c>
      <c r="Q167" s="445">
        <v>13</v>
      </c>
      <c r="R167" s="238">
        <v>21</v>
      </c>
      <c r="S167" s="267">
        <v>2</v>
      </c>
      <c r="T167" s="238">
        <v>8</v>
      </c>
      <c r="U167" s="238">
        <v>6</v>
      </c>
      <c r="V167" s="266">
        <v>0</v>
      </c>
      <c r="W167" s="446">
        <v>0</v>
      </c>
      <c r="X167" s="4"/>
      <c r="Y167" s="4"/>
      <c r="Z167" s="4"/>
      <c r="AA167" s="4"/>
      <c r="AB167" s="4"/>
      <c r="AC167" s="4"/>
      <c r="AR167" s="4"/>
    </row>
    <row r="168" spans="1:44" ht="15" customHeight="1">
      <c r="A168" s="290"/>
      <c r="B168" s="297" t="s">
        <v>765</v>
      </c>
      <c r="C168" s="298" t="s">
        <v>861</v>
      </c>
      <c r="D168" s="452">
        <v>36</v>
      </c>
      <c r="E168" s="445"/>
      <c r="F168" s="238"/>
      <c r="G168" s="238"/>
      <c r="H168" s="238"/>
      <c r="I168" s="446"/>
      <c r="J168" s="445">
        <v>1</v>
      </c>
      <c r="K168" s="443">
        <v>7</v>
      </c>
      <c r="L168" s="443">
        <v>5</v>
      </c>
      <c r="M168" s="238">
        <v>2</v>
      </c>
      <c r="N168" s="446">
        <v>0</v>
      </c>
      <c r="O168" s="445">
        <v>1</v>
      </c>
      <c r="P168" s="446">
        <v>6</v>
      </c>
      <c r="Q168" s="445">
        <v>0</v>
      </c>
      <c r="R168" s="238">
        <v>2</v>
      </c>
      <c r="S168" s="267">
        <v>3</v>
      </c>
      <c r="T168" s="238">
        <v>1</v>
      </c>
      <c r="U168" s="238">
        <v>1</v>
      </c>
      <c r="V168" s="266">
        <v>0</v>
      </c>
      <c r="W168" s="446">
        <v>0</v>
      </c>
      <c r="X168" s="4"/>
      <c r="Y168" s="4"/>
      <c r="Z168" s="4"/>
      <c r="AA168" s="4"/>
      <c r="AB168" s="4"/>
      <c r="AC168" s="4"/>
      <c r="AR168" s="4"/>
    </row>
    <row r="169" spans="1:44" ht="15" customHeight="1">
      <c r="A169" s="290"/>
      <c r="B169" s="297" t="s">
        <v>767</v>
      </c>
      <c r="C169" s="298" t="s">
        <v>815</v>
      </c>
      <c r="D169" s="452">
        <v>49</v>
      </c>
      <c r="E169" s="445"/>
      <c r="F169" s="238"/>
      <c r="G169" s="238"/>
      <c r="H169" s="238"/>
      <c r="I169" s="446"/>
      <c r="J169" s="445">
        <v>2</v>
      </c>
      <c r="K169" s="443">
        <v>18</v>
      </c>
      <c r="L169" s="443">
        <v>10</v>
      </c>
      <c r="M169" s="238">
        <v>8</v>
      </c>
      <c r="N169" s="446">
        <v>0</v>
      </c>
      <c r="O169" s="445">
        <v>2</v>
      </c>
      <c r="P169" s="446">
        <v>16</v>
      </c>
      <c r="Q169" s="445">
        <v>4</v>
      </c>
      <c r="R169" s="238">
        <v>5</v>
      </c>
      <c r="S169" s="267">
        <v>7</v>
      </c>
      <c r="T169" s="238">
        <v>2</v>
      </c>
      <c r="U169" s="238">
        <v>0</v>
      </c>
      <c r="V169" s="266">
        <v>0</v>
      </c>
      <c r="W169" s="446">
        <v>0</v>
      </c>
      <c r="X169" s="4"/>
      <c r="Y169" s="4"/>
      <c r="Z169" s="4"/>
      <c r="AA169" s="4"/>
      <c r="AB169" s="4"/>
      <c r="AC169" s="4"/>
      <c r="AR169" s="4"/>
    </row>
    <row r="170" spans="1:44" ht="15" customHeight="1">
      <c r="A170" s="290"/>
      <c r="B170" s="297" t="s">
        <v>767</v>
      </c>
      <c r="C170" s="298" t="s">
        <v>862</v>
      </c>
      <c r="D170" s="452">
        <v>48</v>
      </c>
      <c r="E170" s="445"/>
      <c r="F170" s="238"/>
      <c r="G170" s="238"/>
      <c r="H170" s="238"/>
      <c r="I170" s="446"/>
      <c r="J170" s="445">
        <v>2</v>
      </c>
      <c r="K170" s="443">
        <v>20</v>
      </c>
      <c r="L170" s="443">
        <v>20</v>
      </c>
      <c r="M170" s="238">
        <v>0</v>
      </c>
      <c r="N170" s="446">
        <v>0</v>
      </c>
      <c r="O170" s="445">
        <v>1</v>
      </c>
      <c r="P170" s="446">
        <v>19</v>
      </c>
      <c r="Q170" s="445">
        <v>6</v>
      </c>
      <c r="R170" s="238">
        <v>5</v>
      </c>
      <c r="S170" s="267">
        <v>7</v>
      </c>
      <c r="T170" s="238">
        <v>2</v>
      </c>
      <c r="U170" s="238">
        <v>0</v>
      </c>
      <c r="V170" s="266">
        <v>0</v>
      </c>
      <c r="W170" s="446">
        <v>0</v>
      </c>
      <c r="X170" s="4"/>
      <c r="Y170" s="4"/>
      <c r="Z170" s="4"/>
      <c r="AA170" s="4"/>
      <c r="AB170" s="4"/>
      <c r="AC170" s="4"/>
      <c r="AR170" s="4"/>
    </row>
    <row r="171" spans="1:44" ht="15" customHeight="1">
      <c r="A171" s="290"/>
      <c r="B171" s="297" t="s">
        <v>767</v>
      </c>
      <c r="C171" s="298" t="s">
        <v>863</v>
      </c>
      <c r="D171" s="452">
        <v>72</v>
      </c>
      <c r="E171" s="445"/>
      <c r="F171" s="238"/>
      <c r="G171" s="238"/>
      <c r="H171" s="238"/>
      <c r="I171" s="446"/>
      <c r="J171" s="445">
        <v>3</v>
      </c>
      <c r="K171" s="443">
        <v>35</v>
      </c>
      <c r="L171" s="443">
        <v>25</v>
      </c>
      <c r="M171" s="238">
        <v>10</v>
      </c>
      <c r="N171" s="446">
        <v>0</v>
      </c>
      <c r="O171" s="445">
        <v>1</v>
      </c>
      <c r="P171" s="446">
        <v>34</v>
      </c>
      <c r="Q171" s="445">
        <v>5</v>
      </c>
      <c r="R171" s="238">
        <v>10</v>
      </c>
      <c r="S171" s="267">
        <v>14</v>
      </c>
      <c r="T171" s="238">
        <v>2</v>
      </c>
      <c r="U171" s="238">
        <v>4</v>
      </c>
      <c r="V171" s="266">
        <v>0</v>
      </c>
      <c r="W171" s="446">
        <v>0</v>
      </c>
      <c r="X171" s="4"/>
      <c r="Y171" s="4"/>
      <c r="Z171" s="4"/>
      <c r="AA171" s="4"/>
      <c r="AB171" s="4"/>
      <c r="AC171" s="4"/>
      <c r="AR171" s="4"/>
    </row>
    <row r="172" spans="1:44" ht="15" customHeight="1">
      <c r="A172" s="290"/>
      <c r="B172" s="297" t="s">
        <v>767</v>
      </c>
      <c r="C172" s="298" t="s">
        <v>864</v>
      </c>
      <c r="D172" s="452">
        <v>44</v>
      </c>
      <c r="E172" s="445"/>
      <c r="F172" s="238"/>
      <c r="G172" s="238"/>
      <c r="H172" s="238"/>
      <c r="I172" s="446"/>
      <c r="J172" s="445">
        <v>2</v>
      </c>
      <c r="K172" s="443">
        <v>22</v>
      </c>
      <c r="L172" s="443">
        <v>13</v>
      </c>
      <c r="M172" s="238">
        <v>9</v>
      </c>
      <c r="N172" s="446">
        <v>0</v>
      </c>
      <c r="O172" s="445">
        <v>4</v>
      </c>
      <c r="P172" s="446">
        <v>18</v>
      </c>
      <c r="Q172" s="445">
        <v>2</v>
      </c>
      <c r="R172" s="238">
        <v>4</v>
      </c>
      <c r="S172" s="267">
        <v>1</v>
      </c>
      <c r="T172" s="238">
        <v>2</v>
      </c>
      <c r="U172" s="238">
        <v>13</v>
      </c>
      <c r="V172" s="266">
        <v>0</v>
      </c>
      <c r="W172" s="446">
        <v>0</v>
      </c>
      <c r="X172" s="4"/>
      <c r="Y172" s="4"/>
      <c r="Z172" s="4"/>
      <c r="AA172" s="4"/>
      <c r="AB172" s="4"/>
      <c r="AC172" s="4"/>
      <c r="AR172" s="4"/>
    </row>
    <row r="173" spans="1:44" ht="15" customHeight="1">
      <c r="A173" s="290"/>
      <c r="B173" s="297" t="s">
        <v>767</v>
      </c>
      <c r="C173" s="298" t="s">
        <v>729</v>
      </c>
      <c r="D173" s="452">
        <v>92</v>
      </c>
      <c r="E173" s="445"/>
      <c r="F173" s="238"/>
      <c r="G173" s="238"/>
      <c r="H173" s="238"/>
      <c r="I173" s="446"/>
      <c r="J173" s="445">
        <v>4</v>
      </c>
      <c r="K173" s="443">
        <v>46</v>
      </c>
      <c r="L173" s="443">
        <v>36</v>
      </c>
      <c r="M173" s="238">
        <v>10</v>
      </c>
      <c r="N173" s="446">
        <v>0</v>
      </c>
      <c r="O173" s="445">
        <v>3</v>
      </c>
      <c r="P173" s="446">
        <v>43</v>
      </c>
      <c r="Q173" s="445">
        <v>6</v>
      </c>
      <c r="R173" s="238">
        <v>2</v>
      </c>
      <c r="S173" s="267">
        <v>3</v>
      </c>
      <c r="T173" s="238">
        <v>15</v>
      </c>
      <c r="U173" s="238">
        <v>18</v>
      </c>
      <c r="V173" s="266">
        <v>2</v>
      </c>
      <c r="W173" s="446">
        <v>0</v>
      </c>
      <c r="X173" s="4"/>
      <c r="Y173" s="4"/>
      <c r="Z173" s="4"/>
      <c r="AA173" s="4"/>
      <c r="AB173" s="4"/>
      <c r="AC173" s="4"/>
      <c r="AR173" s="4"/>
    </row>
    <row r="174" spans="1:44" ht="15" customHeight="1">
      <c r="A174" s="290"/>
      <c r="B174" s="297" t="s">
        <v>767</v>
      </c>
      <c r="C174" s="298" t="s">
        <v>865</v>
      </c>
      <c r="D174" s="452">
        <v>96</v>
      </c>
      <c r="E174" s="445"/>
      <c r="F174" s="238"/>
      <c r="G174" s="238"/>
      <c r="H174" s="238"/>
      <c r="I174" s="446"/>
      <c r="J174" s="445">
        <v>4</v>
      </c>
      <c r="K174" s="443">
        <v>45</v>
      </c>
      <c r="L174" s="443">
        <v>39</v>
      </c>
      <c r="M174" s="238">
        <v>6</v>
      </c>
      <c r="N174" s="446">
        <v>0</v>
      </c>
      <c r="O174" s="445">
        <v>14</v>
      </c>
      <c r="P174" s="446">
        <v>31</v>
      </c>
      <c r="Q174" s="445">
        <v>5</v>
      </c>
      <c r="R174" s="238">
        <v>2</v>
      </c>
      <c r="S174" s="267">
        <v>3</v>
      </c>
      <c r="T174" s="238">
        <v>15</v>
      </c>
      <c r="U174" s="238">
        <v>18</v>
      </c>
      <c r="V174" s="266">
        <v>2</v>
      </c>
      <c r="W174" s="446">
        <v>0</v>
      </c>
      <c r="X174" s="4"/>
      <c r="Y174" s="4"/>
      <c r="Z174" s="4"/>
      <c r="AA174" s="4"/>
      <c r="AB174" s="4"/>
      <c r="AC174" s="4"/>
      <c r="AR174" s="4"/>
    </row>
    <row r="175" spans="1:44" ht="15" customHeight="1">
      <c r="A175" s="290"/>
      <c r="B175" s="297" t="s">
        <v>767</v>
      </c>
      <c r="C175" s="298" t="s">
        <v>866</v>
      </c>
      <c r="D175" s="452">
        <v>96</v>
      </c>
      <c r="E175" s="445"/>
      <c r="F175" s="238"/>
      <c r="G175" s="238"/>
      <c r="H175" s="238"/>
      <c r="I175" s="446"/>
      <c r="J175" s="445">
        <v>4</v>
      </c>
      <c r="K175" s="443">
        <v>49</v>
      </c>
      <c r="L175" s="443">
        <v>30</v>
      </c>
      <c r="M175" s="238">
        <v>19</v>
      </c>
      <c r="N175" s="446">
        <v>0</v>
      </c>
      <c r="O175" s="445">
        <v>7</v>
      </c>
      <c r="P175" s="446">
        <v>42</v>
      </c>
      <c r="Q175" s="445">
        <v>0</v>
      </c>
      <c r="R175" s="238">
        <v>7</v>
      </c>
      <c r="S175" s="267">
        <v>16</v>
      </c>
      <c r="T175" s="238">
        <v>19</v>
      </c>
      <c r="U175" s="238">
        <v>7</v>
      </c>
      <c r="V175" s="266">
        <v>0</v>
      </c>
      <c r="W175" s="446">
        <v>0</v>
      </c>
      <c r="X175" s="4"/>
      <c r="Y175" s="4"/>
      <c r="Z175" s="4"/>
      <c r="AA175" s="4"/>
      <c r="AB175" s="4"/>
      <c r="AC175" s="4"/>
      <c r="AR175" s="4"/>
    </row>
    <row r="176" spans="1:44" ht="15" customHeight="1">
      <c r="A176" s="290"/>
      <c r="B176" s="297" t="s">
        <v>767</v>
      </c>
      <c r="C176" s="298" t="s">
        <v>812</v>
      </c>
      <c r="D176" s="452">
        <v>24</v>
      </c>
      <c r="E176" s="445"/>
      <c r="F176" s="238"/>
      <c r="G176" s="238"/>
      <c r="H176" s="238"/>
      <c r="I176" s="446"/>
      <c r="J176" s="445">
        <v>1</v>
      </c>
      <c r="K176" s="443">
        <v>10</v>
      </c>
      <c r="L176" s="443">
        <v>9</v>
      </c>
      <c r="M176" s="238">
        <v>1</v>
      </c>
      <c r="N176" s="446">
        <v>0</v>
      </c>
      <c r="O176" s="445">
        <v>0</v>
      </c>
      <c r="P176" s="446">
        <v>10</v>
      </c>
      <c r="Q176" s="445">
        <v>2</v>
      </c>
      <c r="R176" s="238">
        <v>6</v>
      </c>
      <c r="S176" s="267">
        <v>2</v>
      </c>
      <c r="T176" s="238">
        <v>0</v>
      </c>
      <c r="U176" s="238">
        <v>0</v>
      </c>
      <c r="V176" s="266">
        <v>0</v>
      </c>
      <c r="W176" s="446">
        <v>0</v>
      </c>
      <c r="X176" s="4"/>
      <c r="Y176" s="4"/>
      <c r="Z176" s="4"/>
      <c r="AA176" s="4"/>
      <c r="AB176" s="4"/>
      <c r="AC176" s="4"/>
      <c r="AR176" s="4"/>
    </row>
    <row r="177" spans="1:46" ht="15" customHeight="1">
      <c r="A177" s="290"/>
      <c r="B177" s="297" t="s">
        <v>767</v>
      </c>
      <c r="C177" s="298" t="s">
        <v>818</v>
      </c>
      <c r="D177" s="452">
        <v>30</v>
      </c>
      <c r="E177" s="445"/>
      <c r="F177" s="238"/>
      <c r="G177" s="238"/>
      <c r="H177" s="238"/>
      <c r="I177" s="446"/>
      <c r="J177" s="445">
        <v>1</v>
      </c>
      <c r="K177" s="443">
        <v>10</v>
      </c>
      <c r="L177" s="443">
        <v>10</v>
      </c>
      <c r="M177" s="238">
        <v>0</v>
      </c>
      <c r="N177" s="446">
        <v>0</v>
      </c>
      <c r="O177" s="445">
        <v>0</v>
      </c>
      <c r="P177" s="446">
        <v>10</v>
      </c>
      <c r="Q177" s="445">
        <v>2</v>
      </c>
      <c r="R177" s="238">
        <v>6</v>
      </c>
      <c r="S177" s="267">
        <v>2</v>
      </c>
      <c r="T177" s="238">
        <v>0</v>
      </c>
      <c r="U177" s="238">
        <v>0</v>
      </c>
      <c r="V177" s="266">
        <v>0</v>
      </c>
      <c r="W177" s="446">
        <v>0</v>
      </c>
      <c r="X177" s="4"/>
      <c r="Y177" s="4"/>
      <c r="Z177" s="4"/>
      <c r="AA177" s="4"/>
      <c r="AB177" s="4"/>
      <c r="AC177" s="4"/>
      <c r="AR177" s="4"/>
    </row>
    <row r="178" spans="1:46" ht="15" customHeight="1">
      <c r="A178" s="290"/>
      <c r="B178" s="297" t="s">
        <v>767</v>
      </c>
      <c r="C178" s="298" t="s">
        <v>833</v>
      </c>
      <c r="D178" s="452">
        <v>114</v>
      </c>
      <c r="E178" s="445"/>
      <c r="F178" s="238"/>
      <c r="G178" s="238"/>
      <c r="H178" s="238"/>
      <c r="I178" s="446"/>
      <c r="J178" s="445">
        <v>5</v>
      </c>
      <c r="K178" s="443">
        <v>52</v>
      </c>
      <c r="L178" s="443">
        <v>44</v>
      </c>
      <c r="M178" s="238">
        <v>8</v>
      </c>
      <c r="N178" s="446">
        <v>0</v>
      </c>
      <c r="O178" s="445">
        <v>3</v>
      </c>
      <c r="P178" s="446">
        <v>49</v>
      </c>
      <c r="Q178" s="445">
        <v>21</v>
      </c>
      <c r="R178" s="238">
        <v>10</v>
      </c>
      <c r="S178" s="267">
        <v>5</v>
      </c>
      <c r="T178" s="238">
        <v>6</v>
      </c>
      <c r="U178" s="238">
        <v>9</v>
      </c>
      <c r="V178" s="266">
        <v>1</v>
      </c>
      <c r="W178" s="446">
        <v>0</v>
      </c>
      <c r="X178" s="4"/>
      <c r="Y178" s="4"/>
      <c r="Z178" s="4"/>
      <c r="AA178" s="4"/>
      <c r="AB178" s="4"/>
      <c r="AC178" s="4"/>
      <c r="AR178" s="4"/>
    </row>
    <row r="179" spans="1:46" ht="15" customHeight="1">
      <c r="A179" s="290"/>
      <c r="B179" s="297" t="s">
        <v>767</v>
      </c>
      <c r="C179" s="298" t="s">
        <v>738</v>
      </c>
      <c r="D179" s="452">
        <v>81</v>
      </c>
      <c r="E179" s="445"/>
      <c r="F179" s="238"/>
      <c r="G179" s="238"/>
      <c r="H179" s="238"/>
      <c r="I179" s="446"/>
      <c r="J179" s="445">
        <v>3</v>
      </c>
      <c r="K179" s="443">
        <v>33</v>
      </c>
      <c r="L179" s="443">
        <v>22</v>
      </c>
      <c r="M179" s="238">
        <v>11</v>
      </c>
      <c r="N179" s="446">
        <v>0</v>
      </c>
      <c r="O179" s="445">
        <v>2</v>
      </c>
      <c r="P179" s="446">
        <v>31</v>
      </c>
      <c r="Q179" s="445">
        <v>9</v>
      </c>
      <c r="R179" s="238">
        <v>2</v>
      </c>
      <c r="S179" s="267">
        <v>6</v>
      </c>
      <c r="T179" s="238">
        <v>12</v>
      </c>
      <c r="U179" s="238">
        <v>3</v>
      </c>
      <c r="V179" s="266">
        <v>1</v>
      </c>
      <c r="W179" s="446">
        <v>0</v>
      </c>
      <c r="X179" s="4"/>
      <c r="Y179" s="4"/>
      <c r="Z179" s="4"/>
      <c r="AA179" s="4"/>
      <c r="AB179" s="4"/>
      <c r="AC179" s="4"/>
      <c r="AK179" s="91"/>
      <c r="AR179" s="4"/>
    </row>
    <row r="180" spans="1:46" ht="15" customHeight="1">
      <c r="A180" s="290"/>
      <c r="B180" s="297" t="s">
        <v>770</v>
      </c>
      <c r="C180" s="298" t="s">
        <v>739</v>
      </c>
      <c r="D180" s="452">
        <v>84</v>
      </c>
      <c r="E180" s="445"/>
      <c r="F180" s="238"/>
      <c r="G180" s="304"/>
      <c r="H180" s="238"/>
      <c r="I180" s="446"/>
      <c r="J180" s="445">
        <v>4</v>
      </c>
      <c r="K180" s="443">
        <v>41</v>
      </c>
      <c r="L180" s="443">
        <v>32</v>
      </c>
      <c r="M180" s="238">
        <v>9</v>
      </c>
      <c r="N180" s="446">
        <v>0</v>
      </c>
      <c r="O180" s="445">
        <v>2</v>
      </c>
      <c r="P180" s="446">
        <v>39</v>
      </c>
      <c r="Q180" s="445">
        <v>1</v>
      </c>
      <c r="R180" s="238">
        <v>6</v>
      </c>
      <c r="S180" s="267">
        <v>4</v>
      </c>
      <c r="T180" s="238">
        <v>18</v>
      </c>
      <c r="U180" s="238">
        <v>11</v>
      </c>
      <c r="V180" s="266">
        <v>1</v>
      </c>
      <c r="W180" s="446">
        <v>0</v>
      </c>
      <c r="X180" s="4"/>
      <c r="Y180" s="4"/>
      <c r="Z180" s="4"/>
      <c r="AA180" s="4"/>
      <c r="AB180" s="4"/>
      <c r="AC180" s="4"/>
      <c r="AR180" s="4"/>
    </row>
    <row r="181" spans="1:46" ht="15" customHeight="1">
      <c r="A181" s="290"/>
      <c r="B181" s="297" t="s">
        <v>770</v>
      </c>
      <c r="C181" s="298" t="s">
        <v>867</v>
      </c>
      <c r="D181" s="452">
        <v>126</v>
      </c>
      <c r="E181" s="445"/>
      <c r="F181" s="238"/>
      <c r="G181" s="238"/>
      <c r="H181" s="238"/>
      <c r="I181" s="446"/>
      <c r="J181" s="445">
        <v>5</v>
      </c>
      <c r="K181" s="443">
        <v>51</v>
      </c>
      <c r="L181" s="443">
        <v>39</v>
      </c>
      <c r="M181" s="238">
        <v>12</v>
      </c>
      <c r="N181" s="446">
        <v>0</v>
      </c>
      <c r="O181" s="445">
        <v>3</v>
      </c>
      <c r="P181" s="446">
        <v>48</v>
      </c>
      <c r="Q181" s="445">
        <v>6</v>
      </c>
      <c r="R181" s="238">
        <v>11</v>
      </c>
      <c r="S181" s="267">
        <v>4</v>
      </c>
      <c r="T181" s="238">
        <v>19</v>
      </c>
      <c r="U181" s="238">
        <v>10</v>
      </c>
      <c r="V181" s="266">
        <v>1</v>
      </c>
      <c r="W181" s="446">
        <v>0</v>
      </c>
      <c r="X181" s="4"/>
      <c r="Y181" s="4"/>
      <c r="Z181" s="4"/>
      <c r="AA181" s="4"/>
      <c r="AB181" s="4"/>
      <c r="AC181" s="4"/>
      <c r="AR181" s="4"/>
    </row>
    <row r="182" spans="1:46" ht="15" customHeight="1">
      <c r="A182" s="290"/>
      <c r="B182" s="297" t="s">
        <v>770</v>
      </c>
      <c r="C182" s="298" t="s">
        <v>837</v>
      </c>
      <c r="D182" s="452">
        <v>24</v>
      </c>
      <c r="E182" s="445"/>
      <c r="F182" s="238"/>
      <c r="G182" s="238"/>
      <c r="H182" s="238"/>
      <c r="I182" s="446"/>
      <c r="J182" s="445">
        <v>1</v>
      </c>
      <c r="K182" s="443">
        <v>10</v>
      </c>
      <c r="L182" s="443">
        <v>10</v>
      </c>
      <c r="M182" s="238">
        <v>0</v>
      </c>
      <c r="N182" s="446">
        <v>0</v>
      </c>
      <c r="O182" s="445">
        <v>2</v>
      </c>
      <c r="P182" s="446">
        <v>8</v>
      </c>
      <c r="Q182" s="445">
        <v>2</v>
      </c>
      <c r="R182" s="238">
        <v>6</v>
      </c>
      <c r="S182" s="267">
        <v>1</v>
      </c>
      <c r="T182" s="238">
        <v>1</v>
      </c>
      <c r="U182" s="238">
        <v>0</v>
      </c>
      <c r="V182" s="266">
        <v>0</v>
      </c>
      <c r="W182" s="446">
        <v>0</v>
      </c>
      <c r="X182" s="4"/>
      <c r="Y182" s="4"/>
      <c r="Z182" s="4"/>
      <c r="AA182" s="4"/>
      <c r="AB182" s="4"/>
      <c r="AC182" s="4"/>
      <c r="AR182" s="4"/>
    </row>
    <row r="183" spans="1:46" ht="15" customHeight="1">
      <c r="A183" s="290"/>
      <c r="B183" s="297" t="s">
        <v>770</v>
      </c>
      <c r="C183" s="298" t="s">
        <v>836</v>
      </c>
      <c r="D183" s="452">
        <v>132</v>
      </c>
      <c r="E183" s="445"/>
      <c r="F183" s="238"/>
      <c r="G183" s="238"/>
      <c r="H183" s="238"/>
      <c r="I183" s="446"/>
      <c r="J183" s="445">
        <v>5</v>
      </c>
      <c r="K183" s="443">
        <v>54</v>
      </c>
      <c r="L183" s="443">
        <v>44</v>
      </c>
      <c r="M183" s="238">
        <v>10</v>
      </c>
      <c r="N183" s="446">
        <v>0</v>
      </c>
      <c r="O183" s="445">
        <v>3</v>
      </c>
      <c r="P183" s="446">
        <v>51</v>
      </c>
      <c r="Q183" s="445">
        <v>8</v>
      </c>
      <c r="R183" s="238">
        <v>11</v>
      </c>
      <c r="S183" s="267">
        <v>4</v>
      </c>
      <c r="T183" s="238">
        <v>19</v>
      </c>
      <c r="U183" s="238">
        <v>10</v>
      </c>
      <c r="V183" s="266">
        <v>2</v>
      </c>
      <c r="W183" s="446">
        <v>0</v>
      </c>
      <c r="X183" s="4"/>
      <c r="Y183" s="4"/>
      <c r="Z183" s="4"/>
      <c r="AA183" s="4"/>
      <c r="AB183" s="4"/>
      <c r="AC183" s="4"/>
      <c r="AR183" s="4"/>
    </row>
    <row r="184" spans="1:46" ht="15" customHeight="1">
      <c r="A184" s="290"/>
      <c r="B184" s="297" t="s">
        <v>770</v>
      </c>
      <c r="C184" s="298" t="s">
        <v>746</v>
      </c>
      <c r="D184" s="452">
        <v>24</v>
      </c>
      <c r="E184" s="445"/>
      <c r="F184" s="238"/>
      <c r="G184" s="238"/>
      <c r="H184" s="238"/>
      <c r="I184" s="446"/>
      <c r="J184" s="445">
        <v>1</v>
      </c>
      <c r="K184" s="443">
        <v>10</v>
      </c>
      <c r="L184" s="443">
        <v>10</v>
      </c>
      <c r="M184" s="238">
        <v>0</v>
      </c>
      <c r="N184" s="446">
        <v>0</v>
      </c>
      <c r="O184" s="445">
        <v>2</v>
      </c>
      <c r="P184" s="446">
        <v>8</v>
      </c>
      <c r="Q184" s="445">
        <v>3</v>
      </c>
      <c r="R184" s="238">
        <v>4</v>
      </c>
      <c r="S184" s="267">
        <v>2</v>
      </c>
      <c r="T184" s="238">
        <v>1</v>
      </c>
      <c r="U184" s="238">
        <v>0</v>
      </c>
      <c r="V184" s="266">
        <v>0</v>
      </c>
      <c r="W184" s="446">
        <v>0</v>
      </c>
      <c r="X184" s="4"/>
      <c r="Y184" s="4"/>
      <c r="Z184" s="4"/>
      <c r="AA184" s="4"/>
      <c r="AB184" s="4"/>
      <c r="AC184" s="4"/>
      <c r="AR184" s="4"/>
    </row>
    <row r="185" spans="1:46" ht="15" customHeight="1">
      <c r="A185" s="290"/>
      <c r="B185" s="297" t="s">
        <v>761</v>
      </c>
      <c r="C185" s="298" t="s">
        <v>827</v>
      </c>
      <c r="D185" s="298"/>
      <c r="E185" s="445"/>
      <c r="F185" s="238"/>
      <c r="G185" s="238"/>
      <c r="H185" s="238"/>
      <c r="I185" s="446"/>
      <c r="J185" s="445"/>
      <c r="K185" s="238"/>
      <c r="L185" s="238">
        <v>19</v>
      </c>
      <c r="M185" s="238">
        <v>1</v>
      </c>
      <c r="N185" s="446">
        <v>0</v>
      </c>
      <c r="O185" s="445"/>
      <c r="P185" s="446"/>
      <c r="Q185" s="445"/>
      <c r="R185" s="238"/>
      <c r="S185" s="267"/>
      <c r="T185" s="238"/>
      <c r="U185" s="238"/>
      <c r="V185" s="266"/>
      <c r="W185" s="446"/>
      <c r="X185" s="4"/>
      <c r="Y185" s="4"/>
      <c r="Z185" s="4"/>
      <c r="AA185" s="4"/>
      <c r="AB185" s="4"/>
      <c r="AC185" s="4"/>
      <c r="AR185" s="4"/>
    </row>
    <row r="186" spans="1:46" ht="15" customHeight="1">
      <c r="A186" s="305"/>
      <c r="B186" s="302"/>
      <c r="C186" s="303"/>
      <c r="D186" s="452"/>
      <c r="E186" s="445"/>
      <c r="F186" s="238"/>
      <c r="G186" s="238"/>
      <c r="H186" s="238"/>
      <c r="I186" s="446"/>
      <c r="J186" s="445"/>
      <c r="K186" s="238"/>
      <c r="L186" s="238"/>
      <c r="M186" s="238"/>
      <c r="N186" s="446"/>
      <c r="O186" s="445"/>
      <c r="P186" s="446"/>
      <c r="Q186" s="445"/>
      <c r="R186" s="238"/>
      <c r="S186" s="267"/>
      <c r="T186" s="238"/>
      <c r="U186" s="238"/>
      <c r="V186" s="266"/>
      <c r="W186" s="446"/>
      <c r="X186" s="4"/>
      <c r="Y186" s="4"/>
      <c r="Z186" s="4"/>
      <c r="AA186" s="4"/>
      <c r="AB186" s="4"/>
      <c r="AC186" s="4"/>
      <c r="AR186" s="4"/>
    </row>
    <row r="187" spans="1:46" ht="15" customHeight="1">
      <c r="A187" s="305"/>
      <c r="B187" s="302"/>
      <c r="C187" s="303"/>
      <c r="D187" s="452"/>
      <c r="E187" s="445"/>
      <c r="F187" s="238"/>
      <c r="G187" s="238"/>
      <c r="H187" s="238"/>
      <c r="I187" s="446"/>
      <c r="J187" s="445"/>
      <c r="K187" s="238"/>
      <c r="L187" s="238"/>
      <c r="M187" s="238"/>
      <c r="N187" s="446"/>
      <c r="O187" s="445"/>
      <c r="P187" s="446"/>
      <c r="Q187" s="445"/>
      <c r="R187" s="238"/>
      <c r="S187" s="267"/>
      <c r="T187" s="238"/>
      <c r="U187" s="238"/>
      <c r="V187" s="266"/>
      <c r="W187" s="446"/>
      <c r="X187" s="4"/>
      <c r="Y187" s="4"/>
      <c r="Z187" s="4"/>
      <c r="AA187" s="4"/>
      <c r="AB187" s="4"/>
      <c r="AC187" s="4"/>
      <c r="AR187" s="4"/>
    </row>
    <row r="188" spans="1:46" ht="15" customHeight="1">
      <c r="A188" s="305"/>
      <c r="B188" s="302"/>
      <c r="C188" s="303"/>
      <c r="D188" s="301"/>
      <c r="E188" s="237"/>
      <c r="F188" s="238"/>
      <c r="G188" s="238"/>
      <c r="H188" s="238"/>
      <c r="I188" s="239"/>
      <c r="J188" s="237"/>
      <c r="K188" s="238"/>
      <c r="L188" s="238"/>
      <c r="M188" s="238"/>
      <c r="N188" s="239"/>
      <c r="O188" s="237"/>
      <c r="P188" s="239"/>
      <c r="Q188" s="237"/>
      <c r="R188" s="238"/>
      <c r="S188" s="267"/>
      <c r="T188" s="238"/>
      <c r="U188" s="238"/>
      <c r="V188" s="266"/>
      <c r="W188" s="239"/>
      <c r="X188" s="4"/>
      <c r="Y188" s="4"/>
      <c r="Z188" s="4"/>
      <c r="AA188" s="4"/>
      <c r="AB188" s="4"/>
      <c r="AC188" s="4"/>
      <c r="AR188" s="4"/>
    </row>
    <row r="189" spans="1:46" ht="15" customHeight="1">
      <c r="A189" s="305"/>
      <c r="B189" s="302"/>
      <c r="C189" s="303"/>
      <c r="D189" s="301"/>
      <c r="E189" s="237"/>
      <c r="F189" s="238"/>
      <c r="G189" s="238"/>
      <c r="H189" s="238"/>
      <c r="I189" s="239"/>
      <c r="J189" s="237"/>
      <c r="K189" s="238"/>
      <c r="L189" s="238"/>
      <c r="M189" s="238"/>
      <c r="N189" s="239"/>
      <c r="O189" s="237"/>
      <c r="P189" s="239"/>
      <c r="Q189" s="237"/>
      <c r="R189" s="238"/>
      <c r="S189" s="267"/>
      <c r="T189" s="238"/>
      <c r="U189" s="238"/>
      <c r="V189" s="266"/>
      <c r="W189" s="239"/>
      <c r="X189" s="4"/>
      <c r="Y189" s="4"/>
      <c r="Z189" s="4"/>
      <c r="AA189" s="4"/>
      <c r="AB189" s="4"/>
      <c r="AC189" s="4"/>
      <c r="AR189" s="4"/>
    </row>
    <row r="190" spans="1:46" ht="15" customHeight="1">
      <c r="A190" s="305"/>
      <c r="B190" s="302"/>
      <c r="C190" s="303"/>
      <c r="D190" s="301"/>
      <c r="E190" s="237"/>
      <c r="F190" s="238"/>
      <c r="G190" s="238"/>
      <c r="H190" s="238"/>
      <c r="I190" s="239"/>
      <c r="J190" s="237"/>
      <c r="K190" s="238"/>
      <c r="L190" s="238"/>
      <c r="M190" s="238"/>
      <c r="N190" s="239"/>
      <c r="O190" s="237"/>
      <c r="P190" s="239"/>
      <c r="Q190" s="237"/>
      <c r="R190" s="238"/>
      <c r="S190" s="267"/>
      <c r="T190" s="238"/>
      <c r="U190" s="238"/>
      <c r="V190" s="266"/>
      <c r="W190" s="239"/>
      <c r="X190" s="4"/>
      <c r="Y190" s="4"/>
      <c r="Z190" s="4"/>
      <c r="AA190" s="4"/>
      <c r="AB190" s="4"/>
      <c r="AC190" s="4"/>
      <c r="AR190" s="4"/>
    </row>
    <row r="191" spans="1:46" ht="15" customHeight="1">
      <c r="A191" s="305"/>
      <c r="B191" s="302"/>
      <c r="C191" s="303"/>
      <c r="D191" s="301"/>
      <c r="E191" s="237"/>
      <c r="F191" s="238"/>
      <c r="G191" s="238"/>
      <c r="H191" s="238"/>
      <c r="I191" s="239"/>
      <c r="J191" s="237"/>
      <c r="K191" s="238"/>
      <c r="L191" s="238"/>
      <c r="M191" s="238"/>
      <c r="N191" s="239"/>
      <c r="O191" s="237"/>
      <c r="P191" s="239"/>
      <c r="Q191" s="237"/>
      <c r="R191" s="238"/>
      <c r="S191" s="267"/>
      <c r="T191" s="238"/>
      <c r="U191" s="238"/>
      <c r="V191" s="266"/>
      <c r="W191" s="239"/>
      <c r="X191" s="4"/>
      <c r="Y191" s="4"/>
      <c r="Z191" s="4"/>
      <c r="AA191" s="4"/>
      <c r="AB191" s="4"/>
      <c r="AC191" s="4"/>
      <c r="AR191" s="4"/>
    </row>
    <row r="192" spans="1:46" ht="15" customHeight="1">
      <c r="A192" s="290"/>
      <c r="B192" s="297"/>
      <c r="C192" s="298"/>
      <c r="D192" s="299"/>
      <c r="E192" s="265"/>
      <c r="F192" s="263"/>
      <c r="G192" s="263"/>
      <c r="H192" s="263"/>
      <c r="I192" s="300"/>
      <c r="J192" s="265"/>
      <c r="K192" s="263"/>
      <c r="L192" s="263"/>
      <c r="M192" s="263"/>
      <c r="N192" s="300"/>
      <c r="O192" s="265"/>
      <c r="P192" s="300"/>
      <c r="Q192" s="237"/>
      <c r="R192" s="238"/>
      <c r="S192" s="267"/>
      <c r="T192" s="238"/>
      <c r="U192" s="238"/>
      <c r="V192" s="266"/>
      <c r="W192" s="239"/>
      <c r="X192" s="4"/>
      <c r="Y192" s="4"/>
      <c r="Z192" s="4"/>
      <c r="AA192" s="4"/>
      <c r="AT192" s="4"/>
    </row>
    <row r="193" spans="1:46" ht="15" customHeight="1">
      <c r="A193" s="290"/>
      <c r="B193" s="297"/>
      <c r="C193" s="298"/>
      <c r="D193" s="299"/>
      <c r="E193" s="265"/>
      <c r="F193" s="263"/>
      <c r="G193" s="263"/>
      <c r="H193" s="263"/>
      <c r="I193" s="300"/>
      <c r="J193" s="265"/>
      <c r="K193" s="263"/>
      <c r="L193" s="263"/>
      <c r="M193" s="263"/>
      <c r="N193" s="300"/>
      <c r="O193" s="265"/>
      <c r="P193" s="300"/>
      <c r="Q193" s="237"/>
      <c r="R193" s="238"/>
      <c r="S193" s="267"/>
      <c r="T193" s="238"/>
      <c r="U193" s="238"/>
      <c r="V193" s="266"/>
      <c r="W193" s="239"/>
      <c r="X193" s="4"/>
      <c r="Y193" s="4"/>
      <c r="Z193" s="4"/>
      <c r="AA193" s="4"/>
      <c r="AT193" s="4"/>
    </row>
    <row r="194" spans="1:46" ht="15" customHeight="1">
      <c r="A194" s="290"/>
      <c r="B194" s="297"/>
      <c r="C194" s="298"/>
      <c r="D194" s="299"/>
      <c r="E194" s="265"/>
      <c r="F194" s="263"/>
      <c r="G194" s="263"/>
      <c r="H194" s="263"/>
      <c r="I194" s="300"/>
      <c r="J194" s="265"/>
      <c r="K194" s="263"/>
      <c r="L194" s="263"/>
      <c r="M194" s="263"/>
      <c r="N194" s="300"/>
      <c r="O194" s="265"/>
      <c r="P194" s="300"/>
      <c r="Q194" s="237"/>
      <c r="R194" s="238"/>
      <c r="S194" s="267"/>
      <c r="T194" s="238"/>
      <c r="U194" s="238"/>
      <c r="V194" s="266"/>
      <c r="W194" s="239"/>
      <c r="X194" s="4"/>
      <c r="Y194" s="4"/>
      <c r="Z194" s="4"/>
      <c r="AA194" s="4"/>
      <c r="AT194" s="4"/>
    </row>
    <row r="195" spans="1:46" ht="15" customHeight="1">
      <c r="A195" s="290"/>
      <c r="B195" s="297"/>
      <c r="C195" s="298"/>
      <c r="D195" s="299"/>
      <c r="E195" s="265"/>
      <c r="F195" s="263"/>
      <c r="G195" s="263"/>
      <c r="H195" s="263"/>
      <c r="I195" s="300"/>
      <c r="J195" s="265"/>
      <c r="K195" s="263"/>
      <c r="L195" s="263"/>
      <c r="M195" s="263"/>
      <c r="N195" s="300"/>
      <c r="O195" s="265"/>
      <c r="P195" s="300"/>
      <c r="Q195" s="237"/>
      <c r="R195" s="238"/>
      <c r="S195" s="267"/>
      <c r="T195" s="238"/>
      <c r="U195" s="238"/>
      <c r="V195" s="266"/>
      <c r="W195" s="239"/>
      <c r="X195" s="4"/>
      <c r="Y195" s="4"/>
      <c r="Z195" s="4"/>
      <c r="AA195" s="4"/>
      <c r="AT195" s="4"/>
    </row>
    <row r="196" spans="1:46" ht="15" customHeight="1">
      <c r="A196" s="290"/>
      <c r="B196" s="297"/>
      <c r="C196" s="298"/>
      <c r="D196" s="299"/>
      <c r="E196" s="265"/>
      <c r="F196" s="263"/>
      <c r="G196" s="263"/>
      <c r="H196" s="263"/>
      <c r="I196" s="300"/>
      <c r="J196" s="265"/>
      <c r="K196" s="263"/>
      <c r="L196" s="263"/>
      <c r="M196" s="263"/>
      <c r="N196" s="300"/>
      <c r="O196" s="265"/>
      <c r="P196" s="300"/>
      <c r="Q196" s="237"/>
      <c r="R196" s="238"/>
      <c r="S196" s="267"/>
      <c r="T196" s="238"/>
      <c r="U196" s="238"/>
      <c r="V196" s="266"/>
      <c r="W196" s="239"/>
      <c r="X196" s="4"/>
      <c r="Y196" s="4"/>
      <c r="Z196" s="4"/>
      <c r="AA196" s="4"/>
      <c r="AT196" s="4"/>
    </row>
    <row r="197" spans="1:46" ht="15" customHeight="1">
      <c r="A197" s="290"/>
      <c r="B197" s="297"/>
      <c r="C197" s="298"/>
      <c r="D197" s="299"/>
      <c r="E197" s="265"/>
      <c r="F197" s="263"/>
      <c r="G197" s="263"/>
      <c r="H197" s="263"/>
      <c r="I197" s="300"/>
      <c r="J197" s="265"/>
      <c r="K197" s="263"/>
      <c r="L197" s="263"/>
      <c r="M197" s="263"/>
      <c r="N197" s="300"/>
      <c r="O197" s="265"/>
      <c r="P197" s="300"/>
      <c r="Q197" s="237"/>
      <c r="R197" s="238"/>
      <c r="S197" s="267"/>
      <c r="T197" s="238"/>
      <c r="U197" s="238"/>
      <c r="V197" s="266"/>
      <c r="W197" s="239"/>
      <c r="X197" s="4"/>
      <c r="Y197" s="4"/>
      <c r="Z197" s="4"/>
      <c r="AA197" s="4"/>
      <c r="AT197" s="4"/>
    </row>
    <row r="198" spans="1:46" ht="15" customHeight="1">
      <c r="A198" s="290"/>
      <c r="B198" s="297"/>
      <c r="C198" s="298"/>
      <c r="D198" s="301"/>
      <c r="E198" s="237"/>
      <c r="F198" s="238"/>
      <c r="G198" s="238"/>
      <c r="H198" s="238"/>
      <c r="I198" s="239"/>
      <c r="J198" s="237"/>
      <c r="K198" s="238"/>
      <c r="L198" s="238"/>
      <c r="M198" s="238"/>
      <c r="N198" s="239"/>
      <c r="O198" s="237"/>
      <c r="P198" s="239"/>
      <c r="Q198" s="237"/>
      <c r="R198" s="238"/>
      <c r="S198" s="267"/>
      <c r="T198" s="238"/>
      <c r="U198" s="238"/>
      <c r="V198" s="266"/>
      <c r="W198" s="239"/>
      <c r="X198" s="4"/>
      <c r="Y198" s="4"/>
      <c r="Z198" s="4"/>
      <c r="AA198" s="4"/>
      <c r="AT198" s="4"/>
    </row>
    <row r="199" spans="1:46" ht="15" customHeight="1">
      <c r="A199" s="290"/>
      <c r="B199" s="297"/>
      <c r="C199" s="298"/>
      <c r="D199" s="301"/>
      <c r="E199" s="237"/>
      <c r="F199" s="238"/>
      <c r="G199" s="238"/>
      <c r="H199" s="238"/>
      <c r="I199" s="239"/>
      <c r="J199" s="237"/>
      <c r="K199" s="238"/>
      <c r="L199" s="238"/>
      <c r="M199" s="238"/>
      <c r="N199" s="239"/>
      <c r="O199" s="237"/>
      <c r="P199" s="239"/>
      <c r="Q199" s="237"/>
      <c r="R199" s="238"/>
      <c r="S199" s="267"/>
      <c r="T199" s="238"/>
      <c r="U199" s="238"/>
      <c r="V199" s="266"/>
      <c r="W199" s="239"/>
      <c r="X199" s="4"/>
      <c r="Y199" s="4"/>
      <c r="Z199" s="4"/>
      <c r="AA199" s="4"/>
      <c r="AT199" s="4"/>
    </row>
    <row r="200" spans="1:46" ht="15" customHeight="1">
      <c r="A200" s="290"/>
      <c r="B200" s="297"/>
      <c r="C200" s="298"/>
      <c r="D200" s="301"/>
      <c r="E200" s="237"/>
      <c r="F200" s="238"/>
      <c r="G200" s="238"/>
      <c r="H200" s="238"/>
      <c r="I200" s="239"/>
      <c r="J200" s="237"/>
      <c r="K200" s="238"/>
      <c r="L200" s="238"/>
      <c r="M200" s="238"/>
      <c r="N200" s="239"/>
      <c r="O200" s="237"/>
      <c r="P200" s="239"/>
      <c r="Q200" s="237"/>
      <c r="R200" s="238"/>
      <c r="S200" s="267"/>
      <c r="T200" s="238"/>
      <c r="U200" s="238"/>
      <c r="V200" s="266"/>
      <c r="W200" s="239"/>
      <c r="X200" s="4"/>
      <c r="Y200" s="4"/>
      <c r="Z200" s="4"/>
      <c r="AA200" s="4"/>
      <c r="AB200" s="4"/>
      <c r="AC200" s="4"/>
      <c r="AR200" s="4"/>
    </row>
    <row r="201" spans="1:46" ht="15" customHeight="1">
      <c r="A201" s="290"/>
      <c r="B201" s="297"/>
      <c r="C201" s="298"/>
      <c r="D201" s="301"/>
      <c r="E201" s="237"/>
      <c r="F201" s="238"/>
      <c r="G201" s="238"/>
      <c r="H201" s="238"/>
      <c r="I201" s="239"/>
      <c r="J201" s="237"/>
      <c r="K201" s="238"/>
      <c r="L201" s="238"/>
      <c r="M201" s="238"/>
      <c r="N201" s="239"/>
      <c r="O201" s="237"/>
      <c r="P201" s="239"/>
      <c r="Q201" s="237"/>
      <c r="R201" s="238"/>
      <c r="S201" s="267"/>
      <c r="T201" s="238"/>
      <c r="U201" s="238"/>
      <c r="V201" s="266"/>
      <c r="W201" s="239"/>
      <c r="X201" s="4"/>
      <c r="Y201" s="4"/>
      <c r="Z201" s="4"/>
      <c r="AA201" s="4"/>
      <c r="AB201" s="4"/>
      <c r="AC201" s="4"/>
      <c r="AR201" s="4"/>
    </row>
    <row r="202" spans="1:46" ht="15" customHeight="1">
      <c r="A202" s="290"/>
      <c r="B202" s="297"/>
      <c r="C202" s="298"/>
      <c r="D202" s="301"/>
      <c r="E202" s="237"/>
      <c r="F202" s="238"/>
      <c r="G202" s="238"/>
      <c r="H202" s="238"/>
      <c r="I202" s="239"/>
      <c r="J202" s="237"/>
      <c r="K202" s="238"/>
      <c r="L202" s="238"/>
      <c r="M202" s="238"/>
      <c r="N202" s="239"/>
      <c r="O202" s="237"/>
      <c r="P202" s="239"/>
      <c r="Q202" s="237"/>
      <c r="R202" s="238"/>
      <c r="S202" s="267"/>
      <c r="T202" s="238"/>
      <c r="U202" s="238"/>
      <c r="V202" s="266"/>
      <c r="W202" s="239"/>
      <c r="X202" s="4"/>
      <c r="Y202" s="4"/>
      <c r="Z202" s="4"/>
      <c r="AA202" s="4"/>
      <c r="AB202" s="4"/>
      <c r="AC202" s="4"/>
      <c r="AR202" s="4"/>
    </row>
    <row r="203" spans="1:46" ht="15" customHeight="1">
      <c r="A203" s="290"/>
      <c r="B203" s="297"/>
      <c r="C203" s="298"/>
      <c r="D203" s="301"/>
      <c r="E203" s="237"/>
      <c r="F203" s="238"/>
      <c r="G203" s="238"/>
      <c r="H203" s="238"/>
      <c r="I203" s="239"/>
      <c r="J203" s="237"/>
      <c r="K203" s="238"/>
      <c r="L203" s="238"/>
      <c r="M203" s="238"/>
      <c r="N203" s="239"/>
      <c r="O203" s="237"/>
      <c r="P203" s="239"/>
      <c r="Q203" s="237"/>
      <c r="R203" s="238"/>
      <c r="S203" s="267"/>
      <c r="T203" s="238"/>
      <c r="U203" s="238"/>
      <c r="V203" s="266"/>
      <c r="W203" s="239"/>
      <c r="X203" s="4"/>
      <c r="Y203" s="4"/>
      <c r="Z203" s="4"/>
      <c r="AA203" s="4"/>
      <c r="AB203" s="4"/>
      <c r="AC203" s="4"/>
      <c r="AR203" s="4"/>
    </row>
    <row r="204" spans="1:46" ht="15" customHeight="1">
      <c r="A204" s="290"/>
      <c r="B204" s="297"/>
      <c r="C204" s="298"/>
      <c r="D204" s="301"/>
      <c r="E204" s="237"/>
      <c r="F204" s="238"/>
      <c r="G204" s="238"/>
      <c r="H204" s="238"/>
      <c r="I204" s="239"/>
      <c r="J204" s="237"/>
      <c r="K204" s="238"/>
      <c r="L204" s="238"/>
      <c r="M204" s="238"/>
      <c r="N204" s="239"/>
      <c r="O204" s="237"/>
      <c r="P204" s="239"/>
      <c r="Q204" s="237"/>
      <c r="R204" s="238"/>
      <c r="S204" s="267"/>
      <c r="T204" s="238"/>
      <c r="U204" s="238"/>
      <c r="V204" s="266"/>
      <c r="W204" s="239"/>
      <c r="X204" s="4"/>
      <c r="Y204" s="4"/>
      <c r="Z204" s="4"/>
      <c r="AA204" s="4"/>
      <c r="AB204" s="4"/>
      <c r="AC204" s="4"/>
      <c r="AR204" s="4"/>
    </row>
    <row r="205" spans="1:46" ht="15" customHeight="1">
      <c r="A205" s="290"/>
      <c r="B205" s="297"/>
      <c r="C205" s="298"/>
      <c r="D205" s="301"/>
      <c r="E205" s="237"/>
      <c r="F205" s="238"/>
      <c r="G205" s="238"/>
      <c r="H205" s="238"/>
      <c r="I205" s="239"/>
      <c r="J205" s="237"/>
      <c r="K205" s="238"/>
      <c r="L205" s="238"/>
      <c r="M205" s="238"/>
      <c r="N205" s="239"/>
      <c r="O205" s="237"/>
      <c r="P205" s="239"/>
      <c r="Q205" s="237"/>
      <c r="R205" s="238"/>
      <c r="S205" s="267"/>
      <c r="T205" s="238"/>
      <c r="U205" s="238"/>
      <c r="V205" s="266"/>
      <c r="W205" s="239"/>
      <c r="X205" s="4"/>
      <c r="Y205" s="4"/>
      <c r="Z205" s="4"/>
      <c r="AA205" s="4"/>
      <c r="AB205" s="4"/>
      <c r="AC205" s="4"/>
      <c r="AR205" s="4"/>
    </row>
    <row r="206" spans="1:46" ht="15" customHeight="1">
      <c r="A206" s="290"/>
      <c r="B206" s="297"/>
      <c r="C206" s="298"/>
      <c r="D206" s="301"/>
      <c r="E206" s="237"/>
      <c r="F206" s="238"/>
      <c r="G206" s="238"/>
      <c r="H206" s="238"/>
      <c r="I206" s="239"/>
      <c r="J206" s="237"/>
      <c r="K206" s="238"/>
      <c r="L206" s="238"/>
      <c r="M206" s="238"/>
      <c r="N206" s="239"/>
      <c r="O206" s="237"/>
      <c r="P206" s="239"/>
      <c r="Q206" s="237"/>
      <c r="R206" s="238"/>
      <c r="S206" s="267"/>
      <c r="T206" s="238"/>
      <c r="U206" s="238"/>
      <c r="V206" s="266"/>
      <c r="W206" s="239"/>
      <c r="X206" s="4"/>
      <c r="Y206" s="4"/>
      <c r="Z206" s="4"/>
      <c r="AA206" s="4"/>
      <c r="AB206" s="4"/>
      <c r="AC206" s="4"/>
      <c r="AR206" s="4"/>
    </row>
    <row r="207" spans="1:46" ht="15" customHeight="1">
      <c r="A207" s="290"/>
      <c r="B207" s="297"/>
      <c r="C207" s="298"/>
      <c r="D207" s="301"/>
      <c r="E207" s="237"/>
      <c r="F207" s="238"/>
      <c r="G207" s="238"/>
      <c r="H207" s="238"/>
      <c r="I207" s="239"/>
      <c r="J207" s="237"/>
      <c r="K207" s="238"/>
      <c r="L207" s="238"/>
      <c r="M207" s="238"/>
      <c r="N207" s="239"/>
      <c r="O207" s="237"/>
      <c r="P207" s="239"/>
      <c r="Q207" s="237"/>
      <c r="R207" s="238"/>
      <c r="S207" s="267"/>
      <c r="T207" s="238"/>
      <c r="U207" s="238"/>
      <c r="V207" s="266"/>
      <c r="W207" s="239"/>
      <c r="X207" s="4"/>
      <c r="Y207" s="4"/>
      <c r="Z207" s="4"/>
      <c r="AA207" s="4"/>
      <c r="AB207" s="4"/>
      <c r="AC207" s="4"/>
      <c r="AR207" s="4"/>
    </row>
    <row r="208" spans="1:46" ht="15" customHeight="1">
      <c r="A208" s="290"/>
      <c r="B208" s="297"/>
      <c r="C208" s="298"/>
      <c r="D208" s="301"/>
      <c r="E208" s="237"/>
      <c r="F208" s="238"/>
      <c r="G208" s="238"/>
      <c r="H208" s="238"/>
      <c r="I208" s="239"/>
      <c r="J208" s="237"/>
      <c r="K208" s="238"/>
      <c r="L208" s="238"/>
      <c r="M208" s="238"/>
      <c r="N208" s="239"/>
      <c r="O208" s="237"/>
      <c r="P208" s="239"/>
      <c r="Q208" s="237"/>
      <c r="R208" s="238"/>
      <c r="S208" s="267"/>
      <c r="T208" s="238"/>
      <c r="U208" s="238"/>
      <c r="V208" s="266"/>
      <c r="W208" s="239"/>
      <c r="X208" s="4"/>
      <c r="Y208" s="4"/>
      <c r="Z208" s="4"/>
      <c r="AA208" s="4"/>
      <c r="AB208" s="4"/>
      <c r="AC208" s="4"/>
      <c r="AR208" s="4"/>
    </row>
    <row r="209" spans="1:46" ht="15" customHeight="1">
      <c r="A209" s="290"/>
      <c r="B209" s="297"/>
      <c r="C209" s="298"/>
      <c r="D209" s="301"/>
      <c r="E209" s="237"/>
      <c r="F209" s="238"/>
      <c r="G209" s="238"/>
      <c r="H209" s="238"/>
      <c r="I209" s="239"/>
      <c r="J209" s="237"/>
      <c r="K209" s="238"/>
      <c r="L209" s="238"/>
      <c r="M209" s="238"/>
      <c r="N209" s="239"/>
      <c r="O209" s="237"/>
      <c r="P209" s="239"/>
      <c r="Q209" s="237"/>
      <c r="R209" s="238"/>
      <c r="S209" s="267"/>
      <c r="T209" s="238"/>
      <c r="U209" s="238"/>
      <c r="V209" s="266"/>
      <c r="W209" s="239"/>
      <c r="X209" s="4"/>
      <c r="Y209" s="4"/>
      <c r="Z209" s="4"/>
      <c r="AA209" s="4"/>
      <c r="AB209" s="4"/>
      <c r="AC209" s="4"/>
      <c r="AR209" s="4"/>
    </row>
    <row r="210" spans="1:46" ht="15" customHeight="1">
      <c r="A210" s="290"/>
      <c r="B210" s="297"/>
      <c r="C210" s="298"/>
      <c r="D210" s="301"/>
      <c r="E210" s="237"/>
      <c r="F210" s="238"/>
      <c r="G210" s="238"/>
      <c r="H210" s="238"/>
      <c r="I210" s="239"/>
      <c r="J210" s="237"/>
      <c r="K210" s="238"/>
      <c r="L210" s="238"/>
      <c r="M210" s="238"/>
      <c r="N210" s="239"/>
      <c r="O210" s="237"/>
      <c r="P210" s="239"/>
      <c r="Q210" s="237"/>
      <c r="R210" s="238"/>
      <c r="S210" s="267"/>
      <c r="T210" s="238"/>
      <c r="U210" s="238"/>
      <c r="V210" s="266"/>
      <c r="W210" s="239"/>
      <c r="X210" s="4"/>
      <c r="Y210" s="4"/>
      <c r="Z210" s="4"/>
      <c r="AA210" s="4"/>
      <c r="AB210" s="4"/>
      <c r="AC210" s="4"/>
      <c r="AR210" s="4"/>
    </row>
    <row r="211" spans="1:46" ht="15" customHeight="1">
      <c r="A211" s="290"/>
      <c r="B211" s="297"/>
      <c r="C211" s="298"/>
      <c r="D211" s="301"/>
      <c r="E211" s="237"/>
      <c r="F211" s="238"/>
      <c r="G211" s="238"/>
      <c r="H211" s="238"/>
      <c r="I211" s="239"/>
      <c r="J211" s="237"/>
      <c r="K211" s="238"/>
      <c r="L211" s="238"/>
      <c r="M211" s="238"/>
      <c r="N211" s="239"/>
      <c r="O211" s="237"/>
      <c r="P211" s="239"/>
      <c r="Q211" s="237"/>
      <c r="R211" s="238"/>
      <c r="S211" s="267"/>
      <c r="T211" s="238"/>
      <c r="U211" s="238"/>
      <c r="V211" s="266"/>
      <c r="W211" s="239"/>
      <c r="X211" s="4"/>
      <c r="Y211" s="4"/>
      <c r="Z211" s="4"/>
      <c r="AA211" s="4"/>
      <c r="AB211" s="4"/>
      <c r="AC211" s="4"/>
      <c r="AR211" s="4"/>
    </row>
    <row r="212" spans="1:46" ht="15" customHeight="1">
      <c r="A212" s="290"/>
      <c r="B212" s="297"/>
      <c r="C212" s="298"/>
      <c r="D212" s="301"/>
      <c r="E212" s="237"/>
      <c r="F212" s="238"/>
      <c r="G212" s="238"/>
      <c r="H212" s="238"/>
      <c r="I212" s="239"/>
      <c r="J212" s="237"/>
      <c r="K212" s="238"/>
      <c r="L212" s="238"/>
      <c r="M212" s="238"/>
      <c r="N212" s="239"/>
      <c r="O212" s="237"/>
      <c r="P212" s="239"/>
      <c r="Q212" s="237"/>
      <c r="R212" s="238"/>
      <c r="S212" s="267"/>
      <c r="T212" s="238"/>
      <c r="U212" s="238"/>
      <c r="V212" s="266"/>
      <c r="W212" s="239"/>
      <c r="X212" s="4"/>
      <c r="Y212" s="4"/>
      <c r="Z212" s="4"/>
      <c r="AA212" s="4"/>
      <c r="AB212" s="4"/>
      <c r="AC212" s="4"/>
      <c r="AR212" s="4"/>
    </row>
    <row r="213" spans="1:46" ht="15" customHeight="1">
      <c r="A213" s="290"/>
      <c r="B213" s="297"/>
      <c r="C213" s="298"/>
      <c r="D213" s="301"/>
      <c r="E213" s="237"/>
      <c r="F213" s="238"/>
      <c r="G213" s="238"/>
      <c r="H213" s="238"/>
      <c r="I213" s="239"/>
      <c r="J213" s="237"/>
      <c r="K213" s="238"/>
      <c r="L213" s="238"/>
      <c r="M213" s="238"/>
      <c r="N213" s="239"/>
      <c r="O213" s="237"/>
      <c r="P213" s="239"/>
      <c r="Q213" s="237"/>
      <c r="R213" s="238"/>
      <c r="S213" s="267"/>
      <c r="T213" s="238"/>
      <c r="U213" s="238"/>
      <c r="V213" s="266"/>
      <c r="W213" s="239"/>
      <c r="X213" s="4"/>
      <c r="Y213" s="4"/>
      <c r="Z213" s="4"/>
      <c r="AA213" s="4"/>
      <c r="AB213" s="4"/>
      <c r="AC213" s="4"/>
      <c r="AR213" s="4"/>
    </row>
    <row r="214" spans="1:46" ht="15" customHeight="1">
      <c r="A214" s="290"/>
      <c r="B214" s="297"/>
      <c r="C214" s="298"/>
      <c r="D214" s="301"/>
      <c r="E214" s="237"/>
      <c r="F214" s="238"/>
      <c r="G214" s="238"/>
      <c r="H214" s="238"/>
      <c r="I214" s="239"/>
      <c r="J214" s="237"/>
      <c r="K214" s="238"/>
      <c r="L214" s="238"/>
      <c r="M214" s="238"/>
      <c r="N214" s="239"/>
      <c r="O214" s="237"/>
      <c r="P214" s="239"/>
      <c r="Q214" s="237"/>
      <c r="R214" s="238"/>
      <c r="S214" s="267"/>
      <c r="T214" s="238"/>
      <c r="U214" s="238"/>
      <c r="V214" s="266"/>
      <c r="W214" s="239"/>
      <c r="X214" s="4"/>
      <c r="Y214" s="4"/>
      <c r="Z214" s="4"/>
      <c r="AA214" s="4"/>
      <c r="AB214" s="4"/>
      <c r="AC214" s="4"/>
      <c r="AR214" s="4"/>
    </row>
    <row r="215" spans="1:46" ht="15" customHeight="1">
      <c r="A215" s="290"/>
      <c r="B215" s="297"/>
      <c r="C215" s="298"/>
      <c r="D215" s="301"/>
      <c r="E215" s="237"/>
      <c r="F215" s="238"/>
      <c r="G215" s="238"/>
      <c r="H215" s="238"/>
      <c r="I215" s="239"/>
      <c r="J215" s="237"/>
      <c r="K215" s="238"/>
      <c r="L215" s="238"/>
      <c r="M215" s="238"/>
      <c r="N215" s="239"/>
      <c r="O215" s="237"/>
      <c r="P215" s="239"/>
      <c r="Q215" s="237"/>
      <c r="R215" s="238"/>
      <c r="S215" s="267"/>
      <c r="T215" s="238"/>
      <c r="U215" s="238"/>
      <c r="V215" s="266"/>
      <c r="W215" s="239"/>
      <c r="X215" s="4"/>
      <c r="Y215" s="4"/>
      <c r="Z215" s="4"/>
      <c r="AA215" s="4"/>
      <c r="AB215" s="4"/>
      <c r="AC215" s="4"/>
      <c r="AR215" s="4"/>
    </row>
    <row r="216" spans="1:46" ht="15" customHeight="1">
      <c r="A216" s="290"/>
      <c r="B216" s="297"/>
      <c r="C216" s="298"/>
      <c r="D216" s="301"/>
      <c r="E216" s="237"/>
      <c r="F216" s="238"/>
      <c r="G216" s="238"/>
      <c r="H216" s="238"/>
      <c r="I216" s="239"/>
      <c r="J216" s="237"/>
      <c r="K216" s="238"/>
      <c r="L216" s="238"/>
      <c r="M216" s="238"/>
      <c r="N216" s="239"/>
      <c r="O216" s="237"/>
      <c r="P216" s="239"/>
      <c r="Q216" s="237"/>
      <c r="R216" s="238"/>
      <c r="S216" s="267"/>
      <c r="T216" s="238"/>
      <c r="U216" s="238"/>
      <c r="V216" s="266"/>
      <c r="W216" s="239"/>
      <c r="X216" s="4"/>
      <c r="Y216" s="4"/>
      <c r="Z216" s="4"/>
      <c r="AA216" s="4"/>
      <c r="AB216" s="4"/>
      <c r="AC216" s="4"/>
      <c r="AR216" s="4"/>
    </row>
    <row r="217" spans="1:46" ht="15" customHeight="1">
      <c r="A217" s="290"/>
      <c r="B217" s="297"/>
      <c r="C217" s="298"/>
      <c r="D217" s="301"/>
      <c r="E217" s="237"/>
      <c r="F217" s="238"/>
      <c r="G217" s="238"/>
      <c r="H217" s="238"/>
      <c r="I217" s="239"/>
      <c r="J217" s="237"/>
      <c r="K217" s="238"/>
      <c r="L217" s="238"/>
      <c r="M217" s="238"/>
      <c r="N217" s="239"/>
      <c r="O217" s="237"/>
      <c r="P217" s="239"/>
      <c r="Q217" s="237"/>
      <c r="R217" s="238"/>
      <c r="S217" s="267"/>
      <c r="T217" s="238"/>
      <c r="U217" s="238"/>
      <c r="V217" s="266"/>
      <c r="W217" s="239"/>
      <c r="X217" s="4"/>
      <c r="Y217" s="4"/>
      <c r="Z217" s="4"/>
      <c r="AA217" s="4"/>
      <c r="AB217" s="4"/>
      <c r="AC217" s="4"/>
      <c r="AR217" s="4"/>
    </row>
    <row r="218" spans="1:46" ht="15" customHeight="1">
      <c r="A218" s="290"/>
      <c r="B218" s="297"/>
      <c r="C218" s="298"/>
      <c r="D218" s="301"/>
      <c r="E218" s="237"/>
      <c r="F218" s="238"/>
      <c r="G218" s="238"/>
      <c r="H218" s="238"/>
      <c r="I218" s="239"/>
      <c r="J218" s="237"/>
      <c r="K218" s="238"/>
      <c r="L218" s="238"/>
      <c r="M218" s="238"/>
      <c r="N218" s="239"/>
      <c r="O218" s="237"/>
      <c r="P218" s="239"/>
      <c r="Q218" s="237"/>
      <c r="R218" s="238"/>
      <c r="S218" s="267"/>
      <c r="T218" s="238"/>
      <c r="U218" s="238"/>
      <c r="V218" s="266"/>
      <c r="W218" s="239"/>
      <c r="X218" s="4"/>
      <c r="Y218" s="4"/>
      <c r="Z218" s="4"/>
      <c r="AA218" s="4"/>
      <c r="AB218" s="4"/>
      <c r="AC218" s="4"/>
      <c r="AR218" s="4"/>
    </row>
    <row r="219" spans="1:46" ht="15" customHeight="1">
      <c r="A219" s="290"/>
      <c r="B219" s="297"/>
      <c r="C219" s="298"/>
      <c r="D219" s="301"/>
      <c r="E219" s="237"/>
      <c r="F219" s="238"/>
      <c r="G219" s="238"/>
      <c r="H219" s="238"/>
      <c r="I219" s="239"/>
      <c r="J219" s="237"/>
      <c r="K219" s="238"/>
      <c r="L219" s="238"/>
      <c r="M219" s="238"/>
      <c r="N219" s="239"/>
      <c r="O219" s="237"/>
      <c r="P219" s="239"/>
      <c r="Q219" s="237"/>
      <c r="R219" s="238"/>
      <c r="S219" s="267"/>
      <c r="T219" s="238"/>
      <c r="U219" s="238"/>
      <c r="V219" s="266"/>
      <c r="W219" s="239"/>
      <c r="X219" s="4"/>
      <c r="Y219" s="4"/>
      <c r="Z219" s="4"/>
      <c r="AA219" s="4"/>
      <c r="AB219" s="4"/>
      <c r="AC219" s="4"/>
      <c r="AR219" s="4"/>
    </row>
    <row r="220" spans="1:46" ht="15" customHeight="1">
      <c r="A220" s="290"/>
      <c r="B220" s="297"/>
      <c r="C220" s="298"/>
      <c r="D220" s="301"/>
      <c r="E220" s="237"/>
      <c r="F220" s="238"/>
      <c r="G220" s="238"/>
      <c r="H220" s="238"/>
      <c r="I220" s="239"/>
      <c r="J220" s="237"/>
      <c r="K220" s="238"/>
      <c r="L220" s="238"/>
      <c r="M220" s="238"/>
      <c r="N220" s="239"/>
      <c r="O220" s="237"/>
      <c r="P220" s="239"/>
      <c r="Q220" s="237"/>
      <c r="R220" s="238"/>
      <c r="S220" s="267"/>
      <c r="T220" s="238"/>
      <c r="U220" s="238"/>
      <c r="V220" s="266"/>
      <c r="W220" s="239"/>
      <c r="X220" s="4"/>
      <c r="Y220" s="4"/>
      <c r="Z220" s="4"/>
      <c r="AA220" s="4"/>
      <c r="AB220" s="4"/>
      <c r="AC220" s="4"/>
      <c r="AR220" s="4"/>
    </row>
    <row r="221" spans="1:46" ht="15" customHeight="1">
      <c r="A221" s="290"/>
      <c r="B221" s="297"/>
      <c r="C221" s="298"/>
      <c r="D221" s="301"/>
      <c r="E221" s="237"/>
      <c r="F221" s="238"/>
      <c r="G221" s="238"/>
      <c r="H221" s="238"/>
      <c r="I221" s="239"/>
      <c r="J221" s="237"/>
      <c r="K221" s="238"/>
      <c r="L221" s="238"/>
      <c r="M221" s="238"/>
      <c r="N221" s="239"/>
      <c r="O221" s="237"/>
      <c r="P221" s="239"/>
      <c r="Q221" s="237"/>
      <c r="R221" s="238"/>
      <c r="S221" s="267"/>
      <c r="T221" s="238"/>
      <c r="U221" s="238"/>
      <c r="V221" s="266"/>
      <c r="W221" s="239"/>
      <c r="X221" s="4"/>
      <c r="Y221" s="4"/>
      <c r="Z221" s="4"/>
      <c r="AA221" s="4"/>
      <c r="AB221" s="4"/>
      <c r="AC221" s="4"/>
      <c r="AR221" s="4"/>
    </row>
    <row r="222" spans="1:46" ht="15" customHeight="1">
      <c r="A222" s="290"/>
      <c r="B222" s="297"/>
      <c r="C222" s="298"/>
      <c r="D222" s="301"/>
      <c r="E222" s="237"/>
      <c r="F222" s="238"/>
      <c r="G222" s="238"/>
      <c r="H222" s="238"/>
      <c r="I222" s="239"/>
      <c r="J222" s="237"/>
      <c r="K222" s="238"/>
      <c r="L222" s="238"/>
      <c r="M222" s="238"/>
      <c r="N222" s="239"/>
      <c r="O222" s="237"/>
      <c r="P222" s="239"/>
      <c r="Q222" s="237"/>
      <c r="R222" s="238"/>
      <c r="S222" s="267"/>
      <c r="T222" s="238"/>
      <c r="U222" s="238"/>
      <c r="V222" s="266"/>
      <c r="W222" s="239"/>
      <c r="X222" s="4"/>
      <c r="Y222" s="4"/>
      <c r="Z222" s="4"/>
      <c r="AA222" s="4"/>
      <c r="AB222" s="4"/>
      <c r="AC222" s="4"/>
      <c r="AR222" s="4"/>
    </row>
    <row r="223" spans="1:46" ht="15" customHeight="1">
      <c r="A223" s="290"/>
      <c r="B223" s="297"/>
      <c r="C223" s="298"/>
      <c r="D223" s="299"/>
      <c r="E223" s="265"/>
      <c r="F223" s="263"/>
      <c r="G223" s="263"/>
      <c r="H223" s="263"/>
      <c r="I223" s="300"/>
      <c r="J223" s="265"/>
      <c r="K223" s="263"/>
      <c r="L223" s="263"/>
      <c r="M223" s="263"/>
      <c r="N223" s="300"/>
      <c r="O223" s="265"/>
      <c r="P223" s="300"/>
      <c r="Q223" s="237"/>
      <c r="R223" s="238"/>
      <c r="S223" s="267"/>
      <c r="T223" s="238"/>
      <c r="U223" s="238"/>
      <c r="V223" s="266"/>
      <c r="W223" s="239"/>
      <c r="X223" s="4"/>
      <c r="Y223" s="4"/>
      <c r="Z223" s="4"/>
      <c r="AA223" s="4"/>
      <c r="AT223" s="4"/>
    </row>
    <row r="224" spans="1:46" ht="15" customHeight="1">
      <c r="A224" s="290"/>
      <c r="B224" s="297"/>
      <c r="C224" s="298"/>
      <c r="D224" s="299"/>
      <c r="E224" s="265"/>
      <c r="F224" s="263"/>
      <c r="G224" s="263"/>
      <c r="H224" s="263"/>
      <c r="I224" s="300"/>
      <c r="J224" s="265"/>
      <c r="K224" s="263"/>
      <c r="L224" s="263"/>
      <c r="M224" s="263"/>
      <c r="N224" s="300"/>
      <c r="O224" s="265"/>
      <c r="P224" s="300"/>
      <c r="Q224" s="237"/>
      <c r="R224" s="238"/>
      <c r="S224" s="267"/>
      <c r="T224" s="238"/>
      <c r="U224" s="238"/>
      <c r="V224" s="266"/>
      <c r="W224" s="239"/>
      <c r="X224" s="4"/>
      <c r="Y224" s="4"/>
      <c r="Z224" s="4"/>
      <c r="AA224" s="4"/>
      <c r="AT224" s="4"/>
    </row>
    <row r="225" spans="1:46" ht="15" customHeight="1">
      <c r="A225" s="290"/>
      <c r="B225" s="297"/>
      <c r="C225" s="298"/>
      <c r="D225" s="299"/>
      <c r="E225" s="265"/>
      <c r="F225" s="263"/>
      <c r="G225" s="263"/>
      <c r="H225" s="263"/>
      <c r="I225" s="300"/>
      <c r="J225" s="265"/>
      <c r="K225" s="263"/>
      <c r="L225" s="263"/>
      <c r="M225" s="263"/>
      <c r="N225" s="300"/>
      <c r="O225" s="265"/>
      <c r="P225" s="300"/>
      <c r="Q225" s="237"/>
      <c r="R225" s="238"/>
      <c r="S225" s="267"/>
      <c r="T225" s="238"/>
      <c r="U225" s="238"/>
      <c r="V225" s="266"/>
      <c r="W225" s="239"/>
      <c r="X225" s="4"/>
      <c r="Y225" s="4"/>
      <c r="Z225" s="4"/>
      <c r="AA225" s="4"/>
      <c r="AT225" s="4"/>
    </row>
    <row r="226" spans="1:46" ht="15" customHeight="1">
      <c r="A226" s="290"/>
      <c r="B226" s="297"/>
      <c r="C226" s="298"/>
      <c r="D226" s="299"/>
      <c r="E226" s="265"/>
      <c r="F226" s="263"/>
      <c r="G226" s="263"/>
      <c r="H226" s="263"/>
      <c r="I226" s="300"/>
      <c r="J226" s="265"/>
      <c r="K226" s="263"/>
      <c r="L226" s="263"/>
      <c r="M226" s="263"/>
      <c r="N226" s="300"/>
      <c r="O226" s="265"/>
      <c r="P226" s="300"/>
      <c r="Q226" s="237"/>
      <c r="R226" s="238"/>
      <c r="S226" s="267"/>
      <c r="T226" s="238"/>
      <c r="U226" s="238"/>
      <c r="V226" s="266"/>
      <c r="W226" s="239"/>
      <c r="X226" s="4"/>
      <c r="Y226" s="4"/>
      <c r="Z226" s="4"/>
      <c r="AA226" s="4"/>
      <c r="AT226" s="4"/>
    </row>
    <row r="227" spans="1:46" ht="15" customHeight="1">
      <c r="A227" s="290"/>
      <c r="B227" s="297"/>
      <c r="C227" s="298"/>
      <c r="D227" s="299"/>
      <c r="E227" s="265"/>
      <c r="F227" s="263"/>
      <c r="G227" s="263"/>
      <c r="H227" s="263"/>
      <c r="I227" s="300"/>
      <c r="J227" s="265"/>
      <c r="K227" s="263"/>
      <c r="L227" s="263"/>
      <c r="M227" s="263"/>
      <c r="N227" s="300"/>
      <c r="O227" s="265"/>
      <c r="P227" s="300"/>
      <c r="Q227" s="237"/>
      <c r="R227" s="238"/>
      <c r="S227" s="267"/>
      <c r="T227" s="238"/>
      <c r="U227" s="238"/>
      <c r="V227" s="266"/>
      <c r="W227" s="239"/>
      <c r="X227" s="4"/>
      <c r="Y227" s="4"/>
      <c r="Z227" s="4"/>
      <c r="AA227" s="4"/>
      <c r="AT227" s="4"/>
    </row>
    <row r="228" spans="1:46" ht="15" customHeight="1">
      <c r="A228" s="290"/>
      <c r="B228" s="297"/>
      <c r="C228" s="298"/>
      <c r="D228" s="299"/>
      <c r="E228" s="265"/>
      <c r="F228" s="263"/>
      <c r="G228" s="263"/>
      <c r="H228" s="263"/>
      <c r="I228" s="300"/>
      <c r="J228" s="265"/>
      <c r="K228" s="263"/>
      <c r="L228" s="263"/>
      <c r="M228" s="263"/>
      <c r="N228" s="300"/>
      <c r="O228" s="265"/>
      <c r="P228" s="300"/>
      <c r="Q228" s="237"/>
      <c r="R228" s="238"/>
      <c r="S228" s="267"/>
      <c r="T228" s="238"/>
      <c r="U228" s="238"/>
      <c r="V228" s="266"/>
      <c r="W228" s="239"/>
      <c r="X228" s="4"/>
      <c r="Y228" s="4"/>
      <c r="Z228" s="4"/>
      <c r="AA228" s="4"/>
      <c r="AT228" s="4"/>
    </row>
    <row r="229" spans="1:46" ht="15" customHeight="1">
      <c r="A229" s="290"/>
      <c r="B229" s="297"/>
      <c r="C229" s="298"/>
      <c r="D229" s="301"/>
      <c r="E229" s="237"/>
      <c r="F229" s="238"/>
      <c r="G229" s="238"/>
      <c r="H229" s="238"/>
      <c r="I229" s="239"/>
      <c r="J229" s="237"/>
      <c r="K229" s="238"/>
      <c r="L229" s="238"/>
      <c r="M229" s="238"/>
      <c r="N229" s="239"/>
      <c r="O229" s="237"/>
      <c r="P229" s="239"/>
      <c r="Q229" s="237"/>
      <c r="R229" s="238"/>
      <c r="S229" s="267"/>
      <c r="T229" s="238"/>
      <c r="U229" s="238"/>
      <c r="V229" s="266"/>
      <c r="W229" s="239"/>
      <c r="X229" s="4"/>
      <c r="Y229" s="4"/>
      <c r="Z229" s="4"/>
      <c r="AA229" s="4"/>
      <c r="AT229" s="4"/>
    </row>
    <row r="230" spans="1:46" ht="15" customHeight="1">
      <c r="A230" s="290"/>
      <c r="B230" s="297"/>
      <c r="C230" s="298"/>
      <c r="D230" s="301"/>
      <c r="E230" s="237"/>
      <c r="F230" s="238"/>
      <c r="G230" s="238"/>
      <c r="H230" s="238"/>
      <c r="I230" s="239"/>
      <c r="J230" s="237"/>
      <c r="K230" s="238"/>
      <c r="L230" s="238"/>
      <c r="M230" s="238"/>
      <c r="N230" s="239"/>
      <c r="O230" s="237"/>
      <c r="P230" s="239"/>
      <c r="Q230" s="237"/>
      <c r="R230" s="238"/>
      <c r="S230" s="267"/>
      <c r="T230" s="238"/>
      <c r="U230" s="238"/>
      <c r="V230" s="266"/>
      <c r="W230" s="239"/>
      <c r="X230" s="4"/>
      <c r="Y230" s="4"/>
      <c r="Z230" s="4"/>
      <c r="AA230" s="4"/>
      <c r="AT230" s="4"/>
    </row>
    <row r="231" spans="1:46" ht="15" customHeight="1">
      <c r="A231" s="290"/>
      <c r="B231" s="297"/>
      <c r="C231" s="298"/>
      <c r="D231" s="301"/>
      <c r="E231" s="237"/>
      <c r="F231" s="238"/>
      <c r="G231" s="238"/>
      <c r="H231" s="238"/>
      <c r="I231" s="239"/>
      <c r="J231" s="237"/>
      <c r="K231" s="238"/>
      <c r="L231" s="238"/>
      <c r="M231" s="238"/>
      <c r="N231" s="239"/>
      <c r="O231" s="237"/>
      <c r="P231" s="239"/>
      <c r="Q231" s="237"/>
      <c r="R231" s="238"/>
      <c r="S231" s="267"/>
      <c r="T231" s="238"/>
      <c r="U231" s="238"/>
      <c r="V231" s="266"/>
      <c r="W231" s="239"/>
      <c r="X231" s="4"/>
      <c r="Y231" s="4"/>
      <c r="Z231" s="4"/>
      <c r="AA231" s="4"/>
      <c r="AB231" s="4"/>
      <c r="AC231" s="4"/>
      <c r="AR231" s="4"/>
    </row>
    <row r="232" spans="1:46" ht="15" customHeight="1">
      <c r="A232" s="290"/>
      <c r="B232" s="297"/>
      <c r="C232" s="298"/>
      <c r="D232" s="301"/>
      <c r="E232" s="237"/>
      <c r="F232" s="238"/>
      <c r="G232" s="238"/>
      <c r="H232" s="238"/>
      <c r="I232" s="239"/>
      <c r="J232" s="237"/>
      <c r="K232" s="238"/>
      <c r="L232" s="238"/>
      <c r="M232" s="238"/>
      <c r="N232" s="239"/>
      <c r="O232" s="237"/>
      <c r="P232" s="239"/>
      <c r="Q232" s="237"/>
      <c r="R232" s="238"/>
      <c r="S232" s="267"/>
      <c r="T232" s="238"/>
      <c r="U232" s="238"/>
      <c r="V232" s="266"/>
      <c r="W232" s="239"/>
      <c r="X232" s="4"/>
      <c r="Y232" s="4"/>
      <c r="Z232" s="4"/>
      <c r="AA232" s="4"/>
      <c r="AB232" s="4"/>
      <c r="AC232" s="4"/>
      <c r="AR232" s="4"/>
    </row>
    <row r="233" spans="1:46" ht="15" customHeight="1">
      <c r="A233" s="290"/>
      <c r="B233" s="297"/>
      <c r="C233" s="298"/>
      <c r="D233" s="301"/>
      <c r="E233" s="237"/>
      <c r="F233" s="238"/>
      <c r="G233" s="238"/>
      <c r="H233" s="238"/>
      <c r="I233" s="239"/>
      <c r="J233" s="237"/>
      <c r="K233" s="238"/>
      <c r="L233" s="238"/>
      <c r="M233" s="238"/>
      <c r="N233" s="239"/>
      <c r="O233" s="237"/>
      <c r="P233" s="239"/>
      <c r="Q233" s="237"/>
      <c r="R233" s="238"/>
      <c r="S233" s="267"/>
      <c r="T233" s="238"/>
      <c r="U233" s="238"/>
      <c r="V233" s="266"/>
      <c r="W233" s="239"/>
      <c r="X233" s="4"/>
      <c r="Y233" s="4"/>
      <c r="Z233" s="4"/>
      <c r="AA233" s="4"/>
      <c r="AB233" s="4"/>
      <c r="AC233" s="4"/>
      <c r="AR233" s="4"/>
    </row>
    <row r="234" spans="1:46" ht="15" customHeight="1">
      <c r="A234" s="290"/>
      <c r="B234" s="297"/>
      <c r="C234" s="298"/>
      <c r="D234" s="301"/>
      <c r="E234" s="237"/>
      <c r="F234" s="238"/>
      <c r="G234" s="238"/>
      <c r="H234" s="238"/>
      <c r="I234" s="239"/>
      <c r="J234" s="237"/>
      <c r="K234" s="238"/>
      <c r="L234" s="238"/>
      <c r="M234" s="238"/>
      <c r="N234" s="239"/>
      <c r="O234" s="237"/>
      <c r="P234" s="239"/>
      <c r="Q234" s="237"/>
      <c r="R234" s="238"/>
      <c r="S234" s="267"/>
      <c r="T234" s="238"/>
      <c r="U234" s="238"/>
      <c r="V234" s="266"/>
      <c r="W234" s="239"/>
      <c r="X234" s="4"/>
      <c r="Y234" s="4"/>
      <c r="Z234" s="4"/>
      <c r="AA234" s="4"/>
      <c r="AB234" s="4"/>
      <c r="AC234" s="4"/>
      <c r="AR234" s="4"/>
    </row>
    <row r="235" spans="1:46" ht="15" customHeight="1">
      <c r="A235" s="290"/>
      <c r="B235" s="297"/>
      <c r="C235" s="298"/>
      <c r="D235" s="301"/>
      <c r="E235" s="237"/>
      <c r="F235" s="238"/>
      <c r="G235" s="238"/>
      <c r="H235" s="238"/>
      <c r="I235" s="239"/>
      <c r="J235" s="237"/>
      <c r="K235" s="238"/>
      <c r="L235" s="238"/>
      <c r="M235" s="238"/>
      <c r="N235" s="239"/>
      <c r="O235" s="237"/>
      <c r="P235" s="239"/>
      <c r="Q235" s="237"/>
      <c r="R235" s="238"/>
      <c r="S235" s="267"/>
      <c r="T235" s="238"/>
      <c r="U235" s="238"/>
      <c r="V235" s="266"/>
      <c r="W235" s="239"/>
      <c r="X235" s="4"/>
      <c r="Y235" s="4"/>
      <c r="Z235" s="4"/>
      <c r="AA235" s="4"/>
      <c r="AB235" s="4"/>
      <c r="AC235" s="4"/>
      <c r="AR235" s="4"/>
    </row>
    <row r="236" spans="1:46" ht="15" customHeight="1">
      <c r="A236" s="290"/>
      <c r="B236" s="297"/>
      <c r="C236" s="298"/>
      <c r="D236" s="301"/>
      <c r="E236" s="237"/>
      <c r="F236" s="238"/>
      <c r="G236" s="238"/>
      <c r="H236" s="238"/>
      <c r="I236" s="239"/>
      <c r="J236" s="237"/>
      <c r="K236" s="238"/>
      <c r="L236" s="238"/>
      <c r="M236" s="238"/>
      <c r="N236" s="239"/>
      <c r="O236" s="237"/>
      <c r="P236" s="239"/>
      <c r="Q236" s="237"/>
      <c r="R236" s="238"/>
      <c r="S236" s="267"/>
      <c r="T236" s="238"/>
      <c r="U236" s="238"/>
      <c r="V236" s="266"/>
      <c r="W236" s="239"/>
      <c r="X236" s="4"/>
      <c r="Y236" s="4"/>
      <c r="Z236" s="4"/>
      <c r="AA236" s="4"/>
      <c r="AB236" s="4"/>
      <c r="AC236" s="4"/>
      <c r="AR236" s="4"/>
    </row>
    <row r="237" spans="1:46" ht="15" customHeight="1">
      <c r="A237" s="290"/>
      <c r="B237" s="297"/>
      <c r="C237" s="298"/>
      <c r="D237" s="301"/>
      <c r="E237" s="237"/>
      <c r="F237" s="238"/>
      <c r="G237" s="238"/>
      <c r="H237" s="238"/>
      <c r="I237" s="239"/>
      <c r="J237" s="237"/>
      <c r="K237" s="238"/>
      <c r="L237" s="238"/>
      <c r="M237" s="238"/>
      <c r="N237" s="239"/>
      <c r="O237" s="237"/>
      <c r="P237" s="239"/>
      <c r="Q237" s="237"/>
      <c r="R237" s="238"/>
      <c r="S237" s="267"/>
      <c r="T237" s="238"/>
      <c r="U237" s="238"/>
      <c r="V237" s="266"/>
      <c r="W237" s="239"/>
      <c r="X237" s="4"/>
      <c r="Y237" s="4"/>
      <c r="Z237" s="4"/>
      <c r="AA237" s="4"/>
      <c r="AB237" s="4"/>
      <c r="AC237" s="4"/>
      <c r="AR237" s="4"/>
    </row>
    <row r="238" spans="1:46" ht="15" customHeight="1">
      <c r="A238" s="290"/>
      <c r="B238" s="297"/>
      <c r="C238" s="298"/>
      <c r="D238" s="301"/>
      <c r="E238" s="237"/>
      <c r="F238" s="238"/>
      <c r="G238" s="238"/>
      <c r="H238" s="238"/>
      <c r="I238" s="239"/>
      <c r="J238" s="237"/>
      <c r="K238" s="238"/>
      <c r="L238" s="238"/>
      <c r="M238" s="238"/>
      <c r="N238" s="239"/>
      <c r="O238" s="237"/>
      <c r="P238" s="239"/>
      <c r="Q238" s="237"/>
      <c r="R238" s="238"/>
      <c r="S238" s="267"/>
      <c r="T238" s="238"/>
      <c r="U238" s="238"/>
      <c r="V238" s="266"/>
      <c r="W238" s="239"/>
      <c r="X238" s="4"/>
      <c r="Y238" s="4"/>
      <c r="Z238" s="4"/>
      <c r="AA238" s="4"/>
      <c r="AB238" s="4"/>
      <c r="AC238" s="4"/>
      <c r="AR238" s="4"/>
    </row>
    <row r="239" spans="1:46" ht="15" customHeight="1">
      <c r="A239" s="290"/>
      <c r="B239" s="297"/>
      <c r="C239" s="298"/>
      <c r="D239" s="301"/>
      <c r="E239" s="237"/>
      <c r="F239" s="238"/>
      <c r="G239" s="238"/>
      <c r="H239" s="238"/>
      <c r="I239" s="239"/>
      <c r="J239" s="237"/>
      <c r="K239" s="238"/>
      <c r="L239" s="238"/>
      <c r="M239" s="238"/>
      <c r="N239" s="239"/>
      <c r="O239" s="237"/>
      <c r="P239" s="239"/>
      <c r="Q239" s="237"/>
      <c r="R239" s="238"/>
      <c r="S239" s="267"/>
      <c r="T239" s="238"/>
      <c r="U239" s="238"/>
      <c r="V239" s="266"/>
      <c r="W239" s="239"/>
      <c r="X239" s="4"/>
      <c r="Y239" s="4"/>
      <c r="Z239" s="4"/>
      <c r="AA239" s="4"/>
      <c r="AB239" s="4"/>
      <c r="AC239" s="4"/>
      <c r="AR239" s="4"/>
    </row>
    <row r="240" spans="1:46" ht="15" customHeight="1">
      <c r="A240" s="290"/>
      <c r="B240" s="297"/>
      <c r="C240" s="298"/>
      <c r="D240" s="301"/>
      <c r="E240" s="237"/>
      <c r="F240" s="238"/>
      <c r="G240" s="238"/>
      <c r="H240" s="238"/>
      <c r="I240" s="239"/>
      <c r="J240" s="237"/>
      <c r="K240" s="238"/>
      <c r="L240" s="238"/>
      <c r="M240" s="238"/>
      <c r="N240" s="239"/>
      <c r="O240" s="237"/>
      <c r="P240" s="239"/>
      <c r="Q240" s="237"/>
      <c r="R240" s="238"/>
      <c r="S240" s="267"/>
      <c r="T240" s="238"/>
      <c r="U240" s="238"/>
      <c r="V240" s="266"/>
      <c r="W240" s="239"/>
      <c r="X240" s="4"/>
      <c r="Y240" s="4"/>
      <c r="Z240" s="4"/>
      <c r="AA240" s="4"/>
      <c r="AB240" s="4"/>
      <c r="AC240" s="4"/>
      <c r="AR240" s="4"/>
    </row>
    <row r="241" spans="1:44" ht="15" customHeight="1">
      <c r="A241" s="290"/>
      <c r="B241" s="297"/>
      <c r="C241" s="298"/>
      <c r="D241" s="301"/>
      <c r="E241" s="237"/>
      <c r="F241" s="238"/>
      <c r="G241" s="238"/>
      <c r="H241" s="238"/>
      <c r="I241" s="239"/>
      <c r="J241" s="237"/>
      <c r="K241" s="238"/>
      <c r="L241" s="238"/>
      <c r="M241" s="238"/>
      <c r="N241" s="239"/>
      <c r="O241" s="237"/>
      <c r="P241" s="239"/>
      <c r="Q241" s="237"/>
      <c r="R241" s="238"/>
      <c r="S241" s="267"/>
      <c r="T241" s="238"/>
      <c r="U241" s="238"/>
      <c r="V241" s="266"/>
      <c r="W241" s="239"/>
      <c r="X241" s="4"/>
      <c r="Y241" s="4"/>
      <c r="Z241" s="4"/>
      <c r="AA241" s="4"/>
      <c r="AB241" s="4"/>
      <c r="AC241" s="4"/>
      <c r="AR241" s="4"/>
    </row>
    <row r="242" spans="1:44" ht="15" customHeight="1">
      <c r="A242" s="290"/>
      <c r="B242" s="297"/>
      <c r="C242" s="298"/>
      <c r="D242" s="301"/>
      <c r="E242" s="237"/>
      <c r="F242" s="238"/>
      <c r="G242" s="238"/>
      <c r="H242" s="238"/>
      <c r="I242" s="239"/>
      <c r="J242" s="237"/>
      <c r="K242" s="238"/>
      <c r="L242" s="238"/>
      <c r="M242" s="238"/>
      <c r="N242" s="239"/>
      <c r="O242" s="237"/>
      <c r="P242" s="239"/>
      <c r="Q242" s="237"/>
      <c r="R242" s="238"/>
      <c r="S242" s="267"/>
      <c r="T242" s="238"/>
      <c r="U242" s="238"/>
      <c r="V242" s="266"/>
      <c r="W242" s="239"/>
      <c r="X242" s="4"/>
      <c r="Y242" s="4"/>
      <c r="Z242" s="4"/>
      <c r="AA242" s="4"/>
      <c r="AB242" s="4"/>
      <c r="AC242" s="4"/>
      <c r="AR242" s="4"/>
    </row>
    <row r="243" spans="1:44" ht="15" customHeight="1">
      <c r="A243" s="290"/>
      <c r="B243" s="297"/>
      <c r="C243" s="298"/>
      <c r="D243" s="301"/>
      <c r="E243" s="237"/>
      <c r="F243" s="238"/>
      <c r="G243" s="238"/>
      <c r="H243" s="238"/>
      <c r="I243" s="239"/>
      <c r="J243" s="237"/>
      <c r="K243" s="238"/>
      <c r="L243" s="238"/>
      <c r="M243" s="238"/>
      <c r="N243" s="239"/>
      <c r="O243" s="237"/>
      <c r="P243" s="239"/>
      <c r="Q243" s="237"/>
      <c r="R243" s="238"/>
      <c r="S243" s="267"/>
      <c r="T243" s="238"/>
      <c r="U243" s="238"/>
      <c r="V243" s="266"/>
      <c r="W243" s="239"/>
      <c r="X243" s="4"/>
      <c r="Y243" s="4"/>
      <c r="Z243" s="4"/>
      <c r="AA243" s="4"/>
      <c r="AB243" s="4"/>
      <c r="AC243" s="4"/>
      <c r="AR243" s="4"/>
    </row>
    <row r="244" spans="1:44" ht="15" customHeight="1">
      <c r="A244" s="290"/>
      <c r="B244" s="297"/>
      <c r="C244" s="298"/>
      <c r="D244" s="301"/>
      <c r="E244" s="237"/>
      <c r="F244" s="238"/>
      <c r="G244" s="238"/>
      <c r="H244" s="238"/>
      <c r="I244" s="239"/>
      <c r="J244" s="237"/>
      <c r="K244" s="238"/>
      <c r="L244" s="238"/>
      <c r="M244" s="238"/>
      <c r="N244" s="239"/>
      <c r="O244" s="237"/>
      <c r="P244" s="239"/>
      <c r="Q244" s="237"/>
      <c r="R244" s="238"/>
      <c r="S244" s="267"/>
      <c r="T244" s="238"/>
      <c r="U244" s="238"/>
      <c r="V244" s="266"/>
      <c r="W244" s="239"/>
      <c r="X244" s="4"/>
      <c r="Y244" s="4"/>
      <c r="Z244" s="4"/>
      <c r="AA244" s="4"/>
      <c r="AB244" s="4"/>
      <c r="AC244" s="4"/>
      <c r="AR244" s="4"/>
    </row>
    <row r="245" spans="1:44" ht="15" customHeight="1">
      <c r="A245" s="290"/>
      <c r="B245" s="297"/>
      <c r="C245" s="298"/>
      <c r="D245" s="301"/>
      <c r="E245" s="237"/>
      <c r="F245" s="238"/>
      <c r="G245" s="238"/>
      <c r="H245" s="238"/>
      <c r="I245" s="239"/>
      <c r="J245" s="237"/>
      <c r="K245" s="238"/>
      <c r="L245" s="238"/>
      <c r="M245" s="238"/>
      <c r="N245" s="239"/>
      <c r="O245" s="237"/>
      <c r="P245" s="239"/>
      <c r="Q245" s="237"/>
      <c r="R245" s="238"/>
      <c r="S245" s="267"/>
      <c r="T245" s="238"/>
      <c r="U245" s="238"/>
      <c r="V245" s="266"/>
      <c r="W245" s="239"/>
      <c r="X245" s="4"/>
      <c r="Y245" s="4"/>
      <c r="Z245" s="4"/>
      <c r="AA245" s="4"/>
      <c r="AB245" s="4"/>
      <c r="AC245" s="4"/>
      <c r="AR245" s="4"/>
    </row>
    <row r="246" spans="1:44" ht="15" customHeight="1">
      <c r="A246" s="290"/>
      <c r="B246" s="297"/>
      <c r="C246" s="298"/>
      <c r="D246" s="301"/>
      <c r="E246" s="237"/>
      <c r="F246" s="238"/>
      <c r="G246" s="238"/>
      <c r="H246" s="238"/>
      <c r="I246" s="239"/>
      <c r="J246" s="237"/>
      <c r="K246" s="238"/>
      <c r="L246" s="238"/>
      <c r="M246" s="238"/>
      <c r="N246" s="239"/>
      <c r="O246" s="237"/>
      <c r="P246" s="239"/>
      <c r="Q246" s="237"/>
      <c r="R246" s="238"/>
      <c r="S246" s="267"/>
      <c r="T246" s="238"/>
      <c r="U246" s="238"/>
      <c r="V246" s="266"/>
      <c r="W246" s="239"/>
      <c r="X246" s="4"/>
      <c r="Y246" s="4"/>
      <c r="Z246" s="4"/>
      <c r="AA246" s="4"/>
      <c r="AB246" s="4"/>
      <c r="AC246" s="4"/>
      <c r="AR246" s="4"/>
    </row>
    <row r="247" spans="1:44" ht="15" customHeight="1">
      <c r="A247" s="290"/>
      <c r="B247" s="297"/>
      <c r="C247" s="298"/>
      <c r="D247" s="301"/>
      <c r="E247" s="237"/>
      <c r="F247" s="238"/>
      <c r="G247" s="238"/>
      <c r="H247" s="238"/>
      <c r="I247" s="239"/>
      <c r="J247" s="237"/>
      <c r="K247" s="238"/>
      <c r="L247" s="238"/>
      <c r="M247" s="238"/>
      <c r="N247" s="239"/>
      <c r="O247" s="237"/>
      <c r="P247" s="239"/>
      <c r="Q247" s="237"/>
      <c r="R247" s="238"/>
      <c r="S247" s="267"/>
      <c r="T247" s="238"/>
      <c r="U247" s="238"/>
      <c r="V247" s="266"/>
      <c r="W247" s="239"/>
      <c r="X247" s="4"/>
      <c r="Y247" s="4"/>
      <c r="Z247" s="4"/>
      <c r="AA247" s="4"/>
      <c r="AB247" s="4"/>
      <c r="AC247" s="4"/>
      <c r="AR247" s="4"/>
    </row>
    <row r="248" spans="1:44" ht="15" customHeight="1">
      <c r="A248" s="290"/>
      <c r="B248" s="297"/>
      <c r="C248" s="298"/>
      <c r="D248" s="301"/>
      <c r="E248" s="237"/>
      <c r="F248" s="238"/>
      <c r="G248" s="238"/>
      <c r="H248" s="238"/>
      <c r="I248" s="239"/>
      <c r="J248" s="237"/>
      <c r="K248" s="238"/>
      <c r="L248" s="238"/>
      <c r="M248" s="238"/>
      <c r="N248" s="239"/>
      <c r="O248" s="237"/>
      <c r="P248" s="239"/>
      <c r="Q248" s="237"/>
      <c r="R248" s="238"/>
      <c r="S248" s="267"/>
      <c r="T248" s="238"/>
      <c r="U248" s="238"/>
      <c r="V248" s="266"/>
      <c r="W248" s="239"/>
      <c r="X248" s="4"/>
      <c r="Y248" s="4"/>
      <c r="Z248" s="4"/>
      <c r="AA248" s="4"/>
      <c r="AB248" s="4"/>
      <c r="AC248" s="4"/>
      <c r="AR248" s="4"/>
    </row>
    <row r="249" spans="1:44" ht="15" customHeight="1">
      <c r="A249" s="290"/>
      <c r="B249" s="297"/>
      <c r="C249" s="298"/>
      <c r="D249" s="301"/>
      <c r="E249" s="237"/>
      <c r="F249" s="238"/>
      <c r="G249" s="238"/>
      <c r="H249" s="238"/>
      <c r="I249" s="239"/>
      <c r="J249" s="237"/>
      <c r="K249" s="238"/>
      <c r="L249" s="238"/>
      <c r="M249" s="238"/>
      <c r="N249" s="239"/>
      <c r="O249" s="237"/>
      <c r="P249" s="239"/>
      <c r="Q249" s="237"/>
      <c r="R249" s="238"/>
      <c r="S249" s="267"/>
      <c r="T249" s="238"/>
      <c r="U249" s="238"/>
      <c r="V249" s="266"/>
      <c r="W249" s="239"/>
      <c r="X249" s="4"/>
      <c r="Y249" s="4"/>
      <c r="Z249" s="4"/>
      <c r="AA249" s="4"/>
      <c r="AB249" s="4"/>
      <c r="AC249" s="4"/>
      <c r="AR249" s="4"/>
    </row>
    <row r="250" spans="1:44" ht="15" customHeight="1">
      <c r="A250" s="290"/>
      <c r="B250" s="297"/>
      <c r="C250" s="298"/>
      <c r="D250" s="301"/>
      <c r="E250" s="237"/>
      <c r="F250" s="238"/>
      <c r="G250" s="238"/>
      <c r="H250" s="238"/>
      <c r="I250" s="239"/>
      <c r="J250" s="237"/>
      <c r="K250" s="238"/>
      <c r="L250" s="238"/>
      <c r="M250" s="238"/>
      <c r="N250" s="239"/>
      <c r="O250" s="237"/>
      <c r="P250" s="239"/>
      <c r="Q250" s="237"/>
      <c r="R250" s="238"/>
      <c r="S250" s="267"/>
      <c r="T250" s="238"/>
      <c r="U250" s="238"/>
      <c r="V250" s="266"/>
      <c r="W250" s="239"/>
      <c r="X250" s="4"/>
      <c r="Y250" s="4"/>
      <c r="Z250" s="4"/>
      <c r="AA250" s="4"/>
      <c r="AB250" s="4"/>
      <c r="AC250" s="4"/>
      <c r="AR250" s="4"/>
    </row>
    <row r="251" spans="1:44" ht="15" customHeight="1">
      <c r="A251" s="290"/>
      <c r="B251" s="297"/>
      <c r="C251" s="298"/>
      <c r="D251" s="301"/>
      <c r="E251" s="237"/>
      <c r="F251" s="238"/>
      <c r="G251" s="238"/>
      <c r="H251" s="238"/>
      <c r="I251" s="239"/>
      <c r="J251" s="237"/>
      <c r="K251" s="238"/>
      <c r="L251" s="238"/>
      <c r="M251" s="238"/>
      <c r="N251" s="239"/>
      <c r="O251" s="237"/>
      <c r="P251" s="239"/>
      <c r="Q251" s="237"/>
      <c r="R251" s="238"/>
      <c r="S251" s="267"/>
      <c r="T251" s="238"/>
      <c r="U251" s="238"/>
      <c r="V251" s="266"/>
      <c r="W251" s="239"/>
      <c r="X251" s="4"/>
      <c r="Y251" s="4"/>
      <c r="Z251" s="4"/>
      <c r="AA251" s="4"/>
      <c r="AB251" s="4"/>
      <c r="AC251" s="4"/>
      <c r="AR251" s="4"/>
    </row>
    <row r="252" spans="1:44" ht="15" customHeight="1">
      <c r="A252" s="290"/>
      <c r="B252" s="297"/>
      <c r="C252" s="298"/>
      <c r="D252" s="301"/>
      <c r="E252" s="237"/>
      <c r="F252" s="238"/>
      <c r="G252" s="238"/>
      <c r="H252" s="238"/>
      <c r="I252" s="239"/>
      <c r="J252" s="237"/>
      <c r="K252" s="238"/>
      <c r="L252" s="238"/>
      <c r="M252" s="238"/>
      <c r="N252" s="239"/>
      <c r="O252" s="237"/>
      <c r="P252" s="239"/>
      <c r="Q252" s="237"/>
      <c r="R252" s="238"/>
      <c r="S252" s="267"/>
      <c r="T252" s="238"/>
      <c r="U252" s="238"/>
      <c r="V252" s="266"/>
      <c r="W252" s="239"/>
      <c r="X252" s="4"/>
      <c r="Y252" s="4"/>
      <c r="Z252" s="4"/>
      <c r="AA252" s="4"/>
      <c r="AB252" s="4"/>
      <c r="AC252" s="4"/>
      <c r="AR252" s="4"/>
    </row>
    <row r="253" spans="1:44" ht="15" customHeight="1">
      <c r="A253" s="290"/>
      <c r="B253" s="297"/>
      <c r="C253" s="298"/>
      <c r="D253" s="301"/>
      <c r="E253" s="237"/>
      <c r="F253" s="238"/>
      <c r="G253" s="238"/>
      <c r="H253" s="238"/>
      <c r="I253" s="239"/>
      <c r="J253" s="237"/>
      <c r="K253" s="238"/>
      <c r="L253" s="238"/>
      <c r="M253" s="238"/>
      <c r="N253" s="239"/>
      <c r="O253" s="237"/>
      <c r="P253" s="239"/>
      <c r="Q253" s="237"/>
      <c r="R253" s="238"/>
      <c r="S253" s="267"/>
      <c r="T253" s="238"/>
      <c r="U253" s="238"/>
      <c r="V253" s="266"/>
      <c r="W253" s="239"/>
      <c r="X253" s="4"/>
      <c r="Y253" s="4"/>
      <c r="Z253" s="4"/>
      <c r="AA253" s="4"/>
      <c r="AB253" s="4"/>
      <c r="AC253" s="4"/>
      <c r="AR253" s="4"/>
    </row>
    <row r="254" spans="1:44" ht="15" customHeight="1">
      <c r="A254" s="290"/>
      <c r="B254" s="297"/>
      <c r="C254" s="298"/>
      <c r="D254" s="301"/>
      <c r="E254" s="237"/>
      <c r="F254" s="238"/>
      <c r="G254" s="238"/>
      <c r="H254" s="238"/>
      <c r="I254" s="239"/>
      <c r="J254" s="237"/>
      <c r="K254" s="238"/>
      <c r="L254" s="238"/>
      <c r="M254" s="238"/>
      <c r="N254" s="239"/>
      <c r="O254" s="237"/>
      <c r="P254" s="239"/>
      <c r="Q254" s="237"/>
      <c r="R254" s="238"/>
      <c r="S254" s="267"/>
      <c r="T254" s="238"/>
      <c r="U254" s="238"/>
      <c r="V254" s="266"/>
      <c r="W254" s="239"/>
      <c r="X254" s="4"/>
      <c r="Y254" s="4"/>
      <c r="Z254" s="4"/>
      <c r="AA254" s="4"/>
      <c r="AB254" s="4"/>
      <c r="AC254" s="4"/>
      <c r="AR254" s="4"/>
    </row>
    <row r="255" spans="1:44" ht="15" customHeight="1">
      <c r="A255" s="290"/>
      <c r="B255" s="297"/>
      <c r="C255" s="298"/>
      <c r="D255" s="301"/>
      <c r="E255" s="237"/>
      <c r="F255" s="238"/>
      <c r="G255" s="238"/>
      <c r="H255" s="238"/>
      <c r="I255" s="239"/>
      <c r="J255" s="237"/>
      <c r="K255" s="238"/>
      <c r="L255" s="238"/>
      <c r="M255" s="238"/>
      <c r="N255" s="239"/>
      <c r="O255" s="237"/>
      <c r="P255" s="239"/>
      <c r="Q255" s="237"/>
      <c r="R255" s="238"/>
      <c r="S255" s="267"/>
      <c r="T255" s="238"/>
      <c r="U255" s="238"/>
      <c r="V255" s="266"/>
      <c r="W255" s="239"/>
      <c r="X255" s="4"/>
      <c r="Y255" s="4"/>
      <c r="Z255" s="4"/>
      <c r="AA255" s="4"/>
      <c r="AB255" s="4"/>
      <c r="AC255" s="4"/>
      <c r="AR255" s="4"/>
    </row>
    <row r="256" spans="1:44" ht="15" customHeight="1">
      <c r="A256" s="290"/>
      <c r="B256" s="297"/>
      <c r="C256" s="298"/>
      <c r="D256" s="301"/>
      <c r="E256" s="237"/>
      <c r="F256" s="238"/>
      <c r="G256" s="238"/>
      <c r="H256" s="238"/>
      <c r="I256" s="239"/>
      <c r="J256" s="237"/>
      <c r="K256" s="238"/>
      <c r="L256" s="238"/>
      <c r="M256" s="238"/>
      <c r="N256" s="239"/>
      <c r="O256" s="237"/>
      <c r="P256" s="239"/>
      <c r="Q256" s="237"/>
      <c r="R256" s="238"/>
      <c r="S256" s="267"/>
      <c r="T256" s="238"/>
      <c r="U256" s="238"/>
      <c r="V256" s="266"/>
      <c r="W256" s="239"/>
      <c r="X256" s="4"/>
      <c r="Y256" s="4"/>
      <c r="Z256" s="4"/>
      <c r="AA256" s="4"/>
      <c r="AB256" s="4"/>
      <c r="AC256" s="4"/>
      <c r="AR256" s="4"/>
    </row>
    <row r="257" spans="1:44" ht="15" customHeight="1">
      <c r="A257" s="290"/>
      <c r="B257" s="297"/>
      <c r="C257" s="298"/>
      <c r="D257" s="301"/>
      <c r="E257" s="237"/>
      <c r="F257" s="238"/>
      <c r="G257" s="238"/>
      <c r="H257" s="238"/>
      <c r="I257" s="239"/>
      <c r="J257" s="237"/>
      <c r="K257" s="238"/>
      <c r="L257" s="238"/>
      <c r="M257" s="238"/>
      <c r="N257" s="239"/>
      <c r="O257" s="237"/>
      <c r="P257" s="239"/>
      <c r="Q257" s="237"/>
      <c r="R257" s="238"/>
      <c r="S257" s="267"/>
      <c r="T257" s="238"/>
      <c r="U257" s="238"/>
      <c r="V257" s="266"/>
      <c r="W257" s="239"/>
      <c r="X257" s="4"/>
      <c r="Y257" s="4"/>
      <c r="Z257" s="4"/>
      <c r="AA257" s="4"/>
      <c r="AB257" s="4"/>
      <c r="AC257" s="4"/>
      <c r="AR257" s="4"/>
    </row>
    <row r="258" spans="1:44" ht="15" customHeight="1">
      <c r="A258" s="290"/>
      <c r="B258" s="297"/>
      <c r="C258" s="298"/>
      <c r="D258" s="301"/>
      <c r="E258" s="237"/>
      <c r="F258" s="238"/>
      <c r="G258" s="238"/>
      <c r="H258" s="238"/>
      <c r="I258" s="239"/>
      <c r="J258" s="237"/>
      <c r="K258" s="238"/>
      <c r="L258" s="238"/>
      <c r="M258" s="238"/>
      <c r="N258" s="239"/>
      <c r="O258" s="237"/>
      <c r="P258" s="239"/>
      <c r="Q258" s="237"/>
      <c r="R258" s="238"/>
      <c r="S258" s="267"/>
      <c r="T258" s="238"/>
      <c r="U258" s="238"/>
      <c r="V258" s="266"/>
      <c r="W258" s="239"/>
      <c r="X258" s="4"/>
      <c r="Y258" s="4"/>
      <c r="Z258" s="4"/>
      <c r="AA258" s="4"/>
      <c r="AB258" s="4"/>
      <c r="AC258" s="4"/>
      <c r="AR258" s="4"/>
    </row>
    <row r="259" spans="1:44" ht="15" customHeight="1">
      <c r="A259" s="290"/>
      <c r="B259" s="297"/>
      <c r="C259" s="298"/>
      <c r="D259" s="301"/>
      <c r="E259" s="237"/>
      <c r="F259" s="238"/>
      <c r="G259" s="238"/>
      <c r="H259" s="238"/>
      <c r="I259" s="239"/>
      <c r="J259" s="237"/>
      <c r="K259" s="238"/>
      <c r="L259" s="238"/>
      <c r="M259" s="238"/>
      <c r="N259" s="239"/>
      <c r="O259" s="237"/>
      <c r="P259" s="239"/>
      <c r="Q259" s="237"/>
      <c r="R259" s="238"/>
      <c r="S259" s="267"/>
      <c r="T259" s="238"/>
      <c r="U259" s="238"/>
      <c r="V259" s="266"/>
      <c r="W259" s="239"/>
      <c r="X259" s="4"/>
      <c r="Y259" s="4"/>
      <c r="Z259" s="4"/>
      <c r="AA259" s="4"/>
      <c r="AB259" s="4"/>
      <c r="AC259" s="4"/>
      <c r="AR259" s="4"/>
    </row>
    <row r="260" spans="1:44" ht="15" customHeight="1">
      <c r="A260" s="290"/>
      <c r="B260" s="297"/>
      <c r="C260" s="298"/>
      <c r="D260" s="301"/>
      <c r="E260" s="237"/>
      <c r="F260" s="238"/>
      <c r="G260" s="238"/>
      <c r="H260" s="238"/>
      <c r="I260" s="239"/>
      <c r="J260" s="237"/>
      <c r="K260" s="238"/>
      <c r="L260" s="238"/>
      <c r="M260" s="238"/>
      <c r="N260" s="239"/>
      <c r="O260" s="237"/>
      <c r="P260" s="239"/>
      <c r="Q260" s="237"/>
      <c r="R260" s="238"/>
      <c r="S260" s="267"/>
      <c r="T260" s="238"/>
      <c r="U260" s="238"/>
      <c r="V260" s="266"/>
      <c r="W260" s="239"/>
      <c r="X260" s="4"/>
      <c r="Y260" s="4"/>
      <c r="Z260" s="4"/>
      <c r="AA260" s="4"/>
      <c r="AB260" s="4"/>
      <c r="AC260" s="4"/>
      <c r="AR260" s="4"/>
    </row>
    <row r="261" spans="1:44" ht="15" customHeight="1">
      <c r="A261" s="290"/>
      <c r="B261" s="297"/>
      <c r="C261" s="298"/>
      <c r="D261" s="301"/>
      <c r="E261" s="237"/>
      <c r="F261" s="238"/>
      <c r="G261" s="238"/>
      <c r="H261" s="238"/>
      <c r="I261" s="239"/>
      <c r="J261" s="237"/>
      <c r="K261" s="238"/>
      <c r="L261" s="238"/>
      <c r="M261" s="238"/>
      <c r="N261" s="239"/>
      <c r="O261" s="237"/>
      <c r="P261" s="239"/>
      <c r="Q261" s="237"/>
      <c r="R261" s="238"/>
      <c r="S261" s="267"/>
      <c r="T261" s="238"/>
      <c r="U261" s="238"/>
      <c r="V261" s="266"/>
      <c r="W261" s="239"/>
      <c r="X261" s="4"/>
      <c r="Y261" s="4"/>
      <c r="Z261" s="4"/>
      <c r="AA261" s="4"/>
      <c r="AB261" s="4"/>
      <c r="AC261" s="4"/>
      <c r="AR261" s="4"/>
    </row>
    <row r="262" spans="1:44" ht="15" customHeight="1">
      <c r="A262" s="290"/>
      <c r="B262" s="297"/>
      <c r="C262" s="298"/>
      <c r="D262" s="301"/>
      <c r="E262" s="237"/>
      <c r="F262" s="238"/>
      <c r="G262" s="238"/>
      <c r="H262" s="238"/>
      <c r="I262" s="239"/>
      <c r="J262" s="237"/>
      <c r="K262" s="238"/>
      <c r="L262" s="238"/>
      <c r="M262" s="238"/>
      <c r="N262" s="239"/>
      <c r="O262" s="237"/>
      <c r="P262" s="239"/>
      <c r="Q262" s="237"/>
      <c r="R262" s="238"/>
      <c r="S262" s="267"/>
      <c r="T262" s="238"/>
      <c r="U262" s="238"/>
      <c r="V262" s="266"/>
      <c r="W262" s="239"/>
      <c r="X262" s="4"/>
      <c r="Y262" s="4"/>
      <c r="Z262" s="4"/>
      <c r="AA262" s="4"/>
      <c r="AB262" s="4"/>
      <c r="AC262" s="4"/>
      <c r="AR262" s="4"/>
    </row>
    <row r="263" spans="1:44" ht="15" customHeight="1">
      <c r="A263" s="290"/>
      <c r="B263" s="297"/>
      <c r="C263" s="298"/>
      <c r="D263" s="301"/>
      <c r="E263" s="237"/>
      <c r="F263" s="238"/>
      <c r="G263" s="238"/>
      <c r="H263" s="238"/>
      <c r="I263" s="239"/>
      <c r="J263" s="237"/>
      <c r="K263" s="238"/>
      <c r="L263" s="238"/>
      <c r="M263" s="238"/>
      <c r="N263" s="239"/>
      <c r="O263" s="237"/>
      <c r="P263" s="239"/>
      <c r="Q263" s="237"/>
      <c r="R263" s="238"/>
      <c r="S263" s="267"/>
      <c r="T263" s="238"/>
      <c r="U263" s="238"/>
      <c r="V263" s="266"/>
      <c r="W263" s="239"/>
      <c r="X263" s="4"/>
      <c r="Y263" s="4"/>
      <c r="Z263" s="4"/>
      <c r="AA263" s="4"/>
      <c r="AB263" s="4"/>
      <c r="AC263" s="4"/>
      <c r="AR263" s="4"/>
    </row>
    <row r="264" spans="1:44" ht="15" customHeight="1">
      <c r="A264" s="290"/>
      <c r="B264" s="297"/>
      <c r="C264" s="298"/>
      <c r="D264" s="301"/>
      <c r="E264" s="237"/>
      <c r="F264" s="238"/>
      <c r="G264" s="238"/>
      <c r="H264" s="238"/>
      <c r="I264" s="239"/>
      <c r="J264" s="237"/>
      <c r="K264" s="238"/>
      <c r="L264" s="238"/>
      <c r="M264" s="238"/>
      <c r="N264" s="239"/>
      <c r="O264" s="237"/>
      <c r="P264" s="239"/>
      <c r="Q264" s="237"/>
      <c r="R264" s="238"/>
      <c r="S264" s="267"/>
      <c r="T264" s="238"/>
      <c r="U264" s="238"/>
      <c r="V264" s="266"/>
      <c r="W264" s="239"/>
      <c r="X264" s="4"/>
      <c r="Y264" s="4"/>
      <c r="Z264" s="4"/>
      <c r="AA264" s="4"/>
      <c r="AB264" s="4"/>
      <c r="AC264" s="4"/>
      <c r="AR264" s="4"/>
    </row>
    <row r="265" spans="1:44" ht="15" customHeight="1">
      <c r="A265" s="290"/>
      <c r="B265" s="297"/>
      <c r="C265" s="298"/>
      <c r="D265" s="301"/>
      <c r="E265" s="237"/>
      <c r="F265" s="238"/>
      <c r="G265" s="238"/>
      <c r="H265" s="238"/>
      <c r="I265" s="239"/>
      <c r="J265" s="237"/>
      <c r="K265" s="238"/>
      <c r="L265" s="238"/>
      <c r="M265" s="238"/>
      <c r="N265" s="239"/>
      <c r="O265" s="237"/>
      <c r="P265" s="239"/>
      <c r="Q265" s="237"/>
      <c r="R265" s="238"/>
      <c r="S265" s="267"/>
      <c r="T265" s="238"/>
      <c r="U265" s="238"/>
      <c r="V265" s="266"/>
      <c r="W265" s="239"/>
      <c r="X265" s="4"/>
      <c r="Y265" s="4"/>
      <c r="Z265" s="4"/>
      <c r="AA265" s="4"/>
      <c r="AB265" s="4"/>
      <c r="AC265" s="4"/>
      <c r="AR265" s="4"/>
    </row>
    <row r="266" spans="1:44" ht="15" customHeight="1">
      <c r="A266" s="290"/>
      <c r="B266" s="297"/>
      <c r="C266" s="298"/>
      <c r="D266" s="301"/>
      <c r="E266" s="237"/>
      <c r="F266" s="238"/>
      <c r="G266" s="238"/>
      <c r="H266" s="238"/>
      <c r="I266" s="239"/>
      <c r="J266" s="237"/>
      <c r="K266" s="238"/>
      <c r="L266" s="238"/>
      <c r="M266" s="238"/>
      <c r="N266" s="239"/>
      <c r="O266" s="237"/>
      <c r="P266" s="239"/>
      <c r="Q266" s="237"/>
      <c r="R266" s="238"/>
      <c r="S266" s="267"/>
      <c r="T266" s="238"/>
      <c r="U266" s="238"/>
      <c r="V266" s="266"/>
      <c r="W266" s="239"/>
      <c r="X266" s="4"/>
      <c r="Y266" s="4"/>
      <c r="Z266" s="4"/>
      <c r="AA266" s="4"/>
      <c r="AB266" s="4"/>
      <c r="AC266" s="4"/>
      <c r="AR266" s="4"/>
    </row>
    <row r="267" spans="1:44" ht="15" customHeight="1">
      <c r="A267" s="290"/>
      <c r="B267" s="297"/>
      <c r="C267" s="298"/>
      <c r="D267" s="301"/>
      <c r="E267" s="237"/>
      <c r="F267" s="238"/>
      <c r="G267" s="238"/>
      <c r="H267" s="238"/>
      <c r="I267" s="239"/>
      <c r="J267" s="237"/>
      <c r="K267" s="238"/>
      <c r="L267" s="238"/>
      <c r="M267" s="238"/>
      <c r="N267" s="239"/>
      <c r="O267" s="237"/>
      <c r="P267" s="239"/>
      <c r="Q267" s="237"/>
      <c r="R267" s="238"/>
      <c r="S267" s="267"/>
      <c r="T267" s="238"/>
      <c r="U267" s="238"/>
      <c r="V267" s="266"/>
      <c r="W267" s="239"/>
      <c r="X267" s="4"/>
      <c r="Y267" s="4"/>
      <c r="Z267" s="4"/>
      <c r="AA267" s="4"/>
      <c r="AB267" s="4"/>
      <c r="AC267" s="4"/>
      <c r="AR267" s="4"/>
    </row>
    <row r="268" spans="1:44" ht="15" customHeight="1">
      <c r="A268" s="290"/>
      <c r="B268" s="302"/>
      <c r="C268" s="303"/>
      <c r="D268" s="301"/>
      <c r="E268" s="237"/>
      <c r="F268" s="238"/>
      <c r="G268" s="238"/>
      <c r="H268" s="238"/>
      <c r="I268" s="239"/>
      <c r="J268" s="237"/>
      <c r="K268" s="238"/>
      <c r="L268" s="238"/>
      <c r="M268" s="238"/>
      <c r="N268" s="239"/>
      <c r="O268" s="237"/>
      <c r="P268" s="239"/>
      <c r="Q268" s="237"/>
      <c r="R268" s="238"/>
      <c r="S268" s="267"/>
      <c r="T268" s="238"/>
      <c r="U268" s="238"/>
      <c r="V268" s="266"/>
      <c r="W268" s="239"/>
      <c r="X268" s="4"/>
      <c r="Y268" s="4"/>
      <c r="Z268" s="4"/>
      <c r="AA268" s="4"/>
      <c r="AB268" s="4"/>
      <c r="AC268" s="4"/>
      <c r="AK268" s="91"/>
      <c r="AR268" s="4"/>
    </row>
    <row r="269" spans="1:44" ht="15" customHeight="1">
      <c r="A269" s="290"/>
      <c r="B269" s="302"/>
      <c r="C269" s="303"/>
      <c r="D269" s="301"/>
      <c r="E269" s="237"/>
      <c r="F269" s="238"/>
      <c r="G269" s="304"/>
      <c r="H269" s="238"/>
      <c r="I269" s="239"/>
      <c r="J269" s="237"/>
      <c r="K269" s="238"/>
      <c r="L269" s="238"/>
      <c r="M269" s="238"/>
      <c r="N269" s="239"/>
      <c r="O269" s="237"/>
      <c r="P269" s="239"/>
      <c r="Q269" s="237"/>
      <c r="R269" s="238"/>
      <c r="S269" s="267"/>
      <c r="T269" s="238"/>
      <c r="U269" s="238"/>
      <c r="V269" s="266"/>
      <c r="W269" s="239"/>
      <c r="X269" s="4"/>
      <c r="Y269" s="4"/>
      <c r="Z269" s="4"/>
      <c r="AA269" s="4"/>
      <c r="AB269" s="4"/>
      <c r="AC269" s="4"/>
      <c r="AR269" s="4"/>
    </row>
    <row r="270" spans="1:44" ht="15" customHeight="1">
      <c r="A270" s="290"/>
      <c r="B270" s="302"/>
      <c r="C270" s="303"/>
      <c r="D270" s="301"/>
      <c r="E270" s="237"/>
      <c r="F270" s="238"/>
      <c r="G270" s="238"/>
      <c r="H270" s="238"/>
      <c r="I270" s="239"/>
      <c r="J270" s="237"/>
      <c r="K270" s="238"/>
      <c r="L270" s="238"/>
      <c r="M270" s="238"/>
      <c r="N270" s="239"/>
      <c r="O270" s="237"/>
      <c r="P270" s="239"/>
      <c r="Q270" s="237"/>
      <c r="R270" s="238"/>
      <c r="S270" s="267"/>
      <c r="T270" s="238"/>
      <c r="U270" s="238"/>
      <c r="V270" s="266"/>
      <c r="W270" s="239"/>
      <c r="X270" s="4"/>
      <c r="Y270" s="4"/>
      <c r="Z270" s="4"/>
      <c r="AA270" s="4"/>
      <c r="AB270" s="4"/>
      <c r="AC270" s="4"/>
      <c r="AR270" s="4"/>
    </row>
    <row r="271" spans="1:44" ht="15" customHeight="1">
      <c r="A271" s="290"/>
      <c r="B271" s="302"/>
      <c r="C271" s="303"/>
      <c r="D271" s="301"/>
      <c r="E271" s="237"/>
      <c r="F271" s="238"/>
      <c r="G271" s="238"/>
      <c r="H271" s="238"/>
      <c r="I271" s="239"/>
      <c r="J271" s="237"/>
      <c r="K271" s="238"/>
      <c r="L271" s="238"/>
      <c r="M271" s="238"/>
      <c r="N271" s="239"/>
      <c r="O271" s="237"/>
      <c r="P271" s="239"/>
      <c r="Q271" s="237"/>
      <c r="R271" s="238"/>
      <c r="S271" s="267"/>
      <c r="T271" s="238"/>
      <c r="U271" s="238"/>
      <c r="V271" s="266"/>
      <c r="W271" s="239"/>
      <c r="X271" s="4"/>
      <c r="Y271" s="4"/>
      <c r="Z271" s="4"/>
      <c r="AA271" s="4"/>
      <c r="AB271" s="4"/>
      <c r="AC271" s="4"/>
      <c r="AR271" s="4"/>
    </row>
    <row r="272" spans="1:44" ht="15" customHeight="1">
      <c r="A272" s="290"/>
      <c r="B272" s="302"/>
      <c r="C272" s="303"/>
      <c r="D272" s="301"/>
      <c r="E272" s="237"/>
      <c r="F272" s="238"/>
      <c r="G272" s="238"/>
      <c r="H272" s="238"/>
      <c r="I272" s="239"/>
      <c r="J272" s="237"/>
      <c r="K272" s="238"/>
      <c r="L272" s="238"/>
      <c r="M272" s="238"/>
      <c r="N272" s="239"/>
      <c r="O272" s="237"/>
      <c r="P272" s="239"/>
      <c r="Q272" s="237"/>
      <c r="R272" s="238"/>
      <c r="S272" s="267"/>
      <c r="T272" s="238"/>
      <c r="U272" s="238"/>
      <c r="V272" s="266"/>
      <c r="W272" s="239"/>
      <c r="X272" s="4"/>
      <c r="Y272" s="4"/>
      <c r="Z272" s="4"/>
      <c r="AA272" s="4"/>
      <c r="AB272" s="4"/>
      <c r="AC272" s="4"/>
      <c r="AR272" s="4"/>
    </row>
    <row r="273" spans="1:44" ht="15" customHeight="1">
      <c r="A273" s="290"/>
      <c r="B273" s="302"/>
      <c r="C273" s="303"/>
      <c r="D273" s="301"/>
      <c r="E273" s="237"/>
      <c r="F273" s="238"/>
      <c r="G273" s="238"/>
      <c r="H273" s="238"/>
      <c r="I273" s="239"/>
      <c r="J273" s="237"/>
      <c r="K273" s="238"/>
      <c r="L273" s="238"/>
      <c r="M273" s="238"/>
      <c r="N273" s="239"/>
      <c r="O273" s="237"/>
      <c r="P273" s="239"/>
      <c r="Q273" s="237"/>
      <c r="R273" s="238"/>
      <c r="S273" s="267"/>
      <c r="T273" s="238"/>
      <c r="U273" s="238"/>
      <c r="V273" s="266"/>
      <c r="W273" s="239"/>
      <c r="X273" s="4"/>
      <c r="Y273" s="4"/>
      <c r="Z273" s="4"/>
      <c r="AA273" s="4"/>
      <c r="AB273" s="4"/>
      <c r="AC273" s="4"/>
      <c r="AR273" s="4"/>
    </row>
    <row r="274" spans="1:44" ht="15" customHeight="1">
      <c r="A274" s="290"/>
      <c r="B274" s="302"/>
      <c r="C274" s="303"/>
      <c r="D274" s="301"/>
      <c r="E274" s="237"/>
      <c r="F274" s="238"/>
      <c r="G274" s="238"/>
      <c r="H274" s="238"/>
      <c r="I274" s="239"/>
      <c r="J274" s="237"/>
      <c r="K274" s="238"/>
      <c r="L274" s="238"/>
      <c r="M274" s="238"/>
      <c r="N274" s="239"/>
      <c r="O274" s="237"/>
      <c r="P274" s="239"/>
      <c r="Q274" s="237"/>
      <c r="R274" s="238"/>
      <c r="S274" s="267"/>
      <c r="T274" s="238"/>
      <c r="U274" s="238"/>
      <c r="V274" s="266"/>
      <c r="W274" s="239"/>
      <c r="X274" s="4"/>
      <c r="Y274" s="4"/>
      <c r="Z274" s="4"/>
      <c r="AA274" s="4"/>
      <c r="AB274" s="4"/>
      <c r="AC274" s="4"/>
      <c r="AR274" s="4"/>
    </row>
    <row r="275" spans="1:44" ht="15" customHeight="1">
      <c r="A275" s="305"/>
      <c r="B275" s="302"/>
      <c r="C275" s="303"/>
      <c r="D275" s="301"/>
      <c r="E275" s="237"/>
      <c r="F275" s="238"/>
      <c r="G275" s="238"/>
      <c r="H275" s="238"/>
      <c r="I275" s="239"/>
      <c r="J275" s="237"/>
      <c r="K275" s="238"/>
      <c r="L275" s="238"/>
      <c r="M275" s="238"/>
      <c r="N275" s="239"/>
      <c r="O275" s="237"/>
      <c r="P275" s="239"/>
      <c r="Q275" s="237"/>
      <c r="R275" s="238"/>
      <c r="S275" s="267"/>
      <c r="T275" s="238"/>
      <c r="U275" s="238"/>
      <c r="V275" s="266"/>
      <c r="W275" s="239"/>
      <c r="X275" s="4"/>
      <c r="Y275" s="4"/>
      <c r="Z275" s="4"/>
      <c r="AA275" s="4"/>
      <c r="AB275" s="4"/>
      <c r="AC275" s="4"/>
      <c r="AR275" s="4"/>
    </row>
    <row r="276" spans="1:44" ht="15" customHeight="1">
      <c r="A276" s="305"/>
      <c r="B276" s="302"/>
      <c r="C276" s="303"/>
      <c r="D276" s="301"/>
      <c r="E276" s="237"/>
      <c r="F276" s="238"/>
      <c r="G276" s="238"/>
      <c r="H276" s="238"/>
      <c r="I276" s="239"/>
      <c r="J276" s="237"/>
      <c r="K276" s="238"/>
      <c r="L276" s="238"/>
      <c r="M276" s="238"/>
      <c r="N276" s="239"/>
      <c r="O276" s="237"/>
      <c r="P276" s="239"/>
      <c r="Q276" s="237"/>
      <c r="R276" s="238"/>
      <c r="S276" s="267"/>
      <c r="T276" s="238"/>
      <c r="U276" s="238"/>
      <c r="V276" s="266"/>
      <c r="W276" s="239"/>
      <c r="X276" s="4"/>
      <c r="Y276" s="4"/>
      <c r="Z276" s="4"/>
      <c r="AA276" s="4"/>
      <c r="AB276" s="4"/>
      <c r="AC276" s="4"/>
      <c r="AR276" s="4"/>
    </row>
    <row r="277" spans="1:44" ht="15" customHeight="1">
      <c r="A277" s="305"/>
      <c r="B277" s="302"/>
      <c r="C277" s="303"/>
      <c r="D277" s="301"/>
      <c r="E277" s="237"/>
      <c r="F277" s="238"/>
      <c r="G277" s="238"/>
      <c r="H277" s="238"/>
      <c r="I277" s="239"/>
      <c r="J277" s="237"/>
      <c r="K277" s="238"/>
      <c r="L277" s="238"/>
      <c r="M277" s="238"/>
      <c r="N277" s="239"/>
      <c r="O277" s="237"/>
      <c r="P277" s="239"/>
      <c r="Q277" s="237"/>
      <c r="R277" s="238"/>
      <c r="S277" s="267"/>
      <c r="T277" s="238"/>
      <c r="U277" s="238"/>
      <c r="V277" s="266"/>
      <c r="W277" s="239"/>
      <c r="X277" s="4"/>
      <c r="Y277" s="4"/>
      <c r="Z277" s="4"/>
      <c r="AA277" s="4"/>
      <c r="AB277" s="4"/>
      <c r="AC277" s="4"/>
      <c r="AR277" s="4"/>
    </row>
    <row r="278" spans="1:44" ht="15" customHeight="1">
      <c r="A278" s="305"/>
      <c r="B278" s="302"/>
      <c r="C278" s="303"/>
      <c r="D278" s="301"/>
      <c r="E278" s="237"/>
      <c r="F278" s="238"/>
      <c r="G278" s="238"/>
      <c r="H278" s="238"/>
      <c r="I278" s="239"/>
      <c r="J278" s="237"/>
      <c r="K278" s="238"/>
      <c r="L278" s="238"/>
      <c r="M278" s="238"/>
      <c r="N278" s="239"/>
      <c r="O278" s="237"/>
      <c r="P278" s="239"/>
      <c r="Q278" s="237"/>
      <c r="R278" s="238"/>
      <c r="S278" s="267"/>
      <c r="T278" s="238"/>
      <c r="U278" s="238"/>
      <c r="V278" s="266"/>
      <c r="W278" s="239"/>
      <c r="X278" s="4"/>
      <c r="Y278" s="4"/>
      <c r="Z278" s="4"/>
      <c r="AA278" s="4"/>
      <c r="AB278" s="4"/>
      <c r="AC278" s="4"/>
      <c r="AR278" s="4"/>
    </row>
    <row r="279" spans="1:44" ht="15" customHeight="1">
      <c r="A279" s="305"/>
      <c r="B279" s="302"/>
      <c r="C279" s="303"/>
      <c r="D279" s="301"/>
      <c r="E279" s="237"/>
      <c r="F279" s="238"/>
      <c r="G279" s="238"/>
      <c r="H279" s="238"/>
      <c r="I279" s="239"/>
      <c r="J279" s="237"/>
      <c r="K279" s="238"/>
      <c r="L279" s="238"/>
      <c r="M279" s="238"/>
      <c r="N279" s="239"/>
      <c r="O279" s="237"/>
      <c r="P279" s="239"/>
      <c r="Q279" s="237"/>
      <c r="R279" s="238"/>
      <c r="S279" s="267"/>
      <c r="T279" s="238"/>
      <c r="U279" s="238"/>
      <c r="V279" s="266"/>
      <c r="W279" s="239"/>
      <c r="X279" s="4"/>
      <c r="Y279" s="4"/>
      <c r="Z279" s="4"/>
      <c r="AA279" s="4"/>
      <c r="AB279" s="4"/>
      <c r="AC279" s="4"/>
      <c r="AR279" s="4"/>
    </row>
    <row r="280" spans="1:44" ht="15" customHeight="1">
      <c r="A280" s="305"/>
      <c r="B280" s="302"/>
      <c r="C280" s="303"/>
      <c r="D280" s="301"/>
      <c r="E280" s="237"/>
      <c r="F280" s="238"/>
      <c r="G280" s="238"/>
      <c r="H280" s="238"/>
      <c r="I280" s="239"/>
      <c r="J280" s="237"/>
      <c r="K280" s="238"/>
      <c r="L280" s="238"/>
      <c r="M280" s="238"/>
      <c r="N280" s="239"/>
      <c r="O280" s="237"/>
      <c r="P280" s="239"/>
      <c r="Q280" s="237"/>
      <c r="R280" s="238"/>
      <c r="S280" s="267"/>
      <c r="T280" s="238"/>
      <c r="U280" s="238"/>
      <c r="V280" s="266"/>
      <c r="W280" s="239"/>
      <c r="X280" s="4"/>
      <c r="Y280" s="4"/>
      <c r="Z280" s="4"/>
      <c r="AA280" s="4"/>
      <c r="AB280" s="4"/>
      <c r="AC280" s="4"/>
      <c r="AR280" s="4"/>
    </row>
    <row r="281" spans="1:44" ht="14.25" customHeight="1" thickBot="1">
      <c r="A281" s="305"/>
      <c r="B281" s="306"/>
      <c r="C281" s="307"/>
      <c r="D281" s="308"/>
      <c r="E281" s="178"/>
      <c r="F281" s="240"/>
      <c r="G281" s="240"/>
      <c r="H281" s="240"/>
      <c r="I281" s="241"/>
      <c r="J281" s="178"/>
      <c r="K281" s="240"/>
      <c r="L281" s="240"/>
      <c r="M281" s="240"/>
      <c r="N281" s="241"/>
      <c r="O281" s="178"/>
      <c r="P281" s="241"/>
      <c r="Q281" s="178"/>
      <c r="R281" s="240"/>
      <c r="S281" s="259"/>
      <c r="T281" s="240"/>
      <c r="U281" s="240"/>
      <c r="V281" s="260"/>
      <c r="W281" s="241"/>
      <c r="X281" s="4"/>
      <c r="Y281" s="4"/>
      <c r="Z281" s="4"/>
      <c r="AA281" s="4"/>
      <c r="AB281" s="4"/>
      <c r="AC281" s="4"/>
      <c r="AR281" s="4"/>
    </row>
    <row r="282" spans="1:44">
      <c r="A282" s="106"/>
      <c r="B282" s="106"/>
      <c r="C282" s="106"/>
      <c r="D282" s="167"/>
      <c r="E282" s="4"/>
      <c r="F282" s="4"/>
      <c r="G282" s="4"/>
      <c r="H282" s="4"/>
      <c r="I282" s="4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</row>
    <row r="283" spans="1:44" ht="19.5" customHeight="1">
      <c r="A283" s="106"/>
      <c r="B283" s="106"/>
      <c r="C283" s="106"/>
      <c r="D283" s="169" t="s">
        <v>74</v>
      </c>
      <c r="E283" s="42">
        <f t="shared" ref="E283:W283" si="25">SUM(E133:E281)</f>
        <v>0</v>
      </c>
      <c r="F283" s="42">
        <f t="shared" si="25"/>
        <v>0</v>
      </c>
      <c r="G283" s="42">
        <f t="shared" si="25"/>
        <v>0</v>
      </c>
      <c r="H283" s="42">
        <f t="shared" si="25"/>
        <v>0</v>
      </c>
      <c r="I283" s="42">
        <f t="shared" si="25"/>
        <v>0</v>
      </c>
      <c r="J283" s="172">
        <f t="shared" si="25"/>
        <v>129</v>
      </c>
      <c r="K283" s="172">
        <f t="shared" si="25"/>
        <v>1464</v>
      </c>
      <c r="L283" s="172">
        <f t="shared" si="25"/>
        <v>1193</v>
      </c>
      <c r="M283" s="172">
        <f t="shared" si="25"/>
        <v>282</v>
      </c>
      <c r="N283" s="172">
        <f t="shared" si="25"/>
        <v>9</v>
      </c>
      <c r="O283" s="172">
        <f t="shared" si="25"/>
        <v>369</v>
      </c>
      <c r="P283" s="172">
        <f t="shared" si="25"/>
        <v>1095</v>
      </c>
      <c r="Q283" s="172">
        <f t="shared" si="25"/>
        <v>191</v>
      </c>
      <c r="R283" s="172">
        <f t="shared" si="25"/>
        <v>268</v>
      </c>
      <c r="S283" s="172">
        <f t="shared" si="25"/>
        <v>267</v>
      </c>
      <c r="T283" s="172">
        <f t="shared" si="25"/>
        <v>393</v>
      </c>
      <c r="U283" s="172">
        <f t="shared" si="25"/>
        <v>273</v>
      </c>
      <c r="V283" s="172">
        <f t="shared" si="25"/>
        <v>53</v>
      </c>
      <c r="W283" s="172">
        <f t="shared" si="25"/>
        <v>19</v>
      </c>
      <c r="X283" s="170"/>
      <c r="Y283" s="170"/>
    </row>
    <row r="284" spans="1:44">
      <c r="E284" s="4"/>
      <c r="F284" s="4"/>
      <c r="G284" s="4"/>
      <c r="H284" s="4"/>
      <c r="I284" s="4"/>
      <c r="J284" s="170"/>
      <c r="K284" s="170"/>
      <c r="L284" s="170"/>
      <c r="M284" s="170"/>
      <c r="N284" s="170"/>
      <c r="O284" s="170"/>
      <c r="P284" s="170"/>
      <c r="Q284" s="170"/>
      <c r="R284" s="170"/>
      <c r="S284" s="170"/>
      <c r="T284" s="170"/>
      <c r="U284" s="170"/>
      <c r="V284" s="170"/>
    </row>
    <row r="285" spans="1:44" ht="29.25" customHeight="1">
      <c r="D285" s="813" t="s">
        <v>89</v>
      </c>
      <c r="E285" s="268" t="s">
        <v>92</v>
      </c>
      <c r="F285" s="268" t="s">
        <v>72</v>
      </c>
      <c r="G285" s="268" t="s">
        <v>93</v>
      </c>
      <c r="H285" s="268" t="s">
        <v>70</v>
      </c>
      <c r="I285" s="268" t="s">
        <v>71</v>
      </c>
      <c r="J285" s="268" t="s">
        <v>94</v>
      </c>
      <c r="K285" s="268" t="s">
        <v>95</v>
      </c>
      <c r="L285" s="270" t="s">
        <v>189</v>
      </c>
      <c r="M285" s="270" t="s">
        <v>190</v>
      </c>
      <c r="N285" s="270" t="s">
        <v>191</v>
      </c>
      <c r="O285" s="270" t="s">
        <v>192</v>
      </c>
      <c r="P285" s="270" t="s">
        <v>193</v>
      </c>
      <c r="Q285" s="271" t="s">
        <v>194</v>
      </c>
      <c r="R285" s="271" t="s">
        <v>195</v>
      </c>
      <c r="S285" s="170"/>
      <c r="T285" s="170"/>
      <c r="U285" s="170"/>
      <c r="V285" s="170"/>
      <c r="W285" s="170"/>
      <c r="Z285" s="1"/>
      <c r="AA285" s="1"/>
    </row>
    <row r="286" spans="1:44" ht="22.5" customHeight="1">
      <c r="D286" s="814"/>
      <c r="E286" s="261">
        <f>SUM(E128+J128+E283+J283)</f>
        <v>129</v>
      </c>
      <c r="F286" s="261">
        <f>SUM(F128+K128+O128+S128+F283+K283+AG128)</f>
        <v>1464</v>
      </c>
      <c r="G286" s="261">
        <f>SUM(G128+L128+P128+T128+G283+L283+AH128)</f>
        <v>1193</v>
      </c>
      <c r="H286" s="261">
        <f>SUM(H128+M128+Q128+U128+H283+M283+AI128)</f>
        <v>282</v>
      </c>
      <c r="I286" s="261">
        <f>SUM(I128+N128+R128+V128+I283+N283+AJ128)</f>
        <v>9</v>
      </c>
      <c r="J286" s="261">
        <f t="shared" ref="J286:R286" si="26">SUM(Q283+W128+AK128)</f>
        <v>191</v>
      </c>
      <c r="K286" s="261">
        <f t="shared" si="26"/>
        <v>268</v>
      </c>
      <c r="L286" s="261">
        <f t="shared" si="26"/>
        <v>267</v>
      </c>
      <c r="M286" s="261">
        <f t="shared" si="26"/>
        <v>393</v>
      </c>
      <c r="N286" s="261">
        <f t="shared" si="26"/>
        <v>273</v>
      </c>
      <c r="O286" s="261">
        <f t="shared" si="26"/>
        <v>53</v>
      </c>
      <c r="P286" s="261">
        <f t="shared" si="26"/>
        <v>19</v>
      </c>
      <c r="Q286" s="261">
        <f t="shared" si="26"/>
        <v>0</v>
      </c>
      <c r="R286" s="261">
        <f t="shared" si="26"/>
        <v>0</v>
      </c>
      <c r="S286" s="170"/>
      <c r="T286" s="170"/>
      <c r="U286" s="170"/>
      <c r="V286" s="170"/>
      <c r="W286" s="170"/>
      <c r="Z286" s="1"/>
      <c r="AA286" s="1"/>
    </row>
    <row r="287" spans="1:44">
      <c r="E287" s="4"/>
      <c r="F287" s="4"/>
      <c r="G287" s="4"/>
      <c r="H287" s="4"/>
      <c r="I287" s="4"/>
      <c r="J287" s="170"/>
      <c r="K287" s="170"/>
      <c r="L287" s="170"/>
      <c r="M287" s="170"/>
      <c r="N287" s="170"/>
      <c r="O287" s="170"/>
      <c r="P287" s="170"/>
      <c r="Q287" s="170"/>
      <c r="R287" s="170"/>
      <c r="S287" s="170"/>
      <c r="T287" s="170"/>
      <c r="Z287" s="1"/>
      <c r="AA287" s="1"/>
    </row>
    <row r="288" spans="1:44">
      <c r="E288" s="4"/>
      <c r="F288" s="4"/>
      <c r="G288" s="4"/>
      <c r="H288" s="4"/>
      <c r="I288" s="4"/>
      <c r="J288" s="170"/>
      <c r="K288" s="170"/>
      <c r="L288" s="170"/>
      <c r="M288" s="170"/>
      <c r="N288" s="170"/>
      <c r="O288" s="170"/>
      <c r="P288" s="170"/>
      <c r="Q288" s="170"/>
      <c r="R288" s="170"/>
      <c r="S288" s="170"/>
      <c r="T288" s="170"/>
      <c r="U288" s="170"/>
      <c r="V288" s="170"/>
    </row>
    <row r="289" spans="1:22">
      <c r="A289" s="1" t="s">
        <v>97</v>
      </c>
      <c r="E289" s="4"/>
      <c r="F289" s="4"/>
      <c r="G289" s="4"/>
      <c r="H289" s="4"/>
      <c r="I289" s="4"/>
      <c r="J289" s="170"/>
      <c r="K289" s="170"/>
      <c r="L289" s="170"/>
      <c r="M289" s="170"/>
      <c r="N289" s="170"/>
      <c r="O289" s="170"/>
      <c r="P289" s="170"/>
      <c r="Q289" s="170"/>
      <c r="R289" s="170"/>
      <c r="S289" s="170"/>
      <c r="T289" s="170"/>
      <c r="U289" s="170"/>
      <c r="V289" s="170"/>
    </row>
    <row r="290" spans="1:22">
      <c r="E290" s="4"/>
      <c r="F290" s="4"/>
      <c r="G290" s="4"/>
      <c r="H290" s="4"/>
      <c r="I290" s="4"/>
      <c r="J290" s="170"/>
      <c r="K290" s="170"/>
      <c r="L290" s="170"/>
      <c r="M290" s="170"/>
      <c r="N290" s="170"/>
      <c r="O290" s="170"/>
      <c r="P290" s="170"/>
      <c r="Q290" s="170"/>
      <c r="R290" s="170"/>
      <c r="S290" s="170"/>
      <c r="T290" s="170"/>
      <c r="U290" s="170"/>
      <c r="V290" s="170"/>
    </row>
    <row r="291" spans="1:22">
      <c r="A291" s="1" t="s">
        <v>98</v>
      </c>
      <c r="E291" s="4"/>
      <c r="F291" s="4"/>
      <c r="G291" s="4"/>
      <c r="H291" s="4"/>
      <c r="I291" s="4"/>
      <c r="J291" s="170"/>
      <c r="K291" s="170"/>
      <c r="L291" s="170"/>
      <c r="M291" s="170"/>
      <c r="N291" s="170"/>
      <c r="O291" s="170"/>
      <c r="P291" s="170"/>
      <c r="Q291" s="170"/>
      <c r="R291" s="170"/>
      <c r="S291" s="170"/>
      <c r="T291" s="170"/>
      <c r="U291" s="170"/>
      <c r="V291" s="170"/>
    </row>
    <row r="292" spans="1:22">
      <c r="D292" s="170"/>
      <c r="E292" s="4"/>
      <c r="F292" s="4"/>
      <c r="G292" s="4"/>
      <c r="H292" s="4"/>
      <c r="I292" s="4"/>
      <c r="J292" s="170"/>
      <c r="K292" s="170"/>
      <c r="L292" s="170"/>
      <c r="M292" s="170"/>
      <c r="N292" s="170"/>
      <c r="O292" s="170"/>
      <c r="P292" s="170"/>
      <c r="Q292" s="170"/>
      <c r="R292" s="170"/>
      <c r="S292" s="170"/>
      <c r="T292" s="170"/>
      <c r="U292" s="170"/>
      <c r="V292" s="170"/>
    </row>
    <row r="293" spans="1:22">
      <c r="D293" s="170"/>
      <c r="E293" s="4"/>
      <c r="F293" s="4"/>
      <c r="G293" s="4"/>
      <c r="H293" s="4"/>
      <c r="I293" s="4"/>
      <c r="J293" s="170"/>
      <c r="K293" s="170"/>
      <c r="L293" s="170"/>
      <c r="M293" s="170"/>
      <c r="N293" s="170"/>
      <c r="O293" s="170"/>
      <c r="P293" s="170"/>
      <c r="Q293" s="170"/>
      <c r="R293" s="170"/>
      <c r="S293" s="170"/>
      <c r="T293" s="170"/>
      <c r="U293" s="170"/>
      <c r="V293" s="170"/>
    </row>
    <row r="294" spans="1:22">
      <c r="E294" s="4"/>
      <c r="F294" s="4"/>
      <c r="G294" s="4"/>
      <c r="H294" s="4"/>
      <c r="I294" s="4"/>
      <c r="J294" s="170"/>
      <c r="K294" s="170"/>
      <c r="L294" s="170"/>
      <c r="M294" s="170"/>
      <c r="N294" s="170"/>
      <c r="O294" s="170"/>
      <c r="P294" s="170"/>
      <c r="Q294" s="170"/>
      <c r="R294" s="170"/>
      <c r="S294" s="170"/>
      <c r="T294" s="170"/>
      <c r="U294" s="170"/>
      <c r="V294" s="170"/>
    </row>
  </sheetData>
  <sheetProtection algorithmName="SHA-512" hashValue="WXPNA6/6c8HGZDrFGLh/L5ROA3sxxRlRwmAw1t9vdelqdOhiAjNyE+VaKohzMu1VKk/DdDzzfK3inVvO+7FMpA==" saltValue="dmm2zIFnXtbkhiG/l9Zkeg==" spinCount="100000" sheet="1" formatCells="0" formatRows="0" selectLockedCells="1"/>
  <mergeCells count="232">
    <mergeCell ref="AI104:AI117"/>
    <mergeCell ref="AJ104:AJ117"/>
    <mergeCell ref="AK104:AK117"/>
    <mergeCell ref="B130:B132"/>
    <mergeCell ref="C130:C132"/>
    <mergeCell ref="E131:I131"/>
    <mergeCell ref="J131:N131"/>
    <mergeCell ref="O131:P131"/>
    <mergeCell ref="Q131:W131"/>
    <mergeCell ref="AS104:AS117"/>
    <mergeCell ref="A118:D118"/>
    <mergeCell ref="A120:A125"/>
    <mergeCell ref="B120:B125"/>
    <mergeCell ref="C120:C125"/>
    <mergeCell ref="AG120:AG125"/>
    <mergeCell ref="AH120:AH125"/>
    <mergeCell ref="AI120:AI125"/>
    <mergeCell ref="AJ120:AJ125"/>
    <mergeCell ref="AK120:AK125"/>
    <mergeCell ref="AL120:AL125"/>
    <mergeCell ref="AM120:AM125"/>
    <mergeCell ref="AN120:AN125"/>
    <mergeCell ref="AO120:AO125"/>
    <mergeCell ref="AP120:AP125"/>
    <mergeCell ref="AQ120:AQ125"/>
    <mergeCell ref="AR120:AR125"/>
    <mergeCell ref="AS120:AS125"/>
    <mergeCell ref="AR104:AR117"/>
    <mergeCell ref="AL104:AL117"/>
    <mergeCell ref="AM104:AM117"/>
    <mergeCell ref="AN104:AN117"/>
    <mergeCell ref="AO104:AO117"/>
    <mergeCell ref="AH104:AH117"/>
    <mergeCell ref="A65:A69"/>
    <mergeCell ref="B65:B69"/>
    <mergeCell ref="C65:C69"/>
    <mergeCell ref="AG65:AG69"/>
    <mergeCell ref="AH65:AH69"/>
    <mergeCell ref="AI65:AI69"/>
    <mergeCell ref="AJ65:AJ69"/>
    <mergeCell ref="AK65:AK69"/>
    <mergeCell ref="AL65:AL69"/>
    <mergeCell ref="AR84:AR87"/>
    <mergeCell ref="AL72:AL81"/>
    <mergeCell ref="AM72:AM81"/>
    <mergeCell ref="AN72:AN81"/>
    <mergeCell ref="AO72:AO81"/>
    <mergeCell ref="AP72:AP81"/>
    <mergeCell ref="AQ72:AQ81"/>
    <mergeCell ref="AR72:AR81"/>
    <mergeCell ref="A82:D82"/>
    <mergeCell ref="AG84:AG87"/>
    <mergeCell ref="AH84:AH87"/>
    <mergeCell ref="AI84:AI87"/>
    <mergeCell ref="AJ84:AJ87"/>
    <mergeCell ref="AK84:AK87"/>
    <mergeCell ref="AL58:AL62"/>
    <mergeCell ref="AM58:AM62"/>
    <mergeCell ref="AN58:AN62"/>
    <mergeCell ref="AM65:AM69"/>
    <mergeCell ref="AN65:AN69"/>
    <mergeCell ref="AK58:AK62"/>
    <mergeCell ref="AG72:AG81"/>
    <mergeCell ref="AH72:AH81"/>
    <mergeCell ref="AI72:AI81"/>
    <mergeCell ref="AJ72:AJ81"/>
    <mergeCell ref="AK72:AK81"/>
    <mergeCell ref="AP37:AP42"/>
    <mergeCell ref="AQ37:AQ42"/>
    <mergeCell ref="AR37:AR42"/>
    <mergeCell ref="AS37:AS42"/>
    <mergeCell ref="A43:D43"/>
    <mergeCell ref="A45:A55"/>
    <mergeCell ref="B45:B55"/>
    <mergeCell ref="AS45:AS55"/>
    <mergeCell ref="C45:C55"/>
    <mergeCell ref="AG45:AG55"/>
    <mergeCell ref="AH45:AH55"/>
    <mergeCell ref="AI45:AI55"/>
    <mergeCell ref="AJ45:AJ55"/>
    <mergeCell ref="AK45:AK55"/>
    <mergeCell ref="AL45:AL55"/>
    <mergeCell ref="A37:A42"/>
    <mergeCell ref="B37:B42"/>
    <mergeCell ref="C37:C42"/>
    <mergeCell ref="AG37:AG42"/>
    <mergeCell ref="AH37:AH42"/>
    <mergeCell ref="AI37:AI42"/>
    <mergeCell ref="AJ37:AJ42"/>
    <mergeCell ref="AK37:AK42"/>
    <mergeCell ref="AL37:AL42"/>
    <mergeCell ref="A63:D63"/>
    <mergeCell ref="A56:D56"/>
    <mergeCell ref="A58:A62"/>
    <mergeCell ref="B58:B62"/>
    <mergeCell ref="C58:C62"/>
    <mergeCell ref="AG58:AG62"/>
    <mergeCell ref="AH58:AH62"/>
    <mergeCell ref="AI58:AI62"/>
    <mergeCell ref="AJ58:AJ62"/>
    <mergeCell ref="AS31:AS34"/>
    <mergeCell ref="A35:D35"/>
    <mergeCell ref="A29:D29"/>
    <mergeCell ref="A31:A34"/>
    <mergeCell ref="B31:B34"/>
    <mergeCell ref="C31:C34"/>
    <mergeCell ref="AG31:AG34"/>
    <mergeCell ref="AH31:AH34"/>
    <mergeCell ref="AI31:AI34"/>
    <mergeCell ref="AJ31:AJ34"/>
    <mergeCell ref="AK31:AK34"/>
    <mergeCell ref="AL31:AL34"/>
    <mergeCell ref="AM31:AM34"/>
    <mergeCell ref="AN31:AN34"/>
    <mergeCell ref="AO31:AO34"/>
    <mergeCell ref="AP31:AP34"/>
    <mergeCell ref="AQ31:AQ34"/>
    <mergeCell ref="AR31:AR34"/>
    <mergeCell ref="AM37:AM42"/>
    <mergeCell ref="AN37:AN42"/>
    <mergeCell ref="AO37:AO42"/>
    <mergeCell ref="A24:D24"/>
    <mergeCell ref="A26:A28"/>
    <mergeCell ref="B26:B28"/>
    <mergeCell ref="C26:C28"/>
    <mergeCell ref="AG26:AG28"/>
    <mergeCell ref="AH26:AH28"/>
    <mergeCell ref="AI26:AI28"/>
    <mergeCell ref="AJ26:AJ28"/>
    <mergeCell ref="AK26:AK28"/>
    <mergeCell ref="A11:A23"/>
    <mergeCell ref="B11:B23"/>
    <mergeCell ref="C11:C23"/>
    <mergeCell ref="AG11:AG23"/>
    <mergeCell ref="AH11:AH23"/>
    <mergeCell ref="AI11:AI23"/>
    <mergeCell ref="AJ11:AJ23"/>
    <mergeCell ref="AK11:AK23"/>
    <mergeCell ref="AL11:AL23"/>
    <mergeCell ref="AQ90:AQ101"/>
    <mergeCell ref="AP84:AP87"/>
    <mergeCell ref="AQ84:AQ87"/>
    <mergeCell ref="AP104:AP117"/>
    <mergeCell ref="AQ104:AQ117"/>
    <mergeCell ref="AL84:AL87"/>
    <mergeCell ref="AM84:AM87"/>
    <mergeCell ref="AN84:AN87"/>
    <mergeCell ref="AO84:AO87"/>
    <mergeCell ref="AM45:AM55"/>
    <mergeCell ref="AN45:AN55"/>
    <mergeCell ref="AO45:AO55"/>
    <mergeCell ref="AP45:AP55"/>
    <mergeCell ref="AQ45:AQ55"/>
    <mergeCell ref="AP58:AP62"/>
    <mergeCell ref="AQ58:AQ62"/>
    <mergeCell ref="AR58:AR62"/>
    <mergeCell ref="AR45:AR55"/>
    <mergeCell ref="AS58:AS62"/>
    <mergeCell ref="AO58:AO62"/>
    <mergeCell ref="AP65:AP69"/>
    <mergeCell ref="AQ65:AQ69"/>
    <mergeCell ref="AR65:AR69"/>
    <mergeCell ref="AS65:AS69"/>
    <mergeCell ref="AS72:AS81"/>
    <mergeCell ref="D285:D286"/>
    <mergeCell ref="E130:W130"/>
    <mergeCell ref="AO65:AO69"/>
    <mergeCell ref="AG90:AG101"/>
    <mergeCell ref="AH90:AH101"/>
    <mergeCell ref="AI90:AI101"/>
    <mergeCell ref="AJ90:AJ101"/>
    <mergeCell ref="AK90:AK101"/>
    <mergeCell ref="AL90:AL101"/>
    <mergeCell ref="AM90:AM101"/>
    <mergeCell ref="AG104:AG117"/>
    <mergeCell ref="AS84:AS87"/>
    <mergeCell ref="AR90:AR101"/>
    <mergeCell ref="AS90:AS101"/>
    <mergeCell ref="AN90:AN101"/>
    <mergeCell ref="AO90:AO101"/>
    <mergeCell ref="AP90:AP101"/>
    <mergeCell ref="A1:AL1"/>
    <mergeCell ref="A2:AL2"/>
    <mergeCell ref="A3:AL3"/>
    <mergeCell ref="AG8:AJ8"/>
    <mergeCell ref="AK8:AL8"/>
    <mergeCell ref="E8:I8"/>
    <mergeCell ref="A7:A9"/>
    <mergeCell ref="B7:B9"/>
    <mergeCell ref="C7:C9"/>
    <mergeCell ref="D7:D9"/>
    <mergeCell ref="J8:N8"/>
    <mergeCell ref="E7:AE7"/>
    <mergeCell ref="AG7:AS7"/>
    <mergeCell ref="Y8:AE8"/>
    <mergeCell ref="AM8:AS8"/>
    <mergeCell ref="O8:R8"/>
    <mergeCell ref="S8:V8"/>
    <mergeCell ref="W8:X8"/>
    <mergeCell ref="AM11:AM23"/>
    <mergeCell ref="AN11:AN23"/>
    <mergeCell ref="AO11:AO23"/>
    <mergeCell ref="AP11:AP23"/>
    <mergeCell ref="AQ11:AQ23"/>
    <mergeCell ref="AR11:AR23"/>
    <mergeCell ref="AS11:AS23"/>
    <mergeCell ref="AL26:AL28"/>
    <mergeCell ref="AM26:AM28"/>
    <mergeCell ref="AN26:AN28"/>
    <mergeCell ref="AO26:AO28"/>
    <mergeCell ref="AP26:AP28"/>
    <mergeCell ref="AQ26:AQ28"/>
    <mergeCell ref="AR26:AR28"/>
    <mergeCell ref="AS26:AS28"/>
    <mergeCell ref="A130:A132"/>
    <mergeCell ref="D130:D132"/>
    <mergeCell ref="A70:D70"/>
    <mergeCell ref="A88:D88"/>
    <mergeCell ref="A126:D126"/>
    <mergeCell ref="A72:A81"/>
    <mergeCell ref="B72:B81"/>
    <mergeCell ref="C72:C81"/>
    <mergeCell ref="A84:A87"/>
    <mergeCell ref="B84:B87"/>
    <mergeCell ref="C84:C87"/>
    <mergeCell ref="A90:A101"/>
    <mergeCell ref="B90:B101"/>
    <mergeCell ref="C90:C101"/>
    <mergeCell ref="A102:D102"/>
    <mergeCell ref="A104:A117"/>
    <mergeCell ref="B104:B117"/>
    <mergeCell ref="C104:C117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7" tint="0.39997558519241921"/>
  </sheetPr>
  <dimension ref="A1:AT373"/>
  <sheetViews>
    <sheetView showGridLines="0" zoomScale="80" zoomScaleNormal="80" workbookViewId="0">
      <pane ySplit="9" topLeftCell="A345" activePane="bottomLeft" state="frozen"/>
      <selection activeCell="G23" sqref="G23"/>
      <selection pane="bottomLeft" activeCell="I356" sqref="I356"/>
    </sheetView>
  </sheetViews>
  <sheetFormatPr baseColWidth="10" defaultColWidth="11.42578125" defaultRowHeight="15.75"/>
  <cols>
    <col min="1" max="1" width="28.85546875" style="166" customWidth="1"/>
    <col min="2" max="2" width="36.5703125" style="166" customWidth="1"/>
    <col min="3" max="3" width="28.5703125" style="166" customWidth="1"/>
    <col min="4" max="4" width="50.85546875" style="166" bestFit="1" customWidth="1"/>
    <col min="5" max="5" width="8.5703125" style="166" bestFit="1" customWidth="1"/>
    <col min="6" max="6" width="10.140625" style="166" bestFit="1" customWidth="1"/>
    <col min="7" max="7" width="13.5703125" style="166" bestFit="1" customWidth="1"/>
    <col min="8" max="8" width="13.85546875" style="166" customWidth="1"/>
    <col min="9" max="9" width="12.7109375" style="166" bestFit="1" customWidth="1"/>
    <col min="10" max="10" width="8.5703125" style="166" bestFit="1" customWidth="1"/>
    <col min="11" max="11" width="10.140625" style="166" bestFit="1" customWidth="1"/>
    <col min="12" max="12" width="15.42578125" style="166" customWidth="1"/>
    <col min="13" max="13" width="14" style="166" customWidth="1"/>
    <col min="14" max="14" width="12.7109375" style="166" bestFit="1" customWidth="1"/>
    <col min="15" max="15" width="11.5703125" style="166" customWidth="1"/>
    <col min="16" max="16" width="13.5703125" style="166" bestFit="1" customWidth="1"/>
    <col min="17" max="17" width="13.85546875" style="166" customWidth="1"/>
    <col min="18" max="18" width="12.7109375" style="166" bestFit="1" customWidth="1"/>
    <col min="19" max="19" width="10.140625" style="166" bestFit="1" customWidth="1"/>
    <col min="20" max="20" width="13.5703125" style="166" bestFit="1" customWidth="1"/>
    <col min="21" max="21" width="13.85546875" style="166" customWidth="1"/>
    <col min="22" max="22" width="12.7109375" style="166" bestFit="1" customWidth="1"/>
    <col min="23" max="31" width="11.42578125" style="166"/>
    <col min="32" max="32" width="1.140625" style="166" customWidth="1"/>
    <col min="33" max="33" width="11.42578125" style="166"/>
    <col min="34" max="35" width="13.5703125" style="166" bestFit="1" customWidth="1"/>
    <col min="36" max="36" width="12.7109375" style="166" bestFit="1" customWidth="1"/>
    <col min="37" max="46" width="11.42578125" style="166"/>
    <col min="47" max="16384" width="11.42578125" style="1"/>
  </cols>
  <sheetData>
    <row r="1" spans="1:46">
      <c r="A1" s="815" t="s">
        <v>44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  <c r="S1" s="815"/>
      <c r="T1" s="815"/>
      <c r="U1" s="815"/>
      <c r="V1" s="815"/>
      <c r="W1" s="815"/>
      <c r="X1" s="815"/>
      <c r="Y1" s="815"/>
      <c r="Z1" s="815"/>
      <c r="AA1" s="815"/>
      <c r="AB1" s="815"/>
      <c r="AC1" s="815"/>
      <c r="AD1" s="815"/>
      <c r="AE1" s="815"/>
      <c r="AF1" s="815"/>
      <c r="AG1" s="815"/>
      <c r="AH1" s="815"/>
      <c r="AI1" s="815"/>
      <c r="AJ1" s="815"/>
      <c r="AK1" s="815"/>
      <c r="AL1" s="815"/>
      <c r="AM1" s="173"/>
      <c r="AN1" s="173"/>
      <c r="AO1" s="173"/>
      <c r="AP1" s="173"/>
      <c r="AQ1" s="173"/>
      <c r="AR1" s="173"/>
      <c r="AS1" s="173"/>
    </row>
    <row r="2" spans="1:46">
      <c r="A2" s="815" t="s">
        <v>4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5"/>
      <c r="X2" s="815"/>
      <c r="Y2" s="815"/>
      <c r="Z2" s="815"/>
      <c r="AA2" s="815"/>
      <c r="AB2" s="815"/>
      <c r="AC2" s="815"/>
      <c r="AD2" s="815"/>
      <c r="AE2" s="815"/>
      <c r="AF2" s="815"/>
      <c r="AG2" s="815"/>
      <c r="AH2" s="815"/>
      <c r="AI2" s="815"/>
      <c r="AJ2" s="815"/>
      <c r="AK2" s="815"/>
      <c r="AL2" s="815"/>
      <c r="AM2" s="173"/>
      <c r="AN2" s="173"/>
      <c r="AO2" s="173"/>
      <c r="AP2" s="173"/>
      <c r="AQ2" s="173"/>
      <c r="AR2" s="173"/>
      <c r="AS2" s="173"/>
    </row>
    <row r="3" spans="1:46">
      <c r="A3" s="815" t="s">
        <v>60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5"/>
      <c r="X3" s="815"/>
      <c r="Y3" s="815"/>
      <c r="Z3" s="815"/>
      <c r="AA3" s="815"/>
      <c r="AB3" s="815"/>
      <c r="AC3" s="815"/>
      <c r="AD3" s="815"/>
      <c r="AE3" s="815"/>
      <c r="AF3" s="815"/>
      <c r="AG3" s="815"/>
      <c r="AH3" s="815"/>
      <c r="AI3" s="815"/>
      <c r="AJ3" s="815"/>
      <c r="AK3" s="815"/>
      <c r="AL3" s="815"/>
      <c r="AM3" s="173"/>
      <c r="AN3" s="173"/>
      <c r="AO3" s="173"/>
      <c r="AP3" s="173"/>
      <c r="AQ3" s="173"/>
      <c r="AR3" s="173"/>
      <c r="AS3" s="173"/>
    </row>
    <row r="4" spans="1:46" ht="3.75" customHeight="1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46" ht="3.75" customHeight="1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</row>
    <row r="6" spans="1:46" ht="16.5" thickBot="1">
      <c r="A6" s="165" t="s">
        <v>3</v>
      </c>
      <c r="B6" s="165" t="s">
        <v>3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</row>
    <row r="7" spans="1:46" s="91" customFormat="1" ht="22.5" customHeight="1" thickBot="1">
      <c r="A7" s="740" t="s">
        <v>45</v>
      </c>
      <c r="B7" s="740" t="s">
        <v>144</v>
      </c>
      <c r="C7" s="741" t="s">
        <v>196</v>
      </c>
      <c r="D7" s="740" t="s">
        <v>66</v>
      </c>
      <c r="E7" s="744" t="s">
        <v>86</v>
      </c>
      <c r="F7" s="745"/>
      <c r="G7" s="745"/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6"/>
      <c r="Z7" s="746"/>
      <c r="AA7" s="746"/>
      <c r="AB7" s="746"/>
      <c r="AC7" s="746"/>
      <c r="AD7" s="746"/>
      <c r="AE7" s="747"/>
      <c r="AG7" s="748" t="s">
        <v>144</v>
      </c>
      <c r="AH7" s="749"/>
      <c r="AI7" s="749"/>
      <c r="AJ7" s="749"/>
      <c r="AK7" s="749"/>
      <c r="AL7" s="749"/>
      <c r="AM7" s="749"/>
      <c r="AN7" s="749"/>
      <c r="AO7" s="749"/>
      <c r="AP7" s="750"/>
      <c r="AQ7" s="750"/>
      <c r="AR7" s="750"/>
      <c r="AS7" s="751"/>
    </row>
    <row r="8" spans="1:46" s="91" customFormat="1" ht="18.75" customHeight="1" thickBot="1">
      <c r="A8" s="741"/>
      <c r="B8" s="741"/>
      <c r="C8" s="742"/>
      <c r="D8" s="741"/>
      <c r="E8" s="752" t="s">
        <v>87</v>
      </c>
      <c r="F8" s="752"/>
      <c r="G8" s="752"/>
      <c r="H8" s="752"/>
      <c r="I8" s="752"/>
      <c r="J8" s="752" t="s">
        <v>42</v>
      </c>
      <c r="K8" s="752"/>
      <c r="L8" s="752"/>
      <c r="M8" s="752"/>
      <c r="N8" s="752"/>
      <c r="O8" s="752" t="s">
        <v>90</v>
      </c>
      <c r="P8" s="752"/>
      <c r="Q8" s="752"/>
      <c r="R8" s="752"/>
      <c r="S8" s="752" t="s">
        <v>91</v>
      </c>
      <c r="T8" s="752"/>
      <c r="U8" s="752"/>
      <c r="V8" s="752"/>
      <c r="W8" s="758" t="s">
        <v>43</v>
      </c>
      <c r="X8" s="759"/>
      <c r="Y8" s="760" t="s">
        <v>186</v>
      </c>
      <c r="Z8" s="760"/>
      <c r="AA8" s="760"/>
      <c r="AB8" s="760"/>
      <c r="AC8" s="761"/>
      <c r="AD8" s="761"/>
      <c r="AE8" s="761"/>
      <c r="AF8" s="251"/>
      <c r="AG8" s="753" t="s">
        <v>145</v>
      </c>
      <c r="AH8" s="762"/>
      <c r="AI8" s="762"/>
      <c r="AJ8" s="754"/>
      <c r="AK8" s="753" t="s">
        <v>43</v>
      </c>
      <c r="AL8" s="754"/>
      <c r="AM8" s="755" t="s">
        <v>186</v>
      </c>
      <c r="AN8" s="756"/>
      <c r="AO8" s="756"/>
      <c r="AP8" s="756"/>
      <c r="AQ8" s="756"/>
      <c r="AR8" s="756"/>
      <c r="AS8" s="757"/>
    </row>
    <row r="9" spans="1:46" s="91" customFormat="1" ht="36.75" customHeight="1" thickBot="1">
      <c r="A9" s="740"/>
      <c r="B9" s="740"/>
      <c r="C9" s="743"/>
      <c r="D9" s="740"/>
      <c r="E9" s="252" t="s">
        <v>92</v>
      </c>
      <c r="F9" s="252" t="s">
        <v>72</v>
      </c>
      <c r="G9" s="252" t="s">
        <v>93</v>
      </c>
      <c r="H9" s="252" t="s">
        <v>70</v>
      </c>
      <c r="I9" s="252" t="s">
        <v>71</v>
      </c>
      <c r="J9" s="252" t="s">
        <v>92</v>
      </c>
      <c r="K9" s="252" t="s">
        <v>72</v>
      </c>
      <c r="L9" s="252" t="s">
        <v>93</v>
      </c>
      <c r="M9" s="252" t="s">
        <v>70</v>
      </c>
      <c r="N9" s="252" t="s">
        <v>71</v>
      </c>
      <c r="O9" s="252" t="s">
        <v>72</v>
      </c>
      <c r="P9" s="252" t="s">
        <v>93</v>
      </c>
      <c r="Q9" s="252" t="s">
        <v>70</v>
      </c>
      <c r="R9" s="252" t="s">
        <v>71</v>
      </c>
      <c r="S9" s="252" t="s">
        <v>72</v>
      </c>
      <c r="T9" s="252" t="s">
        <v>93</v>
      </c>
      <c r="U9" s="252" t="s">
        <v>70</v>
      </c>
      <c r="V9" s="252" t="s">
        <v>71</v>
      </c>
      <c r="W9" s="253" t="s">
        <v>94</v>
      </c>
      <c r="X9" s="253" t="s">
        <v>95</v>
      </c>
      <c r="Y9" s="254" t="s">
        <v>189</v>
      </c>
      <c r="Z9" s="254" t="s">
        <v>190</v>
      </c>
      <c r="AA9" s="254" t="s">
        <v>191</v>
      </c>
      <c r="AB9" s="254" t="s">
        <v>192</v>
      </c>
      <c r="AC9" s="254" t="s">
        <v>193</v>
      </c>
      <c r="AD9" s="254" t="s">
        <v>194</v>
      </c>
      <c r="AE9" s="254" t="s">
        <v>195</v>
      </c>
      <c r="AF9" s="255"/>
      <c r="AG9" s="256" t="s">
        <v>72</v>
      </c>
      <c r="AH9" s="256" t="s">
        <v>93</v>
      </c>
      <c r="AI9" s="256" t="s">
        <v>70</v>
      </c>
      <c r="AJ9" s="256" t="s">
        <v>71</v>
      </c>
      <c r="AK9" s="257" t="s">
        <v>94</v>
      </c>
      <c r="AL9" s="257" t="s">
        <v>95</v>
      </c>
      <c r="AM9" s="257" t="s">
        <v>189</v>
      </c>
      <c r="AN9" s="257" t="s">
        <v>190</v>
      </c>
      <c r="AO9" s="257" t="s">
        <v>191</v>
      </c>
      <c r="AP9" s="258" t="s">
        <v>192</v>
      </c>
      <c r="AQ9" s="258" t="s">
        <v>193</v>
      </c>
      <c r="AR9" s="258" t="s">
        <v>194</v>
      </c>
      <c r="AS9" s="258" t="s">
        <v>195</v>
      </c>
    </row>
    <row r="10" spans="1:46" ht="16.5" thickBot="1"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46" customFormat="1" ht="30">
      <c r="A11" s="788" t="s">
        <v>63</v>
      </c>
      <c r="B11" s="784" t="s">
        <v>231</v>
      </c>
      <c r="C11" s="791" t="s">
        <v>334</v>
      </c>
      <c r="D11" s="231" t="s">
        <v>133</v>
      </c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310"/>
      <c r="AE11" s="310"/>
      <c r="AF11" s="246"/>
      <c r="AG11" s="781"/>
      <c r="AH11" s="781"/>
      <c r="AI11" s="781"/>
      <c r="AJ11" s="781"/>
      <c r="AK11" s="781"/>
      <c r="AL11" s="781"/>
      <c r="AM11" s="781"/>
      <c r="AN11" s="781"/>
      <c r="AO11" s="781"/>
      <c r="AP11" s="781"/>
      <c r="AQ11" s="781"/>
      <c r="AR11" s="781"/>
      <c r="AS11" s="781"/>
    </row>
    <row r="12" spans="1:46" customFormat="1" ht="30">
      <c r="A12" s="789"/>
      <c r="B12" s="785"/>
      <c r="C12" s="792"/>
      <c r="D12" s="311" t="s">
        <v>180</v>
      </c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246"/>
      <c r="AG12" s="782"/>
      <c r="AH12" s="782"/>
      <c r="AI12" s="782"/>
      <c r="AJ12" s="782"/>
      <c r="AK12" s="782"/>
      <c r="AL12" s="782"/>
      <c r="AM12" s="782"/>
      <c r="AN12" s="782"/>
      <c r="AO12" s="782"/>
      <c r="AP12" s="782"/>
      <c r="AQ12" s="782"/>
      <c r="AR12" s="782"/>
      <c r="AS12" s="782"/>
    </row>
    <row r="13" spans="1:46" customFormat="1" thickBot="1">
      <c r="A13" s="790"/>
      <c r="B13" s="786"/>
      <c r="C13" s="793"/>
      <c r="D13" s="233" t="s">
        <v>134</v>
      </c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246"/>
      <c r="AG13" s="783"/>
      <c r="AH13" s="783"/>
      <c r="AI13" s="783"/>
      <c r="AJ13" s="783"/>
      <c r="AK13" s="783"/>
      <c r="AL13" s="783"/>
      <c r="AM13" s="783"/>
      <c r="AN13" s="783"/>
      <c r="AO13" s="783"/>
      <c r="AP13" s="783"/>
      <c r="AQ13" s="783"/>
      <c r="AR13" s="783"/>
      <c r="AS13" s="783"/>
    </row>
    <row r="14" spans="1:46" ht="14.45" customHeight="1">
      <c r="A14" s="787"/>
      <c r="B14" s="787"/>
      <c r="C14" s="787"/>
      <c r="D14" s="787"/>
      <c r="E14" s="3">
        <f t="shared" ref="E14:AE14" si="0">SUM(E11:E13)</f>
        <v>0</v>
      </c>
      <c r="F14" s="3">
        <f t="shared" si="0"/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92">
        <f t="shared" ref="AG14:AS14" si="1">SUM(AG11)</f>
        <v>0</v>
      </c>
      <c r="AH14" s="92">
        <f t="shared" si="1"/>
        <v>0</v>
      </c>
      <c r="AI14" s="92">
        <f t="shared" si="1"/>
        <v>0</v>
      </c>
      <c r="AJ14" s="92">
        <f t="shared" si="1"/>
        <v>0</v>
      </c>
      <c r="AK14" s="92">
        <f t="shared" si="1"/>
        <v>0</v>
      </c>
      <c r="AL14" s="92">
        <f t="shared" si="1"/>
        <v>0</v>
      </c>
      <c r="AM14" s="92">
        <f t="shared" si="1"/>
        <v>0</v>
      </c>
      <c r="AN14" s="92">
        <f t="shared" si="1"/>
        <v>0</v>
      </c>
      <c r="AO14" s="92">
        <f t="shared" si="1"/>
        <v>0</v>
      </c>
      <c r="AP14" s="92">
        <f t="shared" si="1"/>
        <v>0</v>
      </c>
      <c r="AQ14" s="92">
        <f t="shared" si="1"/>
        <v>0</v>
      </c>
      <c r="AR14" s="92">
        <f t="shared" si="1"/>
        <v>0</v>
      </c>
      <c r="AS14" s="92">
        <f t="shared" si="1"/>
        <v>0</v>
      </c>
      <c r="AT14" s="1"/>
    </row>
    <row r="15" spans="1:46" ht="19.5" thickBot="1">
      <c r="A15" s="179"/>
      <c r="B15" s="179"/>
      <c r="C15" s="179"/>
      <c r="D15" s="179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customFormat="1" ht="15">
      <c r="A16" s="788" t="s">
        <v>61</v>
      </c>
      <c r="B16" s="784" t="s">
        <v>273</v>
      </c>
      <c r="C16" s="791" t="s">
        <v>359</v>
      </c>
      <c r="D16" s="231" t="s">
        <v>274</v>
      </c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246"/>
      <c r="AG16" s="781"/>
      <c r="AH16" s="781"/>
      <c r="AI16" s="781"/>
      <c r="AJ16" s="781"/>
      <c r="AK16" s="781"/>
      <c r="AL16" s="781"/>
      <c r="AM16" s="781"/>
      <c r="AN16" s="781"/>
      <c r="AO16" s="781"/>
      <c r="AP16" s="781"/>
      <c r="AQ16" s="781"/>
      <c r="AR16" s="781"/>
      <c r="AS16" s="781"/>
    </row>
    <row r="17" spans="1:46" customFormat="1" ht="15">
      <c r="A17" s="789"/>
      <c r="B17" s="785"/>
      <c r="C17" s="792"/>
      <c r="D17" s="311" t="s">
        <v>275</v>
      </c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  <c r="AE17" s="310"/>
      <c r="AF17" s="246"/>
      <c r="AG17" s="782"/>
      <c r="AH17" s="782"/>
      <c r="AI17" s="782"/>
      <c r="AJ17" s="782"/>
      <c r="AK17" s="782"/>
      <c r="AL17" s="782"/>
      <c r="AM17" s="782"/>
      <c r="AN17" s="782"/>
      <c r="AO17" s="782"/>
      <c r="AP17" s="782"/>
      <c r="AQ17" s="782"/>
      <c r="AR17" s="782"/>
      <c r="AS17" s="782"/>
    </row>
    <row r="18" spans="1:46" customFormat="1" ht="16.5" customHeight="1">
      <c r="A18" s="789"/>
      <c r="B18" s="785"/>
      <c r="C18" s="792"/>
      <c r="D18" s="311" t="s">
        <v>360</v>
      </c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246"/>
      <c r="AG18" s="782"/>
      <c r="AH18" s="782"/>
      <c r="AI18" s="782"/>
      <c r="AJ18" s="782"/>
      <c r="AK18" s="782"/>
      <c r="AL18" s="782"/>
      <c r="AM18" s="782"/>
      <c r="AN18" s="782"/>
      <c r="AO18" s="782"/>
      <c r="AP18" s="782"/>
      <c r="AQ18" s="782"/>
      <c r="AR18" s="782"/>
      <c r="AS18" s="782"/>
    </row>
    <row r="19" spans="1:46" customFormat="1" ht="15">
      <c r="A19" s="789"/>
      <c r="B19" s="785"/>
      <c r="C19" s="792"/>
      <c r="D19" s="311" t="s">
        <v>276</v>
      </c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246"/>
      <c r="AG19" s="782"/>
      <c r="AH19" s="782"/>
      <c r="AI19" s="782"/>
      <c r="AJ19" s="782"/>
      <c r="AK19" s="782"/>
      <c r="AL19" s="782"/>
      <c r="AM19" s="782"/>
      <c r="AN19" s="782"/>
      <c r="AO19" s="782"/>
      <c r="AP19" s="782"/>
      <c r="AQ19" s="782"/>
      <c r="AR19" s="782"/>
      <c r="AS19" s="782"/>
    </row>
    <row r="20" spans="1:46" customFormat="1" ht="30">
      <c r="A20" s="789"/>
      <c r="B20" s="785"/>
      <c r="C20" s="792"/>
      <c r="D20" s="312" t="s">
        <v>277</v>
      </c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246"/>
      <c r="AG20" s="782"/>
      <c r="AH20" s="782"/>
      <c r="AI20" s="782"/>
      <c r="AJ20" s="782"/>
      <c r="AK20" s="782"/>
      <c r="AL20" s="782"/>
      <c r="AM20" s="782"/>
      <c r="AN20" s="782"/>
      <c r="AO20" s="782"/>
      <c r="AP20" s="782"/>
      <c r="AQ20" s="782"/>
      <c r="AR20" s="782"/>
      <c r="AS20" s="782"/>
    </row>
    <row r="21" spans="1:46" customFormat="1" ht="15">
      <c r="A21" s="789"/>
      <c r="B21" s="785"/>
      <c r="C21" s="792"/>
      <c r="D21" s="312" t="s">
        <v>278</v>
      </c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246"/>
      <c r="AG21" s="782"/>
      <c r="AH21" s="782"/>
      <c r="AI21" s="782"/>
      <c r="AJ21" s="782"/>
      <c r="AK21" s="782"/>
      <c r="AL21" s="782"/>
      <c r="AM21" s="782"/>
      <c r="AN21" s="782"/>
      <c r="AO21" s="782"/>
      <c r="AP21" s="782"/>
      <c r="AQ21" s="782"/>
      <c r="AR21" s="782"/>
      <c r="AS21" s="782"/>
    </row>
    <row r="22" spans="1:46" customFormat="1" ht="30">
      <c r="A22" s="789"/>
      <c r="B22" s="785"/>
      <c r="C22" s="792"/>
      <c r="D22" s="312" t="s">
        <v>279</v>
      </c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246"/>
      <c r="AG22" s="782"/>
      <c r="AH22" s="782"/>
      <c r="AI22" s="782"/>
      <c r="AJ22" s="782"/>
      <c r="AK22" s="782"/>
      <c r="AL22" s="782"/>
      <c r="AM22" s="782"/>
      <c r="AN22" s="782"/>
      <c r="AO22" s="782"/>
      <c r="AP22" s="782"/>
      <c r="AQ22" s="782"/>
      <c r="AR22" s="782"/>
      <c r="AS22" s="782"/>
    </row>
    <row r="23" spans="1:46" customFormat="1" ht="15">
      <c r="A23" s="789"/>
      <c r="B23" s="785"/>
      <c r="C23" s="792"/>
      <c r="D23" s="312" t="s">
        <v>280</v>
      </c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246"/>
      <c r="AG23" s="782"/>
      <c r="AH23" s="782"/>
      <c r="AI23" s="782"/>
      <c r="AJ23" s="782"/>
      <c r="AK23" s="782"/>
      <c r="AL23" s="782"/>
      <c r="AM23" s="782"/>
      <c r="AN23" s="782"/>
      <c r="AO23" s="782"/>
      <c r="AP23" s="782"/>
      <c r="AQ23" s="782"/>
      <c r="AR23" s="782"/>
      <c r="AS23" s="782"/>
    </row>
    <row r="24" spans="1:46" customFormat="1" ht="30.75" thickBot="1">
      <c r="A24" s="790"/>
      <c r="B24" s="786"/>
      <c r="C24" s="793"/>
      <c r="D24" s="233" t="s">
        <v>281</v>
      </c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  <c r="AE24" s="310"/>
      <c r="AF24" s="246"/>
      <c r="AG24" s="783"/>
      <c r="AH24" s="783"/>
      <c r="AI24" s="783"/>
      <c r="AJ24" s="783"/>
      <c r="AK24" s="783"/>
      <c r="AL24" s="783"/>
      <c r="AM24" s="783"/>
      <c r="AN24" s="783"/>
      <c r="AO24" s="783"/>
      <c r="AP24" s="783"/>
      <c r="AQ24" s="783"/>
      <c r="AR24" s="783"/>
      <c r="AS24" s="783"/>
    </row>
    <row r="25" spans="1:46" ht="14.45" customHeight="1">
      <c r="A25" s="787"/>
      <c r="B25" s="787"/>
      <c r="C25" s="787"/>
      <c r="D25" s="787"/>
      <c r="E25" s="3">
        <f t="shared" ref="E25:AE25" si="2">SUM(E16:E24)</f>
        <v>0</v>
      </c>
      <c r="F25" s="3">
        <f t="shared" si="2"/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4"/>
      <c r="AG25" s="92">
        <f t="shared" ref="AG25:AS25" si="3">SUM(AG16)</f>
        <v>0</v>
      </c>
      <c r="AH25" s="92">
        <f t="shared" si="3"/>
        <v>0</v>
      </c>
      <c r="AI25" s="92">
        <f t="shared" si="3"/>
        <v>0</v>
      </c>
      <c r="AJ25" s="92">
        <f t="shared" si="3"/>
        <v>0</v>
      </c>
      <c r="AK25" s="92">
        <f t="shared" si="3"/>
        <v>0</v>
      </c>
      <c r="AL25" s="92">
        <f t="shared" si="3"/>
        <v>0</v>
      </c>
      <c r="AM25" s="92">
        <f t="shared" si="3"/>
        <v>0</v>
      </c>
      <c r="AN25" s="92">
        <f t="shared" si="3"/>
        <v>0</v>
      </c>
      <c r="AO25" s="92">
        <f t="shared" si="3"/>
        <v>0</v>
      </c>
      <c r="AP25" s="92">
        <f t="shared" si="3"/>
        <v>0</v>
      </c>
      <c r="AQ25" s="92">
        <f t="shared" si="3"/>
        <v>0</v>
      </c>
      <c r="AR25" s="92">
        <f t="shared" si="3"/>
        <v>0</v>
      </c>
      <c r="AS25" s="92">
        <f t="shared" si="3"/>
        <v>0</v>
      </c>
      <c r="AT25" s="1"/>
    </row>
    <row r="26" spans="1:46" ht="19.5" thickBot="1">
      <c r="A26" s="179"/>
      <c r="B26" s="179"/>
      <c r="C26" s="179"/>
      <c r="D26" s="17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customFormat="1" ht="15">
      <c r="A27" s="788" t="s">
        <v>62</v>
      </c>
      <c r="B27" s="784" t="s">
        <v>312</v>
      </c>
      <c r="C27" s="791" t="s">
        <v>361</v>
      </c>
      <c r="D27" s="231" t="s">
        <v>313</v>
      </c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246"/>
      <c r="AG27" s="781"/>
      <c r="AH27" s="781"/>
      <c r="AI27" s="781"/>
      <c r="AJ27" s="781"/>
      <c r="AK27" s="781"/>
      <c r="AL27" s="781"/>
      <c r="AM27" s="781"/>
      <c r="AN27" s="781"/>
      <c r="AO27" s="781"/>
      <c r="AP27" s="781"/>
      <c r="AQ27" s="781"/>
      <c r="AR27" s="781"/>
      <c r="AS27" s="781"/>
    </row>
    <row r="28" spans="1:46" customFormat="1" ht="15">
      <c r="A28" s="789"/>
      <c r="B28" s="785"/>
      <c r="C28" s="792"/>
      <c r="D28" s="311" t="s">
        <v>314</v>
      </c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  <c r="AE28" s="310"/>
      <c r="AF28" s="246"/>
      <c r="AG28" s="782"/>
      <c r="AH28" s="782"/>
      <c r="AI28" s="782"/>
      <c r="AJ28" s="782"/>
      <c r="AK28" s="782"/>
      <c r="AL28" s="782"/>
      <c r="AM28" s="782"/>
      <c r="AN28" s="782"/>
      <c r="AO28" s="782"/>
      <c r="AP28" s="782"/>
      <c r="AQ28" s="782"/>
      <c r="AR28" s="782"/>
      <c r="AS28" s="782"/>
    </row>
    <row r="29" spans="1:46" customFormat="1" ht="30">
      <c r="A29" s="789"/>
      <c r="B29" s="785"/>
      <c r="C29" s="792"/>
      <c r="D29" s="311" t="s">
        <v>315</v>
      </c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246"/>
      <c r="AG29" s="782"/>
      <c r="AH29" s="782"/>
      <c r="AI29" s="782"/>
      <c r="AJ29" s="782"/>
      <c r="AK29" s="782"/>
      <c r="AL29" s="782"/>
      <c r="AM29" s="782"/>
      <c r="AN29" s="782"/>
      <c r="AO29" s="782"/>
      <c r="AP29" s="782"/>
      <c r="AQ29" s="782"/>
      <c r="AR29" s="782"/>
      <c r="AS29" s="782"/>
    </row>
    <row r="30" spans="1:46" customFormat="1" ht="30">
      <c r="A30" s="789"/>
      <c r="B30" s="785"/>
      <c r="C30" s="792"/>
      <c r="D30" s="311" t="s">
        <v>316</v>
      </c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  <c r="AE30" s="310"/>
      <c r="AF30" s="246"/>
      <c r="AG30" s="782"/>
      <c r="AH30" s="782"/>
      <c r="AI30" s="782"/>
      <c r="AJ30" s="782"/>
      <c r="AK30" s="782"/>
      <c r="AL30" s="782"/>
      <c r="AM30" s="782"/>
      <c r="AN30" s="782"/>
      <c r="AO30" s="782"/>
      <c r="AP30" s="782"/>
      <c r="AQ30" s="782"/>
      <c r="AR30" s="782"/>
      <c r="AS30" s="782"/>
    </row>
    <row r="31" spans="1:46" customFormat="1" ht="15">
      <c r="A31" s="789"/>
      <c r="B31" s="785"/>
      <c r="C31" s="792"/>
      <c r="D31" s="311" t="s">
        <v>317</v>
      </c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246"/>
      <c r="AG31" s="782"/>
      <c r="AH31" s="782"/>
      <c r="AI31" s="782"/>
      <c r="AJ31" s="782"/>
      <c r="AK31" s="782"/>
      <c r="AL31" s="782"/>
      <c r="AM31" s="782"/>
      <c r="AN31" s="782"/>
      <c r="AO31" s="782"/>
      <c r="AP31" s="782"/>
      <c r="AQ31" s="782"/>
      <c r="AR31" s="782"/>
      <c r="AS31" s="782"/>
    </row>
    <row r="32" spans="1:46" customFormat="1" ht="30">
      <c r="A32" s="789"/>
      <c r="B32" s="785"/>
      <c r="C32" s="792"/>
      <c r="D32" s="311" t="s">
        <v>318</v>
      </c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246"/>
      <c r="AG32" s="782"/>
      <c r="AH32" s="782"/>
      <c r="AI32" s="782"/>
      <c r="AJ32" s="782"/>
      <c r="AK32" s="782"/>
      <c r="AL32" s="782"/>
      <c r="AM32" s="782"/>
      <c r="AN32" s="782"/>
      <c r="AO32" s="782"/>
      <c r="AP32" s="782"/>
      <c r="AQ32" s="782"/>
      <c r="AR32" s="782"/>
      <c r="AS32" s="782"/>
    </row>
    <row r="33" spans="1:46" customFormat="1" ht="19.5" customHeight="1">
      <c r="A33" s="789"/>
      <c r="B33" s="785"/>
      <c r="C33" s="792"/>
      <c r="D33" s="311" t="s">
        <v>319</v>
      </c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246"/>
      <c r="AG33" s="782"/>
      <c r="AH33" s="782"/>
      <c r="AI33" s="782"/>
      <c r="AJ33" s="782"/>
      <c r="AK33" s="782"/>
      <c r="AL33" s="782"/>
      <c r="AM33" s="782"/>
      <c r="AN33" s="782"/>
      <c r="AO33" s="782"/>
      <c r="AP33" s="782"/>
      <c r="AQ33" s="782"/>
      <c r="AR33" s="782"/>
      <c r="AS33" s="782"/>
    </row>
    <row r="34" spans="1:46" customFormat="1" ht="15">
      <c r="A34" s="789"/>
      <c r="B34" s="785"/>
      <c r="C34" s="792"/>
      <c r="D34" s="311" t="s">
        <v>320</v>
      </c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246"/>
      <c r="AG34" s="782"/>
      <c r="AH34" s="782"/>
      <c r="AI34" s="782"/>
      <c r="AJ34" s="782"/>
      <c r="AK34" s="782"/>
      <c r="AL34" s="782"/>
      <c r="AM34" s="782"/>
      <c r="AN34" s="782"/>
      <c r="AO34" s="782"/>
      <c r="AP34" s="782"/>
      <c r="AQ34" s="782"/>
      <c r="AR34" s="782"/>
      <c r="AS34" s="782"/>
    </row>
    <row r="35" spans="1:46" customFormat="1" ht="15">
      <c r="A35" s="789"/>
      <c r="B35" s="785"/>
      <c r="C35" s="792"/>
      <c r="D35" s="312" t="s">
        <v>362</v>
      </c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  <c r="AE35" s="310"/>
      <c r="AF35" s="246"/>
      <c r="AG35" s="782"/>
      <c r="AH35" s="782"/>
      <c r="AI35" s="782"/>
      <c r="AJ35" s="782"/>
      <c r="AK35" s="782"/>
      <c r="AL35" s="782"/>
      <c r="AM35" s="782"/>
      <c r="AN35" s="782"/>
      <c r="AO35" s="782"/>
      <c r="AP35" s="782"/>
      <c r="AQ35" s="782"/>
      <c r="AR35" s="782"/>
      <c r="AS35" s="782"/>
    </row>
    <row r="36" spans="1:46" customFormat="1" ht="15">
      <c r="A36" s="789"/>
      <c r="B36" s="785"/>
      <c r="C36" s="792"/>
      <c r="D36" s="312" t="s">
        <v>321</v>
      </c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246"/>
      <c r="AG36" s="782"/>
      <c r="AH36" s="782"/>
      <c r="AI36" s="782"/>
      <c r="AJ36" s="782"/>
      <c r="AK36" s="782"/>
      <c r="AL36" s="782"/>
      <c r="AM36" s="782"/>
      <c r="AN36" s="782"/>
      <c r="AO36" s="782"/>
      <c r="AP36" s="782"/>
      <c r="AQ36" s="782"/>
      <c r="AR36" s="782"/>
      <c r="AS36" s="782"/>
    </row>
    <row r="37" spans="1:46" customFormat="1" ht="30">
      <c r="A37" s="789"/>
      <c r="B37" s="785"/>
      <c r="C37" s="792"/>
      <c r="D37" s="312" t="s">
        <v>322</v>
      </c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246"/>
      <c r="AG37" s="782"/>
      <c r="AH37" s="782"/>
      <c r="AI37" s="782"/>
      <c r="AJ37" s="782"/>
      <c r="AK37" s="782"/>
      <c r="AL37" s="782"/>
      <c r="AM37" s="782"/>
      <c r="AN37" s="782"/>
      <c r="AO37" s="782"/>
      <c r="AP37" s="782"/>
      <c r="AQ37" s="782"/>
      <c r="AR37" s="782"/>
      <c r="AS37" s="782"/>
    </row>
    <row r="38" spans="1:46" customFormat="1" ht="30.75" thickBot="1">
      <c r="A38" s="790"/>
      <c r="B38" s="786"/>
      <c r="C38" s="793"/>
      <c r="D38" s="233" t="s">
        <v>323</v>
      </c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246"/>
      <c r="AG38" s="783"/>
      <c r="AH38" s="783"/>
      <c r="AI38" s="783"/>
      <c r="AJ38" s="783"/>
      <c r="AK38" s="783"/>
      <c r="AL38" s="783"/>
      <c r="AM38" s="783"/>
      <c r="AN38" s="783"/>
      <c r="AO38" s="783"/>
      <c r="AP38" s="783"/>
      <c r="AQ38" s="783"/>
      <c r="AR38" s="783"/>
      <c r="AS38" s="783"/>
    </row>
    <row r="39" spans="1:46" ht="14.45" customHeight="1">
      <c r="A39" s="787"/>
      <c r="B39" s="787"/>
      <c r="C39" s="787"/>
      <c r="D39" s="787"/>
      <c r="E39" s="3">
        <f t="shared" ref="E39:AE39" si="4">SUM(E27:E38)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0</v>
      </c>
      <c r="K39" s="3">
        <f t="shared" si="4"/>
        <v>0</v>
      </c>
      <c r="L39" s="3">
        <f t="shared" si="4"/>
        <v>0</v>
      </c>
      <c r="M39" s="3">
        <f t="shared" si="4"/>
        <v>0</v>
      </c>
      <c r="N39" s="3">
        <f t="shared" si="4"/>
        <v>0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si="4"/>
        <v>0</v>
      </c>
      <c r="X39" s="3">
        <f t="shared" si="4"/>
        <v>0</v>
      </c>
      <c r="Y39" s="3">
        <f t="shared" si="4"/>
        <v>0</v>
      </c>
      <c r="Z39" s="3">
        <f t="shared" si="4"/>
        <v>0</v>
      </c>
      <c r="AA39" s="3">
        <f t="shared" si="4"/>
        <v>0</v>
      </c>
      <c r="AB39" s="3">
        <f t="shared" si="4"/>
        <v>0</v>
      </c>
      <c r="AC39" s="3">
        <f t="shared" si="4"/>
        <v>0</v>
      </c>
      <c r="AD39" s="3">
        <f t="shared" si="4"/>
        <v>0</v>
      </c>
      <c r="AE39" s="3">
        <f t="shared" si="4"/>
        <v>0</v>
      </c>
      <c r="AF39" s="4"/>
      <c r="AG39" s="92">
        <f t="shared" ref="AG39:AS39" si="5">SUM(AG27)</f>
        <v>0</v>
      </c>
      <c r="AH39" s="92">
        <f t="shared" si="5"/>
        <v>0</v>
      </c>
      <c r="AI39" s="92">
        <f t="shared" si="5"/>
        <v>0</v>
      </c>
      <c r="AJ39" s="92">
        <f t="shared" si="5"/>
        <v>0</v>
      </c>
      <c r="AK39" s="92">
        <f t="shared" si="5"/>
        <v>0</v>
      </c>
      <c r="AL39" s="92">
        <f t="shared" si="5"/>
        <v>0</v>
      </c>
      <c r="AM39" s="92">
        <f t="shared" si="5"/>
        <v>0</v>
      </c>
      <c r="AN39" s="92">
        <f t="shared" si="5"/>
        <v>0</v>
      </c>
      <c r="AO39" s="92">
        <f t="shared" si="5"/>
        <v>0</v>
      </c>
      <c r="AP39" s="92">
        <f t="shared" si="5"/>
        <v>0</v>
      </c>
      <c r="AQ39" s="92">
        <f t="shared" si="5"/>
        <v>0</v>
      </c>
      <c r="AR39" s="92">
        <f t="shared" si="5"/>
        <v>0</v>
      </c>
      <c r="AS39" s="92">
        <f t="shared" si="5"/>
        <v>0</v>
      </c>
      <c r="AT39" s="1"/>
    </row>
    <row r="40" spans="1:46" ht="19.5" thickBot="1">
      <c r="A40" s="179"/>
      <c r="B40" s="179"/>
      <c r="C40" s="179"/>
      <c r="D40" s="17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customFormat="1" ht="15">
      <c r="A41" s="788" t="s">
        <v>62</v>
      </c>
      <c r="B41" s="784" t="s">
        <v>297</v>
      </c>
      <c r="C41" s="791" t="s">
        <v>363</v>
      </c>
      <c r="D41" s="231" t="s">
        <v>298</v>
      </c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246"/>
      <c r="AG41" s="781"/>
      <c r="AH41" s="781"/>
      <c r="AI41" s="781"/>
      <c r="AJ41" s="781"/>
      <c r="AK41" s="781"/>
      <c r="AL41" s="781"/>
      <c r="AM41" s="781"/>
      <c r="AN41" s="781"/>
      <c r="AO41" s="781"/>
      <c r="AP41" s="781"/>
      <c r="AQ41" s="781"/>
      <c r="AR41" s="781"/>
      <c r="AS41" s="781"/>
    </row>
    <row r="42" spans="1:46" customFormat="1" ht="15">
      <c r="A42" s="789"/>
      <c r="B42" s="785"/>
      <c r="C42" s="792"/>
      <c r="D42" s="311" t="s">
        <v>299</v>
      </c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246"/>
      <c r="AG42" s="782"/>
      <c r="AH42" s="782"/>
      <c r="AI42" s="782"/>
      <c r="AJ42" s="782"/>
      <c r="AK42" s="782"/>
      <c r="AL42" s="782"/>
      <c r="AM42" s="782"/>
      <c r="AN42" s="782"/>
      <c r="AO42" s="782"/>
      <c r="AP42" s="782"/>
      <c r="AQ42" s="782"/>
      <c r="AR42" s="782"/>
      <c r="AS42" s="782"/>
    </row>
    <row r="43" spans="1:46" customFormat="1" ht="15">
      <c r="A43" s="789"/>
      <c r="B43" s="785"/>
      <c r="C43" s="792"/>
      <c r="D43" s="311" t="s">
        <v>300</v>
      </c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  <c r="AE43" s="310"/>
      <c r="AF43" s="246"/>
      <c r="AG43" s="782"/>
      <c r="AH43" s="782"/>
      <c r="AI43" s="782"/>
      <c r="AJ43" s="782"/>
      <c r="AK43" s="782"/>
      <c r="AL43" s="782"/>
      <c r="AM43" s="782"/>
      <c r="AN43" s="782"/>
      <c r="AO43" s="782"/>
      <c r="AP43" s="782"/>
      <c r="AQ43" s="782"/>
      <c r="AR43" s="782"/>
      <c r="AS43" s="782"/>
    </row>
    <row r="44" spans="1:46" customFormat="1" ht="15">
      <c r="A44" s="789"/>
      <c r="B44" s="785"/>
      <c r="C44" s="792"/>
      <c r="D44" s="311" t="s">
        <v>301</v>
      </c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246"/>
      <c r="AG44" s="782"/>
      <c r="AH44" s="782"/>
      <c r="AI44" s="782"/>
      <c r="AJ44" s="782"/>
      <c r="AK44" s="782"/>
      <c r="AL44" s="782"/>
      <c r="AM44" s="782"/>
      <c r="AN44" s="782"/>
      <c r="AO44" s="782"/>
      <c r="AP44" s="782"/>
      <c r="AQ44" s="782"/>
      <c r="AR44" s="782"/>
      <c r="AS44" s="782"/>
    </row>
    <row r="45" spans="1:46" customFormat="1" ht="30">
      <c r="A45" s="789"/>
      <c r="B45" s="785"/>
      <c r="C45" s="792"/>
      <c r="D45" s="311" t="s">
        <v>302</v>
      </c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  <c r="AE45" s="310"/>
      <c r="AF45" s="246"/>
      <c r="AG45" s="782"/>
      <c r="AH45" s="782"/>
      <c r="AI45" s="782"/>
      <c r="AJ45" s="782"/>
      <c r="AK45" s="782"/>
      <c r="AL45" s="782"/>
      <c r="AM45" s="782"/>
      <c r="AN45" s="782"/>
      <c r="AO45" s="782"/>
      <c r="AP45" s="782"/>
      <c r="AQ45" s="782"/>
      <c r="AR45" s="782"/>
      <c r="AS45" s="782"/>
    </row>
    <row r="46" spans="1:46" customFormat="1" ht="15">
      <c r="A46" s="789"/>
      <c r="B46" s="785"/>
      <c r="C46" s="792"/>
      <c r="D46" s="311" t="s">
        <v>303</v>
      </c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246"/>
      <c r="AG46" s="782"/>
      <c r="AH46" s="782"/>
      <c r="AI46" s="782"/>
      <c r="AJ46" s="782"/>
      <c r="AK46" s="782"/>
      <c r="AL46" s="782"/>
      <c r="AM46" s="782"/>
      <c r="AN46" s="782"/>
      <c r="AO46" s="782"/>
      <c r="AP46" s="782"/>
      <c r="AQ46" s="782"/>
      <c r="AR46" s="782"/>
      <c r="AS46" s="782"/>
    </row>
    <row r="47" spans="1:46" customFormat="1" ht="15">
      <c r="A47" s="789"/>
      <c r="B47" s="785"/>
      <c r="C47" s="792"/>
      <c r="D47" s="311" t="s">
        <v>304</v>
      </c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246"/>
      <c r="AG47" s="782"/>
      <c r="AH47" s="782"/>
      <c r="AI47" s="782"/>
      <c r="AJ47" s="782"/>
      <c r="AK47" s="782"/>
      <c r="AL47" s="782"/>
      <c r="AM47" s="782"/>
      <c r="AN47" s="782"/>
      <c r="AO47" s="782"/>
      <c r="AP47" s="782"/>
      <c r="AQ47" s="782"/>
      <c r="AR47" s="782"/>
      <c r="AS47" s="782"/>
    </row>
    <row r="48" spans="1:46" customFormat="1" ht="30">
      <c r="A48" s="789"/>
      <c r="B48" s="785"/>
      <c r="C48" s="792"/>
      <c r="D48" s="311" t="s">
        <v>305</v>
      </c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246"/>
      <c r="AG48" s="782"/>
      <c r="AH48" s="782"/>
      <c r="AI48" s="782"/>
      <c r="AJ48" s="782"/>
      <c r="AK48" s="782"/>
      <c r="AL48" s="782"/>
      <c r="AM48" s="782"/>
      <c r="AN48" s="782"/>
      <c r="AO48" s="782"/>
      <c r="AP48" s="782"/>
      <c r="AQ48" s="782"/>
      <c r="AR48" s="782"/>
      <c r="AS48" s="782"/>
    </row>
    <row r="49" spans="1:46" customFormat="1" ht="19.5" customHeight="1">
      <c r="A49" s="789"/>
      <c r="B49" s="785"/>
      <c r="C49" s="792"/>
      <c r="D49" s="311" t="s">
        <v>306</v>
      </c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246"/>
      <c r="AG49" s="782"/>
      <c r="AH49" s="782"/>
      <c r="AI49" s="782"/>
      <c r="AJ49" s="782"/>
      <c r="AK49" s="782"/>
      <c r="AL49" s="782"/>
      <c r="AM49" s="782"/>
      <c r="AN49" s="782"/>
      <c r="AO49" s="782"/>
      <c r="AP49" s="782"/>
      <c r="AQ49" s="782"/>
      <c r="AR49" s="782"/>
      <c r="AS49" s="782"/>
    </row>
    <row r="50" spans="1:46" customFormat="1" ht="18.75" customHeight="1">
      <c r="A50" s="789"/>
      <c r="B50" s="785"/>
      <c r="C50" s="792"/>
      <c r="D50" s="311" t="s">
        <v>307</v>
      </c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246"/>
      <c r="AG50" s="782"/>
      <c r="AH50" s="782"/>
      <c r="AI50" s="782"/>
      <c r="AJ50" s="782"/>
      <c r="AK50" s="782"/>
      <c r="AL50" s="782"/>
      <c r="AM50" s="782"/>
      <c r="AN50" s="782"/>
      <c r="AO50" s="782"/>
      <c r="AP50" s="782"/>
      <c r="AQ50" s="782"/>
      <c r="AR50" s="782"/>
      <c r="AS50" s="782"/>
    </row>
    <row r="51" spans="1:46" customFormat="1" ht="15">
      <c r="A51" s="789"/>
      <c r="B51" s="785"/>
      <c r="C51" s="792"/>
      <c r="D51" s="312" t="s">
        <v>308</v>
      </c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246"/>
      <c r="AG51" s="782"/>
      <c r="AH51" s="782"/>
      <c r="AI51" s="782"/>
      <c r="AJ51" s="782"/>
      <c r="AK51" s="782"/>
      <c r="AL51" s="782"/>
      <c r="AM51" s="782"/>
      <c r="AN51" s="782"/>
      <c r="AO51" s="782"/>
      <c r="AP51" s="782"/>
      <c r="AQ51" s="782"/>
      <c r="AR51" s="782"/>
      <c r="AS51" s="782"/>
    </row>
    <row r="52" spans="1:46" customFormat="1" ht="15">
      <c r="A52" s="789"/>
      <c r="B52" s="785"/>
      <c r="C52" s="792"/>
      <c r="D52" s="312" t="s">
        <v>309</v>
      </c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246"/>
      <c r="AG52" s="782"/>
      <c r="AH52" s="782"/>
      <c r="AI52" s="782"/>
      <c r="AJ52" s="782"/>
      <c r="AK52" s="782"/>
      <c r="AL52" s="782"/>
      <c r="AM52" s="782"/>
      <c r="AN52" s="782"/>
      <c r="AO52" s="782"/>
      <c r="AP52" s="782"/>
      <c r="AQ52" s="782"/>
      <c r="AR52" s="782"/>
      <c r="AS52" s="782"/>
    </row>
    <row r="53" spans="1:46" customFormat="1" ht="20.25" customHeight="1">
      <c r="A53" s="789"/>
      <c r="B53" s="785"/>
      <c r="C53" s="792"/>
      <c r="D53" s="312" t="s">
        <v>310</v>
      </c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246"/>
      <c r="AG53" s="782"/>
      <c r="AH53" s="782"/>
      <c r="AI53" s="782"/>
      <c r="AJ53" s="782"/>
      <c r="AK53" s="782"/>
      <c r="AL53" s="782"/>
      <c r="AM53" s="782"/>
      <c r="AN53" s="782"/>
      <c r="AO53" s="782"/>
      <c r="AP53" s="782"/>
      <c r="AQ53" s="782"/>
      <c r="AR53" s="782"/>
      <c r="AS53" s="782"/>
    </row>
    <row r="54" spans="1:46" customFormat="1" thickBot="1">
      <c r="A54" s="790"/>
      <c r="B54" s="786"/>
      <c r="C54" s="793"/>
      <c r="D54" s="233" t="s">
        <v>311</v>
      </c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  <c r="T54" s="310"/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246"/>
      <c r="AG54" s="783"/>
      <c r="AH54" s="783"/>
      <c r="AI54" s="783"/>
      <c r="AJ54" s="783"/>
      <c r="AK54" s="783"/>
      <c r="AL54" s="783"/>
      <c r="AM54" s="783"/>
      <c r="AN54" s="783"/>
      <c r="AO54" s="783"/>
      <c r="AP54" s="783"/>
      <c r="AQ54" s="783"/>
      <c r="AR54" s="783"/>
      <c r="AS54" s="783"/>
    </row>
    <row r="55" spans="1:46" ht="14.45" customHeight="1">
      <c r="A55" s="787"/>
      <c r="B55" s="787"/>
      <c r="C55" s="787"/>
      <c r="D55" s="787"/>
      <c r="E55" s="3">
        <f t="shared" ref="E55:AE55" si="6">SUM(E41:E54)</f>
        <v>0</v>
      </c>
      <c r="F55" s="3">
        <f t="shared" si="6"/>
        <v>0</v>
      </c>
      <c r="G55" s="3">
        <f t="shared" si="6"/>
        <v>0</v>
      </c>
      <c r="H55" s="3">
        <f t="shared" si="6"/>
        <v>0</v>
      </c>
      <c r="I55" s="3">
        <f t="shared" si="6"/>
        <v>0</v>
      </c>
      <c r="J55" s="3">
        <f t="shared" si="6"/>
        <v>0</v>
      </c>
      <c r="K55" s="3">
        <f t="shared" si="6"/>
        <v>0</v>
      </c>
      <c r="L55" s="3">
        <f t="shared" si="6"/>
        <v>0</v>
      </c>
      <c r="M55" s="3">
        <f t="shared" si="6"/>
        <v>0</v>
      </c>
      <c r="N55" s="3">
        <f t="shared" si="6"/>
        <v>0</v>
      </c>
      <c r="O55" s="3">
        <f t="shared" si="6"/>
        <v>0</v>
      </c>
      <c r="P55" s="3">
        <f t="shared" si="6"/>
        <v>0</v>
      </c>
      <c r="Q55" s="3">
        <f t="shared" si="6"/>
        <v>0</v>
      </c>
      <c r="R55" s="3">
        <f t="shared" si="6"/>
        <v>0</v>
      </c>
      <c r="S55" s="3">
        <f t="shared" si="6"/>
        <v>0</v>
      </c>
      <c r="T55" s="3">
        <f t="shared" si="6"/>
        <v>0</v>
      </c>
      <c r="U55" s="3">
        <f t="shared" si="6"/>
        <v>0</v>
      </c>
      <c r="V55" s="3">
        <f t="shared" si="6"/>
        <v>0</v>
      </c>
      <c r="W55" s="3">
        <f t="shared" si="6"/>
        <v>0</v>
      </c>
      <c r="X55" s="3">
        <f t="shared" si="6"/>
        <v>0</v>
      </c>
      <c r="Y55" s="3">
        <f t="shared" si="6"/>
        <v>0</v>
      </c>
      <c r="Z55" s="3">
        <f t="shared" si="6"/>
        <v>0</v>
      </c>
      <c r="AA55" s="3">
        <f t="shared" si="6"/>
        <v>0</v>
      </c>
      <c r="AB55" s="3">
        <f t="shared" si="6"/>
        <v>0</v>
      </c>
      <c r="AC55" s="3">
        <f t="shared" si="6"/>
        <v>0</v>
      </c>
      <c r="AD55" s="3">
        <f t="shared" si="6"/>
        <v>0</v>
      </c>
      <c r="AE55" s="3">
        <f t="shared" si="6"/>
        <v>0</v>
      </c>
      <c r="AF55" s="4"/>
      <c r="AG55" s="92">
        <f t="shared" ref="AG55:AS55" si="7">SUM(AG41)</f>
        <v>0</v>
      </c>
      <c r="AH55" s="92">
        <f t="shared" si="7"/>
        <v>0</v>
      </c>
      <c r="AI55" s="92">
        <f t="shared" si="7"/>
        <v>0</v>
      </c>
      <c r="AJ55" s="92">
        <f t="shared" si="7"/>
        <v>0</v>
      </c>
      <c r="AK55" s="92">
        <f t="shared" si="7"/>
        <v>0</v>
      </c>
      <c r="AL55" s="92">
        <f t="shared" si="7"/>
        <v>0</v>
      </c>
      <c r="AM55" s="92">
        <f t="shared" si="7"/>
        <v>0</v>
      </c>
      <c r="AN55" s="92">
        <f t="shared" si="7"/>
        <v>0</v>
      </c>
      <c r="AO55" s="92">
        <f t="shared" si="7"/>
        <v>0</v>
      </c>
      <c r="AP55" s="92">
        <f t="shared" si="7"/>
        <v>0</v>
      </c>
      <c r="AQ55" s="92">
        <f t="shared" si="7"/>
        <v>0</v>
      </c>
      <c r="AR55" s="92">
        <f t="shared" si="7"/>
        <v>0</v>
      </c>
      <c r="AS55" s="92">
        <f t="shared" si="7"/>
        <v>0</v>
      </c>
      <c r="AT55" s="1"/>
    </row>
    <row r="56" spans="1:46" customFormat="1" thickBot="1">
      <c r="D56" s="289"/>
    </row>
    <row r="57" spans="1:46" customFormat="1" ht="30.75" thickBot="1">
      <c r="A57" s="286" t="s">
        <v>62</v>
      </c>
      <c r="B57" s="287" t="s">
        <v>132</v>
      </c>
      <c r="C57" s="288" t="s">
        <v>364</v>
      </c>
      <c r="D57" s="231" t="s">
        <v>365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246"/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</row>
    <row r="58" spans="1:46" ht="14.45" customHeight="1">
      <c r="A58" s="787"/>
      <c r="B58" s="787"/>
      <c r="C58" s="787"/>
      <c r="D58" s="787"/>
      <c r="E58" s="3">
        <f t="shared" ref="E58:AE58" si="8">SUM(E57:E57)</f>
        <v>0</v>
      </c>
      <c r="F58" s="3">
        <f t="shared" si="8"/>
        <v>0</v>
      </c>
      <c r="G58" s="3">
        <f t="shared" si="8"/>
        <v>0</v>
      </c>
      <c r="H58" s="3">
        <f t="shared" si="8"/>
        <v>0</v>
      </c>
      <c r="I58" s="3">
        <f t="shared" si="8"/>
        <v>0</v>
      </c>
      <c r="J58" s="3">
        <f t="shared" si="8"/>
        <v>0</v>
      </c>
      <c r="K58" s="3">
        <f t="shared" si="8"/>
        <v>0</v>
      </c>
      <c r="L58" s="3">
        <f t="shared" si="8"/>
        <v>0</v>
      </c>
      <c r="M58" s="3">
        <f t="shared" si="8"/>
        <v>0</v>
      </c>
      <c r="N58" s="3">
        <f t="shared" si="8"/>
        <v>0</v>
      </c>
      <c r="O58" s="3">
        <f t="shared" si="8"/>
        <v>0</v>
      </c>
      <c r="P58" s="3">
        <f t="shared" si="8"/>
        <v>0</v>
      </c>
      <c r="Q58" s="3">
        <f t="shared" si="8"/>
        <v>0</v>
      </c>
      <c r="R58" s="3">
        <f t="shared" si="8"/>
        <v>0</v>
      </c>
      <c r="S58" s="3">
        <f t="shared" si="8"/>
        <v>0</v>
      </c>
      <c r="T58" s="3">
        <f t="shared" si="8"/>
        <v>0</v>
      </c>
      <c r="U58" s="3">
        <f t="shared" si="8"/>
        <v>0</v>
      </c>
      <c r="V58" s="3">
        <f t="shared" si="8"/>
        <v>0</v>
      </c>
      <c r="W58" s="3">
        <f t="shared" si="8"/>
        <v>0</v>
      </c>
      <c r="X58" s="3">
        <f t="shared" si="8"/>
        <v>0</v>
      </c>
      <c r="Y58" s="3">
        <f t="shared" si="8"/>
        <v>0</v>
      </c>
      <c r="Z58" s="3">
        <f t="shared" si="8"/>
        <v>0</v>
      </c>
      <c r="AA58" s="3">
        <f t="shared" si="8"/>
        <v>0</v>
      </c>
      <c r="AB58" s="3">
        <f t="shared" si="8"/>
        <v>0</v>
      </c>
      <c r="AC58" s="3">
        <f t="shared" si="8"/>
        <v>0</v>
      </c>
      <c r="AD58" s="3">
        <f t="shared" si="8"/>
        <v>0</v>
      </c>
      <c r="AE58" s="3">
        <f t="shared" si="8"/>
        <v>0</v>
      </c>
      <c r="AF58" s="4"/>
      <c r="AG58" s="92">
        <f t="shared" ref="AG58:AS58" si="9">SUM(AG57)</f>
        <v>0</v>
      </c>
      <c r="AH58" s="92">
        <f t="shared" si="9"/>
        <v>0</v>
      </c>
      <c r="AI58" s="92">
        <f t="shared" si="9"/>
        <v>0</v>
      </c>
      <c r="AJ58" s="92">
        <f t="shared" si="9"/>
        <v>0</v>
      </c>
      <c r="AK58" s="92">
        <f t="shared" si="9"/>
        <v>0</v>
      </c>
      <c r="AL58" s="92">
        <f t="shared" si="9"/>
        <v>0</v>
      </c>
      <c r="AM58" s="92">
        <f t="shared" si="9"/>
        <v>0</v>
      </c>
      <c r="AN58" s="92">
        <f t="shared" si="9"/>
        <v>0</v>
      </c>
      <c r="AO58" s="92">
        <f t="shared" si="9"/>
        <v>0</v>
      </c>
      <c r="AP58" s="92">
        <f t="shared" si="9"/>
        <v>0</v>
      </c>
      <c r="AQ58" s="92">
        <f t="shared" si="9"/>
        <v>0</v>
      </c>
      <c r="AR58" s="92">
        <f t="shared" si="9"/>
        <v>0</v>
      </c>
      <c r="AS58" s="92">
        <f t="shared" si="9"/>
        <v>0</v>
      </c>
      <c r="AT58" s="1"/>
    </row>
    <row r="59" spans="1:46" ht="19.5" thickBot="1">
      <c r="A59" s="179"/>
      <c r="B59" s="179"/>
      <c r="C59" s="179"/>
      <c r="D59" s="17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customFormat="1" ht="30">
      <c r="A60" s="788" t="s">
        <v>62</v>
      </c>
      <c r="B60" s="784" t="s">
        <v>160</v>
      </c>
      <c r="C60" s="791" t="s">
        <v>372</v>
      </c>
      <c r="D60" s="231" t="s">
        <v>366</v>
      </c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0"/>
      <c r="AB60" s="310"/>
      <c r="AC60" s="310"/>
      <c r="AD60" s="310"/>
      <c r="AE60" s="310"/>
      <c r="AF60" s="246"/>
      <c r="AG60" s="781"/>
      <c r="AH60" s="781"/>
      <c r="AI60" s="781"/>
      <c r="AJ60" s="781"/>
      <c r="AK60" s="781"/>
      <c r="AL60" s="781"/>
      <c r="AM60" s="781"/>
      <c r="AN60" s="781"/>
      <c r="AO60" s="781"/>
      <c r="AP60" s="781"/>
      <c r="AQ60" s="781"/>
      <c r="AR60" s="781"/>
      <c r="AS60" s="781"/>
    </row>
    <row r="61" spans="1:46" customFormat="1" ht="31.5" customHeight="1" thickBot="1">
      <c r="A61" s="790"/>
      <c r="B61" s="786"/>
      <c r="C61" s="793"/>
      <c r="D61" s="233" t="s">
        <v>367</v>
      </c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246"/>
      <c r="AG61" s="783"/>
      <c r="AH61" s="783"/>
      <c r="AI61" s="783"/>
      <c r="AJ61" s="783"/>
      <c r="AK61" s="783"/>
      <c r="AL61" s="783"/>
      <c r="AM61" s="783"/>
      <c r="AN61" s="783"/>
      <c r="AO61" s="783"/>
      <c r="AP61" s="783"/>
      <c r="AQ61" s="783"/>
      <c r="AR61" s="783"/>
      <c r="AS61" s="783"/>
    </row>
    <row r="62" spans="1:46" ht="14.45" customHeight="1">
      <c r="A62" s="787"/>
      <c r="B62" s="787"/>
      <c r="C62" s="787"/>
      <c r="D62" s="787"/>
      <c r="E62" s="3">
        <f t="shared" ref="E62:AE62" si="10">SUM(E60:E61)</f>
        <v>0</v>
      </c>
      <c r="F62" s="3">
        <f t="shared" si="10"/>
        <v>0</v>
      </c>
      <c r="G62" s="3">
        <f t="shared" si="10"/>
        <v>0</v>
      </c>
      <c r="H62" s="3">
        <f t="shared" si="10"/>
        <v>0</v>
      </c>
      <c r="I62" s="3">
        <f t="shared" si="10"/>
        <v>0</v>
      </c>
      <c r="J62" s="3">
        <f t="shared" si="10"/>
        <v>0</v>
      </c>
      <c r="K62" s="3">
        <f t="shared" si="10"/>
        <v>0</v>
      </c>
      <c r="L62" s="3">
        <f t="shared" si="10"/>
        <v>0</v>
      </c>
      <c r="M62" s="3">
        <f t="shared" si="10"/>
        <v>0</v>
      </c>
      <c r="N62" s="3">
        <f t="shared" si="10"/>
        <v>0</v>
      </c>
      <c r="O62" s="3">
        <f t="shared" si="10"/>
        <v>0</v>
      </c>
      <c r="P62" s="3">
        <f t="shared" si="10"/>
        <v>0</v>
      </c>
      <c r="Q62" s="3">
        <f t="shared" si="10"/>
        <v>0</v>
      </c>
      <c r="R62" s="3">
        <f t="shared" si="10"/>
        <v>0</v>
      </c>
      <c r="S62" s="3">
        <f t="shared" si="10"/>
        <v>0</v>
      </c>
      <c r="T62" s="3">
        <f t="shared" si="10"/>
        <v>0</v>
      </c>
      <c r="U62" s="3">
        <f t="shared" si="10"/>
        <v>0</v>
      </c>
      <c r="V62" s="3">
        <f t="shared" si="10"/>
        <v>0</v>
      </c>
      <c r="W62" s="3">
        <f t="shared" si="10"/>
        <v>0</v>
      </c>
      <c r="X62" s="3">
        <f t="shared" si="10"/>
        <v>0</v>
      </c>
      <c r="Y62" s="3">
        <f t="shared" si="10"/>
        <v>0</v>
      </c>
      <c r="Z62" s="3">
        <f t="shared" si="10"/>
        <v>0</v>
      </c>
      <c r="AA62" s="3">
        <f t="shared" si="10"/>
        <v>0</v>
      </c>
      <c r="AB62" s="3">
        <f t="shared" si="10"/>
        <v>0</v>
      </c>
      <c r="AC62" s="3">
        <f t="shared" si="10"/>
        <v>0</v>
      </c>
      <c r="AD62" s="3">
        <f t="shared" si="10"/>
        <v>0</v>
      </c>
      <c r="AE62" s="3">
        <f t="shared" si="10"/>
        <v>0</v>
      </c>
      <c r="AF62" s="4"/>
      <c r="AG62" s="92">
        <f t="shared" ref="AG62:AS62" si="11">SUM(AG60)</f>
        <v>0</v>
      </c>
      <c r="AH62" s="92">
        <f t="shared" si="11"/>
        <v>0</v>
      </c>
      <c r="AI62" s="92">
        <f t="shared" si="11"/>
        <v>0</v>
      </c>
      <c r="AJ62" s="92">
        <f t="shared" si="11"/>
        <v>0</v>
      </c>
      <c r="AK62" s="92">
        <f t="shared" si="11"/>
        <v>0</v>
      </c>
      <c r="AL62" s="92">
        <f t="shared" si="11"/>
        <v>0</v>
      </c>
      <c r="AM62" s="92">
        <f t="shared" si="11"/>
        <v>0</v>
      </c>
      <c r="AN62" s="92">
        <f t="shared" si="11"/>
        <v>0</v>
      </c>
      <c r="AO62" s="92">
        <f t="shared" si="11"/>
        <v>0</v>
      </c>
      <c r="AP62" s="92">
        <f t="shared" si="11"/>
        <v>0</v>
      </c>
      <c r="AQ62" s="92">
        <f t="shared" si="11"/>
        <v>0</v>
      </c>
      <c r="AR62" s="92">
        <f t="shared" si="11"/>
        <v>0</v>
      </c>
      <c r="AS62" s="92">
        <f t="shared" si="11"/>
        <v>0</v>
      </c>
      <c r="AT62" s="1"/>
    </row>
    <row r="63" spans="1:46" customFormat="1" thickBot="1">
      <c r="D63" s="289"/>
    </row>
    <row r="64" spans="1:46" customFormat="1" ht="15">
      <c r="A64" s="808" t="s">
        <v>243</v>
      </c>
      <c r="B64" s="809" t="s">
        <v>608</v>
      </c>
      <c r="C64" s="810" t="s">
        <v>484</v>
      </c>
      <c r="D64" s="420" t="s">
        <v>609</v>
      </c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310"/>
      <c r="AC64" s="310"/>
      <c r="AD64" s="310"/>
      <c r="AE64" s="310"/>
      <c r="AF64" s="246"/>
      <c r="AG64" s="781"/>
      <c r="AH64" s="781"/>
      <c r="AI64" s="781"/>
      <c r="AJ64" s="781"/>
      <c r="AK64" s="781"/>
      <c r="AL64" s="781"/>
      <c r="AM64" s="781"/>
      <c r="AN64" s="781"/>
      <c r="AO64" s="781"/>
      <c r="AP64" s="781"/>
      <c r="AQ64" s="781"/>
      <c r="AR64" s="781"/>
      <c r="AS64" s="781"/>
    </row>
    <row r="65" spans="1:46" customFormat="1" ht="30">
      <c r="A65" s="789"/>
      <c r="B65" s="797"/>
      <c r="C65" s="796"/>
      <c r="D65" s="311" t="s">
        <v>610</v>
      </c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246"/>
      <c r="AG65" s="782"/>
      <c r="AH65" s="782"/>
      <c r="AI65" s="782"/>
      <c r="AJ65" s="782"/>
      <c r="AK65" s="782"/>
      <c r="AL65" s="782"/>
      <c r="AM65" s="782"/>
      <c r="AN65" s="782"/>
      <c r="AO65" s="782"/>
      <c r="AP65" s="782"/>
      <c r="AQ65" s="782"/>
      <c r="AR65" s="782"/>
      <c r="AS65" s="782"/>
    </row>
    <row r="66" spans="1:46" customFormat="1" ht="15">
      <c r="A66" s="789"/>
      <c r="B66" s="797"/>
      <c r="C66" s="796"/>
      <c r="D66" s="311" t="s">
        <v>611</v>
      </c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246"/>
      <c r="AG66" s="782"/>
      <c r="AH66" s="782"/>
      <c r="AI66" s="782"/>
      <c r="AJ66" s="782"/>
      <c r="AK66" s="782"/>
      <c r="AL66" s="782"/>
      <c r="AM66" s="782"/>
      <c r="AN66" s="782"/>
      <c r="AO66" s="782"/>
      <c r="AP66" s="782"/>
      <c r="AQ66" s="782"/>
      <c r="AR66" s="782"/>
      <c r="AS66" s="782"/>
    </row>
    <row r="67" spans="1:46" customFormat="1" ht="15">
      <c r="A67" s="789"/>
      <c r="B67" s="797"/>
      <c r="C67" s="796"/>
      <c r="D67" s="311" t="s">
        <v>612</v>
      </c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246"/>
      <c r="AG67" s="782"/>
      <c r="AH67" s="782"/>
      <c r="AI67" s="782"/>
      <c r="AJ67" s="782"/>
      <c r="AK67" s="782"/>
      <c r="AL67" s="782"/>
      <c r="AM67" s="782"/>
      <c r="AN67" s="782"/>
      <c r="AO67" s="782"/>
      <c r="AP67" s="782"/>
      <c r="AQ67" s="782"/>
      <c r="AR67" s="782"/>
      <c r="AS67" s="782"/>
    </row>
    <row r="68" spans="1:46" customFormat="1" ht="15">
      <c r="A68" s="789"/>
      <c r="B68" s="797"/>
      <c r="C68" s="796"/>
      <c r="D68" s="311" t="s">
        <v>613</v>
      </c>
      <c r="E68" s="310"/>
      <c r="F68" s="310"/>
      <c r="G68" s="310"/>
      <c r="H68" s="31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246"/>
      <c r="AG68" s="782"/>
      <c r="AH68" s="782"/>
      <c r="AI68" s="782"/>
      <c r="AJ68" s="782"/>
      <c r="AK68" s="782"/>
      <c r="AL68" s="782"/>
      <c r="AM68" s="782"/>
      <c r="AN68" s="782"/>
      <c r="AO68" s="782"/>
      <c r="AP68" s="782"/>
      <c r="AQ68" s="782"/>
      <c r="AR68" s="782"/>
      <c r="AS68" s="782"/>
    </row>
    <row r="69" spans="1:46" customFormat="1" ht="15">
      <c r="A69" s="789"/>
      <c r="B69" s="797"/>
      <c r="C69" s="796"/>
      <c r="D69" s="311" t="s">
        <v>614</v>
      </c>
      <c r="E69" s="310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0"/>
      <c r="Z69" s="310"/>
      <c r="AA69" s="310"/>
      <c r="AB69" s="310"/>
      <c r="AC69" s="310"/>
      <c r="AD69" s="310"/>
      <c r="AE69" s="310"/>
      <c r="AF69" s="246"/>
      <c r="AG69" s="782"/>
      <c r="AH69" s="782"/>
      <c r="AI69" s="782"/>
      <c r="AJ69" s="782"/>
      <c r="AK69" s="782"/>
      <c r="AL69" s="782"/>
      <c r="AM69" s="782"/>
      <c r="AN69" s="782"/>
      <c r="AO69" s="782"/>
      <c r="AP69" s="782"/>
      <c r="AQ69" s="782"/>
      <c r="AR69" s="782"/>
      <c r="AS69" s="782"/>
    </row>
    <row r="70" spans="1:46" customFormat="1" ht="15">
      <c r="A70" s="789"/>
      <c r="B70" s="797"/>
      <c r="C70" s="796"/>
      <c r="D70" s="311" t="s">
        <v>615</v>
      </c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246"/>
      <c r="AG70" s="782"/>
      <c r="AH70" s="782"/>
      <c r="AI70" s="782"/>
      <c r="AJ70" s="782"/>
      <c r="AK70" s="782"/>
      <c r="AL70" s="782"/>
      <c r="AM70" s="782"/>
      <c r="AN70" s="782"/>
      <c r="AO70" s="782"/>
      <c r="AP70" s="782"/>
      <c r="AQ70" s="782"/>
      <c r="AR70" s="782"/>
      <c r="AS70" s="782"/>
    </row>
    <row r="71" spans="1:46" customFormat="1" ht="15">
      <c r="A71" s="789"/>
      <c r="B71" s="797"/>
      <c r="C71" s="796"/>
      <c r="D71" s="311" t="s">
        <v>616</v>
      </c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  <c r="Z71" s="310"/>
      <c r="AA71" s="310"/>
      <c r="AB71" s="310"/>
      <c r="AC71" s="310"/>
      <c r="AD71" s="310"/>
      <c r="AE71" s="310"/>
      <c r="AF71" s="246"/>
      <c r="AG71" s="782"/>
      <c r="AH71" s="782"/>
      <c r="AI71" s="782"/>
      <c r="AJ71" s="782"/>
      <c r="AK71" s="782"/>
      <c r="AL71" s="782"/>
      <c r="AM71" s="782"/>
      <c r="AN71" s="782"/>
      <c r="AO71" s="782"/>
      <c r="AP71" s="782"/>
      <c r="AQ71" s="782"/>
      <c r="AR71" s="782"/>
      <c r="AS71" s="782"/>
    </row>
    <row r="72" spans="1:46" customFormat="1" ht="15">
      <c r="A72" s="789"/>
      <c r="B72" s="797"/>
      <c r="C72" s="796"/>
      <c r="D72" s="311" t="s">
        <v>617</v>
      </c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0"/>
      <c r="AF72" s="246"/>
      <c r="AG72" s="782"/>
      <c r="AH72" s="782"/>
      <c r="AI72" s="782"/>
      <c r="AJ72" s="782"/>
      <c r="AK72" s="782"/>
      <c r="AL72" s="782"/>
      <c r="AM72" s="782"/>
      <c r="AN72" s="782"/>
      <c r="AO72" s="782"/>
      <c r="AP72" s="782"/>
      <c r="AQ72" s="782"/>
      <c r="AR72" s="782"/>
      <c r="AS72" s="782"/>
    </row>
    <row r="73" spans="1:46" customFormat="1" ht="15">
      <c r="A73" s="789"/>
      <c r="B73" s="797"/>
      <c r="C73" s="796"/>
      <c r="D73" s="311" t="s">
        <v>618</v>
      </c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246"/>
      <c r="AG73" s="782"/>
      <c r="AH73" s="782"/>
      <c r="AI73" s="782"/>
      <c r="AJ73" s="782"/>
      <c r="AK73" s="782"/>
      <c r="AL73" s="782"/>
      <c r="AM73" s="782"/>
      <c r="AN73" s="782"/>
      <c r="AO73" s="782"/>
      <c r="AP73" s="782"/>
      <c r="AQ73" s="782"/>
      <c r="AR73" s="782"/>
      <c r="AS73" s="782"/>
    </row>
    <row r="74" spans="1:46" customFormat="1" ht="15">
      <c r="A74" s="789"/>
      <c r="B74" s="797"/>
      <c r="C74" s="796"/>
      <c r="D74" s="311" t="s">
        <v>244</v>
      </c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310"/>
      <c r="Y74" s="310"/>
      <c r="Z74" s="310"/>
      <c r="AA74" s="310"/>
      <c r="AB74" s="310"/>
      <c r="AC74" s="310"/>
      <c r="AD74" s="310"/>
      <c r="AE74" s="310"/>
      <c r="AF74" s="246"/>
      <c r="AG74" s="782"/>
      <c r="AH74" s="782"/>
      <c r="AI74" s="782"/>
      <c r="AJ74" s="782"/>
      <c r="AK74" s="782"/>
      <c r="AL74" s="782"/>
      <c r="AM74" s="782"/>
      <c r="AN74" s="782"/>
      <c r="AO74" s="782"/>
      <c r="AP74" s="782"/>
      <c r="AQ74" s="782"/>
      <c r="AR74" s="782"/>
      <c r="AS74" s="782"/>
    </row>
    <row r="75" spans="1:46" customFormat="1" ht="15">
      <c r="A75" s="789"/>
      <c r="B75" s="797"/>
      <c r="C75" s="796"/>
      <c r="D75" s="311" t="s">
        <v>619</v>
      </c>
      <c r="E75" s="310"/>
      <c r="F75" s="310"/>
      <c r="G75" s="310"/>
      <c r="H75" s="310"/>
      <c r="I75" s="310"/>
      <c r="J75" s="310"/>
      <c r="K75" s="310"/>
      <c r="L75" s="310"/>
      <c r="M75" s="310"/>
      <c r="N75" s="310"/>
      <c r="O75" s="310"/>
      <c r="P75" s="310"/>
      <c r="Q75" s="310"/>
      <c r="R75" s="310"/>
      <c r="S75" s="310"/>
      <c r="T75" s="310"/>
      <c r="U75" s="310"/>
      <c r="V75" s="310"/>
      <c r="W75" s="310"/>
      <c r="X75" s="310"/>
      <c r="Y75" s="310"/>
      <c r="Z75" s="310"/>
      <c r="AA75" s="310"/>
      <c r="AB75" s="310"/>
      <c r="AC75" s="310"/>
      <c r="AD75" s="310"/>
      <c r="AE75" s="310"/>
      <c r="AF75" s="246"/>
      <c r="AG75" s="782"/>
      <c r="AH75" s="782"/>
      <c r="AI75" s="782"/>
      <c r="AJ75" s="782"/>
      <c r="AK75" s="782"/>
      <c r="AL75" s="782"/>
      <c r="AM75" s="782"/>
      <c r="AN75" s="782"/>
      <c r="AO75" s="782"/>
      <c r="AP75" s="782"/>
      <c r="AQ75" s="782"/>
      <c r="AR75" s="782"/>
      <c r="AS75" s="782"/>
    </row>
    <row r="76" spans="1:46" customFormat="1" thickBot="1">
      <c r="A76" s="790"/>
      <c r="B76" s="786"/>
      <c r="C76" s="793"/>
      <c r="D76" s="233" t="s">
        <v>620</v>
      </c>
      <c r="E76" s="310"/>
      <c r="F76" s="310"/>
      <c r="G76" s="310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246"/>
      <c r="AG76" s="783"/>
      <c r="AH76" s="783"/>
      <c r="AI76" s="783"/>
      <c r="AJ76" s="783"/>
      <c r="AK76" s="783"/>
      <c r="AL76" s="783"/>
      <c r="AM76" s="783"/>
      <c r="AN76" s="783"/>
      <c r="AO76" s="783"/>
      <c r="AP76" s="783"/>
      <c r="AQ76" s="783"/>
      <c r="AR76" s="783"/>
      <c r="AS76" s="783"/>
    </row>
    <row r="77" spans="1:46" ht="14.45" customHeight="1">
      <c r="A77" s="787"/>
      <c r="B77" s="787"/>
      <c r="C77" s="787"/>
      <c r="D77" s="787"/>
      <c r="E77" s="3">
        <f t="shared" ref="E77:AE77" si="12">SUM(E64:E76)</f>
        <v>0</v>
      </c>
      <c r="F77" s="3">
        <f t="shared" si="12"/>
        <v>0</v>
      </c>
      <c r="G77" s="3">
        <f t="shared" si="12"/>
        <v>0</v>
      </c>
      <c r="H77" s="3">
        <f t="shared" si="12"/>
        <v>0</v>
      </c>
      <c r="I77" s="3">
        <f t="shared" si="12"/>
        <v>0</v>
      </c>
      <c r="J77" s="3">
        <f t="shared" si="12"/>
        <v>0</v>
      </c>
      <c r="K77" s="3">
        <f t="shared" si="12"/>
        <v>0</v>
      </c>
      <c r="L77" s="3">
        <f t="shared" si="12"/>
        <v>0</v>
      </c>
      <c r="M77" s="3">
        <f t="shared" si="12"/>
        <v>0</v>
      </c>
      <c r="N77" s="3">
        <f t="shared" si="12"/>
        <v>0</v>
      </c>
      <c r="O77" s="3">
        <f t="shared" si="12"/>
        <v>0</v>
      </c>
      <c r="P77" s="3">
        <f t="shared" si="12"/>
        <v>0</v>
      </c>
      <c r="Q77" s="3">
        <f t="shared" si="12"/>
        <v>0</v>
      </c>
      <c r="R77" s="3">
        <f t="shared" si="12"/>
        <v>0</v>
      </c>
      <c r="S77" s="3">
        <f t="shared" si="12"/>
        <v>0</v>
      </c>
      <c r="T77" s="3">
        <f t="shared" si="12"/>
        <v>0</v>
      </c>
      <c r="U77" s="3">
        <f t="shared" si="12"/>
        <v>0</v>
      </c>
      <c r="V77" s="3">
        <f t="shared" si="12"/>
        <v>0</v>
      </c>
      <c r="W77" s="3">
        <f t="shared" si="12"/>
        <v>0</v>
      </c>
      <c r="X77" s="3">
        <f t="shared" si="12"/>
        <v>0</v>
      </c>
      <c r="Y77" s="3">
        <f t="shared" si="12"/>
        <v>0</v>
      </c>
      <c r="Z77" s="3">
        <f t="shared" si="12"/>
        <v>0</v>
      </c>
      <c r="AA77" s="3">
        <f t="shared" si="12"/>
        <v>0</v>
      </c>
      <c r="AB77" s="3">
        <f t="shared" si="12"/>
        <v>0</v>
      </c>
      <c r="AC77" s="3">
        <f t="shared" si="12"/>
        <v>0</v>
      </c>
      <c r="AD77" s="3">
        <f t="shared" si="12"/>
        <v>0</v>
      </c>
      <c r="AE77" s="3">
        <f t="shared" si="12"/>
        <v>0</v>
      </c>
      <c r="AF77" s="4"/>
      <c r="AG77" s="92">
        <f t="shared" ref="AG77:AS77" si="13">SUM(AG64)</f>
        <v>0</v>
      </c>
      <c r="AH77" s="92">
        <f t="shared" si="13"/>
        <v>0</v>
      </c>
      <c r="AI77" s="92">
        <f t="shared" si="13"/>
        <v>0</v>
      </c>
      <c r="AJ77" s="92">
        <f t="shared" si="13"/>
        <v>0</v>
      </c>
      <c r="AK77" s="92">
        <f t="shared" si="13"/>
        <v>0</v>
      </c>
      <c r="AL77" s="92">
        <f t="shared" si="13"/>
        <v>0</v>
      </c>
      <c r="AM77" s="92">
        <f t="shared" si="13"/>
        <v>0</v>
      </c>
      <c r="AN77" s="92">
        <f t="shared" si="13"/>
        <v>0</v>
      </c>
      <c r="AO77" s="92">
        <f t="shared" si="13"/>
        <v>0</v>
      </c>
      <c r="AP77" s="92">
        <f t="shared" si="13"/>
        <v>0</v>
      </c>
      <c r="AQ77" s="92">
        <f t="shared" si="13"/>
        <v>0</v>
      </c>
      <c r="AR77" s="92">
        <f t="shared" si="13"/>
        <v>0</v>
      </c>
      <c r="AS77" s="92">
        <f t="shared" si="13"/>
        <v>0</v>
      </c>
      <c r="AT77" s="1"/>
    </row>
    <row r="78" spans="1:46" customFormat="1" thickBot="1">
      <c r="D78" s="289"/>
    </row>
    <row r="79" spans="1:46" customFormat="1" ht="15">
      <c r="A79" s="799" t="s">
        <v>46</v>
      </c>
      <c r="B79" s="802" t="s">
        <v>157</v>
      </c>
      <c r="C79" s="805"/>
      <c r="D79" s="317" t="s">
        <v>150</v>
      </c>
      <c r="E79" s="310"/>
      <c r="F79" s="310"/>
      <c r="G79" s="310"/>
      <c r="H79" s="310"/>
      <c r="I79" s="310"/>
      <c r="J79" s="310"/>
      <c r="K79" s="310"/>
      <c r="L79" s="310"/>
      <c r="M79" s="310"/>
      <c r="N79" s="310"/>
      <c r="O79" s="310"/>
      <c r="P79" s="310"/>
      <c r="Q79" s="310"/>
      <c r="R79" s="310"/>
      <c r="S79" s="310"/>
      <c r="T79" s="310"/>
      <c r="U79" s="310"/>
      <c r="V79" s="310"/>
      <c r="W79" s="310"/>
      <c r="X79" s="310"/>
      <c r="Y79" s="310"/>
      <c r="Z79" s="310"/>
      <c r="AA79" s="310"/>
      <c r="AB79" s="310"/>
      <c r="AC79" s="310"/>
      <c r="AD79" s="310"/>
      <c r="AE79" s="310"/>
      <c r="AF79" s="246"/>
      <c r="AG79" s="781"/>
      <c r="AH79" s="781"/>
      <c r="AI79" s="781"/>
      <c r="AJ79" s="781"/>
      <c r="AK79" s="781"/>
      <c r="AL79" s="781"/>
      <c r="AM79" s="781"/>
      <c r="AN79" s="781"/>
      <c r="AO79" s="781"/>
      <c r="AP79" s="781"/>
      <c r="AQ79" s="781"/>
      <c r="AR79" s="781"/>
      <c r="AS79" s="781"/>
    </row>
    <row r="80" spans="1:46" customFormat="1" ht="15">
      <c r="A80" s="800"/>
      <c r="B80" s="803"/>
      <c r="C80" s="806"/>
      <c r="D80" s="313" t="s">
        <v>151</v>
      </c>
      <c r="E80" s="310"/>
      <c r="F80" s="310"/>
      <c r="G80" s="310"/>
      <c r="H80" s="310"/>
      <c r="I80" s="310"/>
      <c r="J80" s="310"/>
      <c r="K80" s="310"/>
      <c r="L80" s="310"/>
      <c r="M80" s="310"/>
      <c r="N80" s="310"/>
      <c r="O80" s="310"/>
      <c r="P80" s="310"/>
      <c r="Q80" s="310"/>
      <c r="R80" s="310"/>
      <c r="S80" s="310"/>
      <c r="T80" s="310"/>
      <c r="U80" s="310"/>
      <c r="V80" s="310"/>
      <c r="W80" s="310"/>
      <c r="X80" s="310"/>
      <c r="Y80" s="310"/>
      <c r="Z80" s="310"/>
      <c r="AA80" s="310"/>
      <c r="AB80" s="310"/>
      <c r="AC80" s="310"/>
      <c r="AD80" s="310"/>
      <c r="AE80" s="310"/>
      <c r="AF80" s="246"/>
      <c r="AG80" s="782"/>
      <c r="AH80" s="782"/>
      <c r="AI80" s="782"/>
      <c r="AJ80" s="782"/>
      <c r="AK80" s="782"/>
      <c r="AL80" s="782"/>
      <c r="AM80" s="782"/>
      <c r="AN80" s="782"/>
      <c r="AO80" s="782"/>
      <c r="AP80" s="782"/>
      <c r="AQ80" s="782"/>
      <c r="AR80" s="782"/>
      <c r="AS80" s="782"/>
    </row>
    <row r="81" spans="1:46" customFormat="1" ht="15">
      <c r="A81" s="800"/>
      <c r="B81" s="803"/>
      <c r="C81" s="806"/>
      <c r="D81" s="313" t="s">
        <v>49</v>
      </c>
      <c r="E81" s="310"/>
      <c r="F81" s="310"/>
      <c r="G81" s="310"/>
      <c r="H81" s="310"/>
      <c r="I81" s="310"/>
      <c r="J81" s="310"/>
      <c r="K81" s="310"/>
      <c r="L81" s="310"/>
      <c r="M81" s="310"/>
      <c r="N81" s="310"/>
      <c r="O81" s="310"/>
      <c r="P81" s="310"/>
      <c r="Q81" s="310"/>
      <c r="R81" s="310"/>
      <c r="S81" s="310"/>
      <c r="T81" s="310"/>
      <c r="U81" s="310"/>
      <c r="V81" s="310"/>
      <c r="W81" s="310"/>
      <c r="X81" s="310"/>
      <c r="Y81" s="310"/>
      <c r="Z81" s="310"/>
      <c r="AA81" s="310"/>
      <c r="AB81" s="310"/>
      <c r="AC81" s="310"/>
      <c r="AD81" s="310"/>
      <c r="AE81" s="310"/>
      <c r="AF81" s="246"/>
      <c r="AG81" s="782"/>
      <c r="AH81" s="782"/>
      <c r="AI81" s="782"/>
      <c r="AJ81" s="782"/>
      <c r="AK81" s="782"/>
      <c r="AL81" s="782"/>
      <c r="AM81" s="782"/>
      <c r="AN81" s="782"/>
      <c r="AO81" s="782"/>
      <c r="AP81" s="782"/>
      <c r="AQ81" s="782"/>
      <c r="AR81" s="782"/>
      <c r="AS81" s="782"/>
    </row>
    <row r="82" spans="1:46" customFormat="1" thickBot="1">
      <c r="A82" s="801"/>
      <c r="B82" s="804"/>
      <c r="C82" s="807"/>
      <c r="D82" s="318" t="s">
        <v>48</v>
      </c>
      <c r="E82" s="310"/>
      <c r="F82" s="310"/>
      <c r="G82" s="310"/>
      <c r="H82" s="310"/>
      <c r="I82" s="310"/>
      <c r="J82" s="310"/>
      <c r="K82" s="310"/>
      <c r="L82" s="310"/>
      <c r="M82" s="310"/>
      <c r="N82" s="310"/>
      <c r="O82" s="310"/>
      <c r="P82" s="310"/>
      <c r="Q82" s="310"/>
      <c r="R82" s="310"/>
      <c r="S82" s="310"/>
      <c r="T82" s="310"/>
      <c r="U82" s="310"/>
      <c r="V82" s="310"/>
      <c r="W82" s="310"/>
      <c r="X82" s="310"/>
      <c r="Y82" s="310"/>
      <c r="Z82" s="310"/>
      <c r="AA82" s="310"/>
      <c r="AB82" s="310"/>
      <c r="AC82" s="310"/>
      <c r="AD82" s="310"/>
      <c r="AE82" s="310"/>
      <c r="AF82" s="246"/>
      <c r="AG82" s="783"/>
      <c r="AH82" s="783"/>
      <c r="AI82" s="783"/>
      <c r="AJ82" s="783"/>
      <c r="AK82" s="783"/>
      <c r="AL82" s="783"/>
      <c r="AM82" s="783"/>
      <c r="AN82" s="783"/>
      <c r="AO82" s="783"/>
      <c r="AP82" s="783"/>
      <c r="AQ82" s="783"/>
      <c r="AR82" s="783"/>
      <c r="AS82" s="783"/>
    </row>
    <row r="83" spans="1:46" ht="14.45" customHeight="1">
      <c r="A83" s="787"/>
      <c r="B83" s="787"/>
      <c r="C83" s="787"/>
      <c r="D83" s="787"/>
      <c r="E83" s="3">
        <f t="shared" ref="E83:AE83" si="14">SUM(E79:E82)</f>
        <v>0</v>
      </c>
      <c r="F83" s="3">
        <f t="shared" si="14"/>
        <v>0</v>
      </c>
      <c r="G83" s="3">
        <f t="shared" si="14"/>
        <v>0</v>
      </c>
      <c r="H83" s="3">
        <f t="shared" si="14"/>
        <v>0</v>
      </c>
      <c r="I83" s="3">
        <f t="shared" si="14"/>
        <v>0</v>
      </c>
      <c r="J83" s="3">
        <f t="shared" si="14"/>
        <v>0</v>
      </c>
      <c r="K83" s="3">
        <f t="shared" si="14"/>
        <v>0</v>
      </c>
      <c r="L83" s="3">
        <f t="shared" si="14"/>
        <v>0</v>
      </c>
      <c r="M83" s="3">
        <f t="shared" si="14"/>
        <v>0</v>
      </c>
      <c r="N83" s="3">
        <f t="shared" si="14"/>
        <v>0</v>
      </c>
      <c r="O83" s="3">
        <f t="shared" si="14"/>
        <v>0</v>
      </c>
      <c r="P83" s="3">
        <f t="shared" si="14"/>
        <v>0</v>
      </c>
      <c r="Q83" s="3">
        <f t="shared" si="14"/>
        <v>0</v>
      </c>
      <c r="R83" s="3">
        <f t="shared" si="14"/>
        <v>0</v>
      </c>
      <c r="S83" s="3">
        <f t="shared" si="14"/>
        <v>0</v>
      </c>
      <c r="T83" s="3">
        <f t="shared" si="14"/>
        <v>0</v>
      </c>
      <c r="U83" s="3">
        <f t="shared" si="14"/>
        <v>0</v>
      </c>
      <c r="V83" s="3">
        <f t="shared" si="14"/>
        <v>0</v>
      </c>
      <c r="W83" s="3">
        <f t="shared" si="14"/>
        <v>0</v>
      </c>
      <c r="X83" s="3">
        <f t="shared" si="14"/>
        <v>0</v>
      </c>
      <c r="Y83" s="3">
        <f t="shared" si="14"/>
        <v>0</v>
      </c>
      <c r="Z83" s="3">
        <f t="shared" si="14"/>
        <v>0</v>
      </c>
      <c r="AA83" s="3">
        <f t="shared" si="14"/>
        <v>0</v>
      </c>
      <c r="AB83" s="3">
        <f t="shared" si="14"/>
        <v>0</v>
      </c>
      <c r="AC83" s="3">
        <f t="shared" si="14"/>
        <v>0</v>
      </c>
      <c r="AD83" s="3">
        <f t="shared" si="14"/>
        <v>0</v>
      </c>
      <c r="AE83" s="3">
        <f t="shared" si="14"/>
        <v>0</v>
      </c>
      <c r="AF83" s="4"/>
      <c r="AG83" s="92">
        <f t="shared" ref="AG83:AS83" si="15">SUM(AG79)</f>
        <v>0</v>
      </c>
      <c r="AH83" s="92">
        <f t="shared" si="15"/>
        <v>0</v>
      </c>
      <c r="AI83" s="92">
        <f t="shared" si="15"/>
        <v>0</v>
      </c>
      <c r="AJ83" s="92">
        <f t="shared" si="15"/>
        <v>0</v>
      </c>
      <c r="AK83" s="92">
        <f t="shared" si="15"/>
        <v>0</v>
      </c>
      <c r="AL83" s="92">
        <f t="shared" si="15"/>
        <v>0</v>
      </c>
      <c r="AM83" s="92">
        <f t="shared" si="15"/>
        <v>0</v>
      </c>
      <c r="AN83" s="92">
        <f t="shared" si="15"/>
        <v>0</v>
      </c>
      <c r="AO83" s="92">
        <f t="shared" si="15"/>
        <v>0</v>
      </c>
      <c r="AP83" s="92">
        <f t="shared" si="15"/>
        <v>0</v>
      </c>
      <c r="AQ83" s="92">
        <f t="shared" si="15"/>
        <v>0</v>
      </c>
      <c r="AR83" s="92">
        <f t="shared" si="15"/>
        <v>0</v>
      </c>
      <c r="AS83" s="92">
        <f t="shared" si="15"/>
        <v>0</v>
      </c>
      <c r="AT83" s="1"/>
    </row>
    <row r="84" spans="1:46" customFormat="1" thickBot="1">
      <c r="D84" s="289"/>
    </row>
    <row r="85" spans="1:46" customFormat="1" ht="15">
      <c r="A85" s="799" t="s">
        <v>46</v>
      </c>
      <c r="B85" s="802" t="s">
        <v>158</v>
      </c>
      <c r="C85" s="805"/>
      <c r="D85" s="317" t="s">
        <v>152</v>
      </c>
      <c r="E85" s="310"/>
      <c r="F85" s="310"/>
      <c r="G85" s="310"/>
      <c r="H85" s="310"/>
      <c r="I85" s="310"/>
      <c r="J85" s="310"/>
      <c r="K85" s="310"/>
      <c r="L85" s="310"/>
      <c r="M85" s="310"/>
      <c r="N85" s="310"/>
      <c r="O85" s="310"/>
      <c r="P85" s="310"/>
      <c r="Q85" s="310"/>
      <c r="R85" s="310"/>
      <c r="S85" s="310"/>
      <c r="T85" s="310"/>
      <c r="U85" s="310"/>
      <c r="V85" s="310"/>
      <c r="W85" s="310"/>
      <c r="X85" s="310"/>
      <c r="Y85" s="310"/>
      <c r="Z85" s="310"/>
      <c r="AA85" s="310"/>
      <c r="AB85" s="310"/>
      <c r="AC85" s="310"/>
      <c r="AD85" s="310"/>
      <c r="AE85" s="310"/>
      <c r="AF85" s="246"/>
      <c r="AG85" s="781"/>
      <c r="AH85" s="781"/>
      <c r="AI85" s="781"/>
      <c r="AJ85" s="781"/>
      <c r="AK85" s="781"/>
      <c r="AL85" s="781"/>
      <c r="AM85" s="781"/>
      <c r="AN85" s="781"/>
      <c r="AO85" s="781"/>
      <c r="AP85" s="781"/>
      <c r="AQ85" s="781"/>
      <c r="AR85" s="781"/>
      <c r="AS85" s="781"/>
    </row>
    <row r="86" spans="1:46" customFormat="1" ht="15">
      <c r="A86" s="800"/>
      <c r="B86" s="803"/>
      <c r="C86" s="806"/>
      <c r="D86" s="313" t="s">
        <v>47</v>
      </c>
      <c r="E86" s="310"/>
      <c r="F86" s="310"/>
      <c r="G86" s="310"/>
      <c r="H86" s="310"/>
      <c r="I86" s="310"/>
      <c r="J86" s="310"/>
      <c r="K86" s="310"/>
      <c r="L86" s="310"/>
      <c r="M86" s="310"/>
      <c r="N86" s="310"/>
      <c r="O86" s="310"/>
      <c r="P86" s="310"/>
      <c r="Q86" s="310"/>
      <c r="R86" s="310"/>
      <c r="S86" s="310"/>
      <c r="T86" s="310"/>
      <c r="U86" s="310"/>
      <c r="V86" s="310"/>
      <c r="W86" s="310"/>
      <c r="X86" s="310"/>
      <c r="Y86" s="310"/>
      <c r="Z86" s="310"/>
      <c r="AA86" s="310"/>
      <c r="AB86" s="310"/>
      <c r="AC86" s="310"/>
      <c r="AD86" s="310"/>
      <c r="AE86" s="310"/>
      <c r="AF86" s="246"/>
      <c r="AG86" s="782"/>
      <c r="AH86" s="782"/>
      <c r="AI86" s="782"/>
      <c r="AJ86" s="782"/>
      <c r="AK86" s="782"/>
      <c r="AL86" s="782"/>
      <c r="AM86" s="782"/>
      <c r="AN86" s="782"/>
      <c r="AO86" s="782"/>
      <c r="AP86" s="782"/>
      <c r="AQ86" s="782"/>
      <c r="AR86" s="782"/>
      <c r="AS86" s="782"/>
    </row>
    <row r="87" spans="1:46" customFormat="1" ht="15">
      <c r="A87" s="800"/>
      <c r="B87" s="803"/>
      <c r="C87" s="806"/>
      <c r="D87" s="313" t="s">
        <v>153</v>
      </c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  <c r="Y87" s="310"/>
      <c r="Z87" s="310"/>
      <c r="AA87" s="310"/>
      <c r="AB87" s="310"/>
      <c r="AC87" s="310"/>
      <c r="AD87" s="310"/>
      <c r="AE87" s="310"/>
      <c r="AF87" s="246"/>
      <c r="AG87" s="782"/>
      <c r="AH87" s="782"/>
      <c r="AI87" s="782"/>
      <c r="AJ87" s="782"/>
      <c r="AK87" s="782"/>
      <c r="AL87" s="782"/>
      <c r="AM87" s="782"/>
      <c r="AN87" s="782"/>
      <c r="AO87" s="782"/>
      <c r="AP87" s="782"/>
      <c r="AQ87" s="782"/>
      <c r="AR87" s="782"/>
      <c r="AS87" s="782"/>
    </row>
    <row r="88" spans="1:46" customFormat="1" ht="15">
      <c r="A88" s="800"/>
      <c r="B88" s="803"/>
      <c r="C88" s="806"/>
      <c r="D88" s="313" t="s">
        <v>154</v>
      </c>
      <c r="E88" s="310"/>
      <c r="F88" s="310"/>
      <c r="G88" s="310"/>
      <c r="H88" s="310"/>
      <c r="I88" s="310"/>
      <c r="J88" s="310"/>
      <c r="K88" s="310"/>
      <c r="L88" s="310"/>
      <c r="M88" s="310"/>
      <c r="N88" s="310"/>
      <c r="O88" s="310"/>
      <c r="P88" s="310"/>
      <c r="Q88" s="310"/>
      <c r="R88" s="310"/>
      <c r="S88" s="310"/>
      <c r="T88" s="310"/>
      <c r="U88" s="310"/>
      <c r="V88" s="310"/>
      <c r="W88" s="310"/>
      <c r="X88" s="310"/>
      <c r="Y88" s="310"/>
      <c r="Z88" s="310"/>
      <c r="AA88" s="310"/>
      <c r="AB88" s="310"/>
      <c r="AC88" s="310"/>
      <c r="AD88" s="310"/>
      <c r="AE88" s="310"/>
      <c r="AF88" s="246"/>
      <c r="AG88" s="782"/>
      <c r="AH88" s="782"/>
      <c r="AI88" s="782"/>
      <c r="AJ88" s="782"/>
      <c r="AK88" s="782"/>
      <c r="AL88" s="782"/>
      <c r="AM88" s="782"/>
      <c r="AN88" s="782"/>
      <c r="AO88" s="782"/>
      <c r="AP88" s="782"/>
      <c r="AQ88" s="782"/>
      <c r="AR88" s="782"/>
      <c r="AS88" s="782"/>
    </row>
    <row r="89" spans="1:46" customFormat="1" ht="15">
      <c r="A89" s="800"/>
      <c r="B89" s="803"/>
      <c r="C89" s="806"/>
      <c r="D89" s="313" t="s">
        <v>50</v>
      </c>
      <c r="E89" s="310"/>
      <c r="F89" s="310"/>
      <c r="G89" s="310"/>
      <c r="H89" s="310"/>
      <c r="I89" s="310"/>
      <c r="J89" s="310"/>
      <c r="K89" s="310"/>
      <c r="L89" s="310"/>
      <c r="M89" s="310"/>
      <c r="N89" s="310"/>
      <c r="O89" s="310"/>
      <c r="P89" s="310"/>
      <c r="Q89" s="310"/>
      <c r="R89" s="310"/>
      <c r="S89" s="310"/>
      <c r="T89" s="310"/>
      <c r="U89" s="310"/>
      <c r="V89" s="310"/>
      <c r="W89" s="310"/>
      <c r="X89" s="310"/>
      <c r="Y89" s="310"/>
      <c r="Z89" s="310"/>
      <c r="AA89" s="310"/>
      <c r="AB89" s="310"/>
      <c r="AC89" s="310"/>
      <c r="AD89" s="310"/>
      <c r="AE89" s="310"/>
      <c r="AF89" s="246"/>
      <c r="AG89" s="782"/>
      <c r="AH89" s="782"/>
      <c r="AI89" s="782"/>
      <c r="AJ89" s="782"/>
      <c r="AK89" s="782"/>
      <c r="AL89" s="782"/>
      <c r="AM89" s="782"/>
      <c r="AN89" s="782"/>
      <c r="AO89" s="782"/>
      <c r="AP89" s="782"/>
      <c r="AQ89" s="782"/>
      <c r="AR89" s="782"/>
      <c r="AS89" s="782"/>
    </row>
    <row r="90" spans="1:46" customFormat="1" thickBot="1">
      <c r="A90" s="801"/>
      <c r="B90" s="804"/>
      <c r="C90" s="807"/>
      <c r="D90" s="318" t="s">
        <v>349</v>
      </c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  <c r="AA90" s="310"/>
      <c r="AB90" s="310"/>
      <c r="AC90" s="310"/>
      <c r="AD90" s="310"/>
      <c r="AE90" s="310"/>
      <c r="AF90" s="246"/>
      <c r="AG90" s="783"/>
      <c r="AH90" s="783"/>
      <c r="AI90" s="783"/>
      <c r="AJ90" s="783"/>
      <c r="AK90" s="783"/>
      <c r="AL90" s="783"/>
      <c r="AM90" s="783"/>
      <c r="AN90" s="783"/>
      <c r="AO90" s="783"/>
      <c r="AP90" s="783"/>
      <c r="AQ90" s="783"/>
      <c r="AR90" s="783"/>
      <c r="AS90" s="783"/>
    </row>
    <row r="91" spans="1:46" ht="14.45" customHeight="1">
      <c r="A91" s="787"/>
      <c r="B91" s="787"/>
      <c r="C91" s="787"/>
      <c r="D91" s="787"/>
      <c r="E91" s="3">
        <f t="shared" ref="E91:AE91" si="16">SUM(E85:E90)</f>
        <v>0</v>
      </c>
      <c r="F91" s="3">
        <f t="shared" si="16"/>
        <v>0</v>
      </c>
      <c r="G91" s="3">
        <f t="shared" si="16"/>
        <v>0</v>
      </c>
      <c r="H91" s="3">
        <f t="shared" si="16"/>
        <v>0</v>
      </c>
      <c r="I91" s="3">
        <f t="shared" si="16"/>
        <v>0</v>
      </c>
      <c r="J91" s="3">
        <f t="shared" si="16"/>
        <v>0</v>
      </c>
      <c r="K91" s="3">
        <f t="shared" si="16"/>
        <v>0</v>
      </c>
      <c r="L91" s="3">
        <f t="shared" si="16"/>
        <v>0</v>
      </c>
      <c r="M91" s="3">
        <f t="shared" si="16"/>
        <v>0</v>
      </c>
      <c r="N91" s="3">
        <f t="shared" si="16"/>
        <v>0</v>
      </c>
      <c r="O91" s="3">
        <f t="shared" si="16"/>
        <v>0</v>
      </c>
      <c r="P91" s="3">
        <f t="shared" si="16"/>
        <v>0</v>
      </c>
      <c r="Q91" s="3">
        <f t="shared" si="16"/>
        <v>0</v>
      </c>
      <c r="R91" s="3">
        <f t="shared" si="16"/>
        <v>0</v>
      </c>
      <c r="S91" s="3">
        <f t="shared" si="16"/>
        <v>0</v>
      </c>
      <c r="T91" s="3">
        <f t="shared" si="16"/>
        <v>0</v>
      </c>
      <c r="U91" s="3">
        <f t="shared" si="16"/>
        <v>0</v>
      </c>
      <c r="V91" s="3">
        <f t="shared" si="16"/>
        <v>0</v>
      </c>
      <c r="W91" s="3">
        <f t="shared" si="16"/>
        <v>0</v>
      </c>
      <c r="X91" s="3">
        <f t="shared" si="16"/>
        <v>0</v>
      </c>
      <c r="Y91" s="3">
        <f t="shared" si="16"/>
        <v>0</v>
      </c>
      <c r="Z91" s="3">
        <f t="shared" si="16"/>
        <v>0</v>
      </c>
      <c r="AA91" s="3">
        <f t="shared" si="16"/>
        <v>0</v>
      </c>
      <c r="AB91" s="3">
        <f t="shared" si="16"/>
        <v>0</v>
      </c>
      <c r="AC91" s="3">
        <f t="shared" si="16"/>
        <v>0</v>
      </c>
      <c r="AD91" s="3">
        <f t="shared" si="16"/>
        <v>0</v>
      </c>
      <c r="AE91" s="3">
        <f t="shared" si="16"/>
        <v>0</v>
      </c>
      <c r="AF91" s="4"/>
      <c r="AG91" s="92">
        <f t="shared" ref="AG91:AS91" si="17">SUM(AG85)</f>
        <v>0</v>
      </c>
      <c r="AH91" s="92">
        <f t="shared" si="17"/>
        <v>0</v>
      </c>
      <c r="AI91" s="92">
        <f t="shared" si="17"/>
        <v>0</v>
      </c>
      <c r="AJ91" s="92">
        <f t="shared" si="17"/>
        <v>0</v>
      </c>
      <c r="AK91" s="92">
        <f t="shared" si="17"/>
        <v>0</v>
      </c>
      <c r="AL91" s="92">
        <f t="shared" si="17"/>
        <v>0</v>
      </c>
      <c r="AM91" s="92">
        <f t="shared" si="17"/>
        <v>0</v>
      </c>
      <c r="AN91" s="92">
        <f t="shared" si="17"/>
        <v>0</v>
      </c>
      <c r="AO91" s="92">
        <f t="shared" si="17"/>
        <v>0</v>
      </c>
      <c r="AP91" s="92">
        <f t="shared" si="17"/>
        <v>0</v>
      </c>
      <c r="AQ91" s="92">
        <f t="shared" si="17"/>
        <v>0</v>
      </c>
      <c r="AR91" s="92">
        <f t="shared" si="17"/>
        <v>0</v>
      </c>
      <c r="AS91" s="92">
        <f t="shared" si="17"/>
        <v>0</v>
      </c>
      <c r="AT91" s="1"/>
    </row>
    <row r="92" spans="1:46" customFormat="1" thickBot="1">
      <c r="D92" s="289"/>
    </row>
    <row r="93" spans="1:46" customFormat="1" ht="15">
      <c r="A93" s="788" t="s">
        <v>282</v>
      </c>
      <c r="B93" s="784" t="s">
        <v>161</v>
      </c>
      <c r="C93" s="791" t="s">
        <v>373</v>
      </c>
      <c r="D93" s="231" t="s">
        <v>283</v>
      </c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  <c r="Y93" s="310"/>
      <c r="Z93" s="310"/>
      <c r="AA93" s="310"/>
      <c r="AB93" s="310"/>
      <c r="AC93" s="310"/>
      <c r="AD93" s="310"/>
      <c r="AE93" s="310"/>
      <c r="AF93" s="246"/>
      <c r="AG93" s="781"/>
      <c r="AH93" s="781"/>
      <c r="AI93" s="781"/>
      <c r="AJ93" s="781"/>
      <c r="AK93" s="781"/>
      <c r="AL93" s="781"/>
      <c r="AM93" s="781"/>
      <c r="AN93" s="781"/>
      <c r="AO93" s="781"/>
      <c r="AP93" s="781"/>
      <c r="AQ93" s="781"/>
      <c r="AR93" s="781"/>
      <c r="AS93" s="781"/>
    </row>
    <row r="94" spans="1:46" customFormat="1" ht="15">
      <c r="A94" s="789"/>
      <c r="B94" s="785"/>
      <c r="C94" s="792"/>
      <c r="D94" s="311" t="s">
        <v>284</v>
      </c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246"/>
      <c r="AG94" s="782"/>
      <c r="AH94" s="782"/>
      <c r="AI94" s="782"/>
      <c r="AJ94" s="782"/>
      <c r="AK94" s="782"/>
      <c r="AL94" s="782"/>
      <c r="AM94" s="782"/>
      <c r="AN94" s="782"/>
      <c r="AO94" s="782"/>
      <c r="AP94" s="782"/>
      <c r="AQ94" s="782"/>
      <c r="AR94" s="782"/>
      <c r="AS94" s="782"/>
    </row>
    <row r="95" spans="1:46" customFormat="1" ht="30">
      <c r="A95" s="789"/>
      <c r="B95" s="785"/>
      <c r="C95" s="792"/>
      <c r="D95" s="311" t="s">
        <v>368</v>
      </c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246"/>
      <c r="AG95" s="782"/>
      <c r="AH95" s="782"/>
      <c r="AI95" s="782"/>
      <c r="AJ95" s="782"/>
      <c r="AK95" s="782"/>
      <c r="AL95" s="782"/>
      <c r="AM95" s="782"/>
      <c r="AN95" s="782"/>
      <c r="AO95" s="782"/>
      <c r="AP95" s="782"/>
      <c r="AQ95" s="782"/>
      <c r="AR95" s="782"/>
      <c r="AS95" s="782"/>
    </row>
    <row r="96" spans="1:46" customFormat="1" ht="15">
      <c r="A96" s="789"/>
      <c r="B96" s="785"/>
      <c r="C96" s="792"/>
      <c r="D96" s="311" t="s">
        <v>285</v>
      </c>
      <c r="E96" s="310"/>
      <c r="F96" s="310"/>
      <c r="G96" s="310"/>
      <c r="H96" s="310"/>
      <c r="I96" s="310"/>
      <c r="J96" s="310"/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  <c r="Z96" s="310"/>
      <c r="AA96" s="310"/>
      <c r="AB96" s="310"/>
      <c r="AC96" s="310"/>
      <c r="AD96" s="310"/>
      <c r="AE96" s="310"/>
      <c r="AF96" s="246"/>
      <c r="AG96" s="782"/>
      <c r="AH96" s="782"/>
      <c r="AI96" s="782"/>
      <c r="AJ96" s="782"/>
      <c r="AK96" s="782"/>
      <c r="AL96" s="782"/>
      <c r="AM96" s="782"/>
      <c r="AN96" s="782"/>
      <c r="AO96" s="782"/>
      <c r="AP96" s="782"/>
      <c r="AQ96" s="782"/>
      <c r="AR96" s="782"/>
      <c r="AS96" s="782"/>
    </row>
    <row r="97" spans="1:46" customFormat="1" ht="15">
      <c r="A97" s="789"/>
      <c r="B97" s="785"/>
      <c r="C97" s="792"/>
      <c r="D97" s="311" t="s">
        <v>286</v>
      </c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  <c r="Y97" s="310"/>
      <c r="Z97" s="310"/>
      <c r="AA97" s="310"/>
      <c r="AB97" s="310"/>
      <c r="AC97" s="310"/>
      <c r="AD97" s="310"/>
      <c r="AE97" s="310"/>
      <c r="AF97" s="246"/>
      <c r="AG97" s="782"/>
      <c r="AH97" s="782"/>
      <c r="AI97" s="782"/>
      <c r="AJ97" s="782"/>
      <c r="AK97" s="782"/>
      <c r="AL97" s="782"/>
      <c r="AM97" s="782"/>
      <c r="AN97" s="782"/>
      <c r="AO97" s="782"/>
      <c r="AP97" s="782"/>
      <c r="AQ97" s="782"/>
      <c r="AR97" s="782"/>
      <c r="AS97" s="782"/>
    </row>
    <row r="98" spans="1:46" customFormat="1" ht="15">
      <c r="A98" s="789"/>
      <c r="B98" s="785"/>
      <c r="C98" s="792"/>
      <c r="D98" s="311" t="s">
        <v>287</v>
      </c>
      <c r="E98" s="310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0"/>
      <c r="AB98" s="310"/>
      <c r="AC98" s="310"/>
      <c r="AD98" s="310"/>
      <c r="AE98" s="310"/>
      <c r="AF98" s="246"/>
      <c r="AG98" s="782"/>
      <c r="AH98" s="782"/>
      <c r="AI98" s="782"/>
      <c r="AJ98" s="782"/>
      <c r="AK98" s="782"/>
      <c r="AL98" s="782"/>
      <c r="AM98" s="782"/>
      <c r="AN98" s="782"/>
      <c r="AO98" s="782"/>
      <c r="AP98" s="782"/>
      <c r="AQ98" s="782"/>
      <c r="AR98" s="782"/>
      <c r="AS98" s="782"/>
    </row>
    <row r="99" spans="1:46" customFormat="1" ht="19.5" customHeight="1">
      <c r="A99" s="789"/>
      <c r="B99" s="785"/>
      <c r="C99" s="792"/>
      <c r="D99" s="311" t="s">
        <v>288</v>
      </c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  <c r="Y99" s="310"/>
      <c r="Z99" s="310"/>
      <c r="AA99" s="310"/>
      <c r="AB99" s="310"/>
      <c r="AC99" s="310"/>
      <c r="AD99" s="310"/>
      <c r="AE99" s="310"/>
      <c r="AF99" s="246"/>
      <c r="AG99" s="782"/>
      <c r="AH99" s="782"/>
      <c r="AI99" s="782"/>
      <c r="AJ99" s="782"/>
      <c r="AK99" s="782"/>
      <c r="AL99" s="782"/>
      <c r="AM99" s="782"/>
      <c r="AN99" s="782"/>
      <c r="AO99" s="782"/>
      <c r="AP99" s="782"/>
      <c r="AQ99" s="782"/>
      <c r="AR99" s="782"/>
      <c r="AS99" s="782"/>
    </row>
    <row r="100" spans="1:46" customFormat="1" thickBot="1">
      <c r="A100" s="790"/>
      <c r="B100" s="786"/>
      <c r="C100" s="793"/>
      <c r="D100" s="233" t="s">
        <v>289</v>
      </c>
      <c r="E100" s="310"/>
      <c r="F100" s="310"/>
      <c r="G100" s="310"/>
      <c r="H100" s="310"/>
      <c r="I100" s="310"/>
      <c r="J100" s="310"/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  <c r="Z100" s="310"/>
      <c r="AA100" s="310"/>
      <c r="AB100" s="310"/>
      <c r="AC100" s="310"/>
      <c r="AD100" s="310"/>
      <c r="AE100" s="310"/>
      <c r="AF100" s="246"/>
      <c r="AG100" s="783"/>
      <c r="AH100" s="783"/>
      <c r="AI100" s="783"/>
      <c r="AJ100" s="783"/>
      <c r="AK100" s="783"/>
      <c r="AL100" s="783"/>
      <c r="AM100" s="783"/>
      <c r="AN100" s="783"/>
      <c r="AO100" s="783"/>
      <c r="AP100" s="783"/>
      <c r="AQ100" s="783"/>
      <c r="AR100" s="783"/>
      <c r="AS100" s="783"/>
    </row>
    <row r="101" spans="1:46" ht="14.45" customHeight="1">
      <c r="A101" s="787"/>
      <c r="B101" s="787"/>
      <c r="C101" s="787"/>
      <c r="D101" s="787"/>
      <c r="E101" s="3">
        <f t="shared" ref="E101:AE101" si="18">SUM(E93:E100)</f>
        <v>0</v>
      </c>
      <c r="F101" s="3">
        <f t="shared" si="18"/>
        <v>0</v>
      </c>
      <c r="G101" s="3">
        <f t="shared" si="18"/>
        <v>0</v>
      </c>
      <c r="H101" s="3">
        <f t="shared" si="18"/>
        <v>0</v>
      </c>
      <c r="I101" s="3">
        <f t="shared" si="18"/>
        <v>0</v>
      </c>
      <c r="J101" s="3">
        <f t="shared" si="18"/>
        <v>0</v>
      </c>
      <c r="K101" s="3">
        <f t="shared" si="18"/>
        <v>0</v>
      </c>
      <c r="L101" s="3">
        <f t="shared" si="18"/>
        <v>0</v>
      </c>
      <c r="M101" s="3">
        <f t="shared" si="18"/>
        <v>0</v>
      </c>
      <c r="N101" s="3">
        <f t="shared" si="18"/>
        <v>0</v>
      </c>
      <c r="O101" s="3">
        <f t="shared" si="18"/>
        <v>0</v>
      </c>
      <c r="P101" s="3">
        <f t="shared" si="18"/>
        <v>0</v>
      </c>
      <c r="Q101" s="3">
        <f t="shared" si="18"/>
        <v>0</v>
      </c>
      <c r="R101" s="3">
        <f t="shared" si="18"/>
        <v>0</v>
      </c>
      <c r="S101" s="3">
        <f t="shared" si="18"/>
        <v>0</v>
      </c>
      <c r="T101" s="3">
        <f t="shared" si="18"/>
        <v>0</v>
      </c>
      <c r="U101" s="3">
        <f t="shared" si="18"/>
        <v>0</v>
      </c>
      <c r="V101" s="3">
        <f t="shared" si="18"/>
        <v>0</v>
      </c>
      <c r="W101" s="3">
        <f t="shared" si="18"/>
        <v>0</v>
      </c>
      <c r="X101" s="3">
        <f t="shared" si="18"/>
        <v>0</v>
      </c>
      <c r="Y101" s="3">
        <f t="shared" si="18"/>
        <v>0</v>
      </c>
      <c r="Z101" s="3">
        <f t="shared" si="18"/>
        <v>0</v>
      </c>
      <c r="AA101" s="3">
        <f t="shared" si="18"/>
        <v>0</v>
      </c>
      <c r="AB101" s="3">
        <f t="shared" si="18"/>
        <v>0</v>
      </c>
      <c r="AC101" s="3">
        <f t="shared" si="18"/>
        <v>0</v>
      </c>
      <c r="AD101" s="3">
        <f t="shared" si="18"/>
        <v>0</v>
      </c>
      <c r="AE101" s="3">
        <f t="shared" si="18"/>
        <v>0</v>
      </c>
      <c r="AF101" s="4"/>
      <c r="AG101" s="92">
        <f t="shared" ref="AG101:AS101" si="19">SUM(AG93)</f>
        <v>0</v>
      </c>
      <c r="AH101" s="92">
        <f t="shared" si="19"/>
        <v>0</v>
      </c>
      <c r="AI101" s="92">
        <f t="shared" si="19"/>
        <v>0</v>
      </c>
      <c r="AJ101" s="92">
        <f t="shared" si="19"/>
        <v>0</v>
      </c>
      <c r="AK101" s="92">
        <f t="shared" si="19"/>
        <v>0</v>
      </c>
      <c r="AL101" s="92">
        <f t="shared" si="19"/>
        <v>0</v>
      </c>
      <c r="AM101" s="92">
        <f t="shared" si="19"/>
        <v>0</v>
      </c>
      <c r="AN101" s="92">
        <f t="shared" si="19"/>
        <v>0</v>
      </c>
      <c r="AO101" s="92">
        <f t="shared" si="19"/>
        <v>0</v>
      </c>
      <c r="AP101" s="92">
        <f t="shared" si="19"/>
        <v>0</v>
      </c>
      <c r="AQ101" s="92">
        <f t="shared" si="19"/>
        <v>0</v>
      </c>
      <c r="AR101" s="92">
        <f t="shared" si="19"/>
        <v>0</v>
      </c>
      <c r="AS101" s="92">
        <f t="shared" si="19"/>
        <v>0</v>
      </c>
      <c r="AT101" s="1"/>
    </row>
    <row r="102" spans="1:46" customFormat="1" thickBot="1">
      <c r="D102" s="289"/>
    </row>
    <row r="103" spans="1:46" customFormat="1" ht="15">
      <c r="A103" s="788" t="s">
        <v>64</v>
      </c>
      <c r="B103" s="784" t="s">
        <v>162</v>
      </c>
      <c r="C103" s="791" t="s">
        <v>369</v>
      </c>
      <c r="D103" s="231" t="s">
        <v>290</v>
      </c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246"/>
      <c r="AG103" s="781"/>
      <c r="AH103" s="781"/>
      <c r="AI103" s="781"/>
      <c r="AJ103" s="781"/>
      <c r="AK103" s="781"/>
      <c r="AL103" s="781"/>
      <c r="AM103" s="781"/>
      <c r="AN103" s="781"/>
      <c r="AO103" s="781"/>
      <c r="AP103" s="781"/>
      <c r="AQ103" s="781"/>
      <c r="AR103" s="781"/>
      <c r="AS103" s="781"/>
    </row>
    <row r="104" spans="1:46" customFormat="1" ht="15">
      <c r="A104" s="789"/>
      <c r="B104" s="785"/>
      <c r="C104" s="792"/>
      <c r="D104" s="311" t="s">
        <v>291</v>
      </c>
      <c r="E104" s="310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246"/>
      <c r="AG104" s="782"/>
      <c r="AH104" s="782"/>
      <c r="AI104" s="782"/>
      <c r="AJ104" s="782"/>
      <c r="AK104" s="782"/>
      <c r="AL104" s="782"/>
      <c r="AM104" s="782"/>
      <c r="AN104" s="782"/>
      <c r="AO104" s="782"/>
      <c r="AP104" s="782"/>
      <c r="AQ104" s="782"/>
      <c r="AR104" s="782"/>
      <c r="AS104" s="782"/>
    </row>
    <row r="105" spans="1:46" customFormat="1" ht="15">
      <c r="A105" s="789"/>
      <c r="B105" s="785"/>
      <c r="C105" s="792"/>
      <c r="D105" s="311" t="s">
        <v>292</v>
      </c>
      <c r="E105" s="310"/>
      <c r="F105" s="310"/>
      <c r="G105" s="310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  <c r="Z105" s="310"/>
      <c r="AA105" s="310"/>
      <c r="AB105" s="310"/>
      <c r="AC105" s="310"/>
      <c r="AD105" s="310"/>
      <c r="AE105" s="310"/>
      <c r="AF105" s="246"/>
      <c r="AG105" s="782"/>
      <c r="AH105" s="782"/>
      <c r="AI105" s="782"/>
      <c r="AJ105" s="782"/>
      <c r="AK105" s="782"/>
      <c r="AL105" s="782"/>
      <c r="AM105" s="782"/>
      <c r="AN105" s="782"/>
      <c r="AO105" s="782"/>
      <c r="AP105" s="782"/>
      <c r="AQ105" s="782"/>
      <c r="AR105" s="782"/>
      <c r="AS105" s="782"/>
    </row>
    <row r="106" spans="1:46" customFormat="1" ht="15">
      <c r="A106" s="789"/>
      <c r="B106" s="785"/>
      <c r="C106" s="792"/>
      <c r="D106" s="311" t="s">
        <v>370</v>
      </c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  <c r="Z106" s="310"/>
      <c r="AA106" s="310"/>
      <c r="AB106" s="310"/>
      <c r="AC106" s="310"/>
      <c r="AD106" s="310"/>
      <c r="AE106" s="310"/>
      <c r="AF106" s="246"/>
      <c r="AG106" s="782"/>
      <c r="AH106" s="782"/>
      <c r="AI106" s="782"/>
      <c r="AJ106" s="782"/>
      <c r="AK106" s="782"/>
      <c r="AL106" s="782"/>
      <c r="AM106" s="782"/>
      <c r="AN106" s="782"/>
      <c r="AO106" s="782"/>
      <c r="AP106" s="782"/>
      <c r="AQ106" s="782"/>
      <c r="AR106" s="782"/>
      <c r="AS106" s="782"/>
    </row>
    <row r="107" spans="1:46" customFormat="1" ht="15">
      <c r="A107" s="789"/>
      <c r="B107" s="785"/>
      <c r="C107" s="792"/>
      <c r="D107" s="311" t="s">
        <v>293</v>
      </c>
      <c r="E107" s="310"/>
      <c r="F107" s="310"/>
      <c r="G107" s="3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246"/>
      <c r="AG107" s="782"/>
      <c r="AH107" s="782"/>
      <c r="AI107" s="782"/>
      <c r="AJ107" s="782"/>
      <c r="AK107" s="782"/>
      <c r="AL107" s="782"/>
      <c r="AM107" s="782"/>
      <c r="AN107" s="782"/>
      <c r="AO107" s="782"/>
      <c r="AP107" s="782"/>
      <c r="AQ107" s="782"/>
      <c r="AR107" s="782"/>
      <c r="AS107" s="782"/>
    </row>
    <row r="108" spans="1:46" customFormat="1" ht="30">
      <c r="A108" s="789"/>
      <c r="B108" s="785"/>
      <c r="C108" s="792"/>
      <c r="D108" s="311" t="s">
        <v>294</v>
      </c>
      <c r="E108" s="310"/>
      <c r="F108" s="310"/>
      <c r="G108" s="310"/>
      <c r="H108" s="310"/>
      <c r="I108" s="310"/>
      <c r="J108" s="31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0"/>
      <c r="Z108" s="310"/>
      <c r="AA108" s="310"/>
      <c r="AB108" s="310"/>
      <c r="AC108" s="310"/>
      <c r="AD108" s="310"/>
      <c r="AE108" s="310"/>
      <c r="AF108" s="246"/>
      <c r="AG108" s="782"/>
      <c r="AH108" s="782"/>
      <c r="AI108" s="782"/>
      <c r="AJ108" s="782"/>
      <c r="AK108" s="782"/>
      <c r="AL108" s="782"/>
      <c r="AM108" s="782"/>
      <c r="AN108" s="782"/>
      <c r="AO108" s="782"/>
      <c r="AP108" s="782"/>
      <c r="AQ108" s="782"/>
      <c r="AR108" s="782"/>
      <c r="AS108" s="782"/>
    </row>
    <row r="109" spans="1:46" customFormat="1" ht="19.5" customHeight="1">
      <c r="A109" s="789"/>
      <c r="B109" s="785"/>
      <c r="C109" s="792"/>
      <c r="D109" s="311" t="s">
        <v>295</v>
      </c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246"/>
      <c r="AG109" s="782"/>
      <c r="AH109" s="782"/>
      <c r="AI109" s="782"/>
      <c r="AJ109" s="782"/>
      <c r="AK109" s="782"/>
      <c r="AL109" s="782"/>
      <c r="AM109" s="782"/>
      <c r="AN109" s="782"/>
      <c r="AO109" s="782"/>
      <c r="AP109" s="782"/>
      <c r="AQ109" s="782"/>
      <c r="AR109" s="782"/>
      <c r="AS109" s="782"/>
    </row>
    <row r="110" spans="1:46" customFormat="1" ht="30.75" customHeight="1">
      <c r="A110" s="789"/>
      <c r="B110" s="785"/>
      <c r="C110" s="792"/>
      <c r="D110" s="311" t="s">
        <v>371</v>
      </c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0"/>
      <c r="Z110" s="310"/>
      <c r="AA110" s="310"/>
      <c r="AB110" s="310"/>
      <c r="AC110" s="310"/>
      <c r="AD110" s="310"/>
      <c r="AE110" s="310"/>
      <c r="AF110" s="246"/>
      <c r="AG110" s="782"/>
      <c r="AH110" s="782"/>
      <c r="AI110" s="782"/>
      <c r="AJ110" s="782"/>
      <c r="AK110" s="782"/>
      <c r="AL110" s="782"/>
      <c r="AM110" s="782"/>
      <c r="AN110" s="782"/>
      <c r="AO110" s="782"/>
      <c r="AP110" s="782"/>
      <c r="AQ110" s="782"/>
      <c r="AR110" s="782"/>
      <c r="AS110" s="782"/>
    </row>
    <row r="111" spans="1:46" customFormat="1" thickBot="1">
      <c r="A111" s="790"/>
      <c r="B111" s="786"/>
      <c r="C111" s="793"/>
      <c r="D111" s="233" t="s">
        <v>296</v>
      </c>
      <c r="E111" s="310"/>
      <c r="F111" s="310"/>
      <c r="G111" s="310"/>
      <c r="H111" s="310"/>
      <c r="I111" s="310"/>
      <c r="J111" s="310"/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  <c r="V111" s="310"/>
      <c r="W111" s="310"/>
      <c r="X111" s="310"/>
      <c r="Y111" s="310"/>
      <c r="Z111" s="310"/>
      <c r="AA111" s="310"/>
      <c r="AB111" s="310"/>
      <c r="AC111" s="310"/>
      <c r="AD111" s="310"/>
      <c r="AE111" s="310"/>
      <c r="AF111" s="246"/>
      <c r="AG111" s="783"/>
      <c r="AH111" s="783"/>
      <c r="AI111" s="783"/>
      <c r="AJ111" s="783"/>
      <c r="AK111" s="783"/>
      <c r="AL111" s="783"/>
      <c r="AM111" s="783"/>
      <c r="AN111" s="783"/>
      <c r="AO111" s="783"/>
      <c r="AP111" s="783"/>
      <c r="AQ111" s="783"/>
      <c r="AR111" s="783"/>
      <c r="AS111" s="783"/>
    </row>
    <row r="112" spans="1:46" ht="14.45" customHeight="1">
      <c r="A112" s="787"/>
      <c r="B112" s="787"/>
      <c r="C112" s="787"/>
      <c r="D112" s="787"/>
      <c r="E112" s="3">
        <f t="shared" ref="E112:AE112" si="20">SUM(E103:E111)</f>
        <v>0</v>
      </c>
      <c r="F112" s="3">
        <f t="shared" si="20"/>
        <v>0</v>
      </c>
      <c r="G112" s="3">
        <f t="shared" si="20"/>
        <v>0</v>
      </c>
      <c r="H112" s="3">
        <f t="shared" si="20"/>
        <v>0</v>
      </c>
      <c r="I112" s="3">
        <f t="shared" si="20"/>
        <v>0</v>
      </c>
      <c r="J112" s="3">
        <f t="shared" si="20"/>
        <v>0</v>
      </c>
      <c r="K112" s="3">
        <f t="shared" si="20"/>
        <v>0</v>
      </c>
      <c r="L112" s="3">
        <f t="shared" si="20"/>
        <v>0</v>
      </c>
      <c r="M112" s="3">
        <f t="shared" si="20"/>
        <v>0</v>
      </c>
      <c r="N112" s="3">
        <f t="shared" si="20"/>
        <v>0</v>
      </c>
      <c r="O112" s="3">
        <f t="shared" si="20"/>
        <v>0</v>
      </c>
      <c r="P112" s="3">
        <f t="shared" si="20"/>
        <v>0</v>
      </c>
      <c r="Q112" s="3">
        <f t="shared" si="20"/>
        <v>0</v>
      </c>
      <c r="R112" s="3">
        <f t="shared" si="20"/>
        <v>0</v>
      </c>
      <c r="S112" s="3">
        <f t="shared" si="20"/>
        <v>0</v>
      </c>
      <c r="T112" s="3">
        <f t="shared" si="20"/>
        <v>0</v>
      </c>
      <c r="U112" s="3">
        <f t="shared" si="20"/>
        <v>0</v>
      </c>
      <c r="V112" s="3">
        <f t="shared" si="20"/>
        <v>0</v>
      </c>
      <c r="W112" s="3">
        <f t="shared" si="20"/>
        <v>0</v>
      </c>
      <c r="X112" s="3">
        <f t="shared" si="20"/>
        <v>0</v>
      </c>
      <c r="Y112" s="3">
        <f t="shared" si="20"/>
        <v>0</v>
      </c>
      <c r="Z112" s="3">
        <f t="shared" si="20"/>
        <v>0</v>
      </c>
      <c r="AA112" s="3">
        <f t="shared" si="20"/>
        <v>0</v>
      </c>
      <c r="AB112" s="3">
        <f t="shared" si="20"/>
        <v>0</v>
      </c>
      <c r="AC112" s="3">
        <f t="shared" si="20"/>
        <v>0</v>
      </c>
      <c r="AD112" s="3">
        <f t="shared" si="20"/>
        <v>0</v>
      </c>
      <c r="AE112" s="3">
        <f t="shared" si="20"/>
        <v>0</v>
      </c>
      <c r="AF112" s="4"/>
      <c r="AG112" s="92">
        <f t="shared" ref="AG112:AS112" si="21">SUM(AG103)</f>
        <v>0</v>
      </c>
      <c r="AH112" s="92">
        <f t="shared" si="21"/>
        <v>0</v>
      </c>
      <c r="AI112" s="92">
        <f t="shared" si="21"/>
        <v>0</v>
      </c>
      <c r="AJ112" s="92">
        <f t="shared" si="21"/>
        <v>0</v>
      </c>
      <c r="AK112" s="92">
        <f t="shared" si="21"/>
        <v>0</v>
      </c>
      <c r="AL112" s="92">
        <f t="shared" si="21"/>
        <v>0</v>
      </c>
      <c r="AM112" s="92">
        <f t="shared" si="21"/>
        <v>0</v>
      </c>
      <c r="AN112" s="92">
        <f t="shared" si="21"/>
        <v>0</v>
      </c>
      <c r="AO112" s="92">
        <f t="shared" si="21"/>
        <v>0</v>
      </c>
      <c r="AP112" s="92">
        <f t="shared" si="21"/>
        <v>0</v>
      </c>
      <c r="AQ112" s="92">
        <f t="shared" si="21"/>
        <v>0</v>
      </c>
      <c r="AR112" s="92">
        <f t="shared" si="21"/>
        <v>0</v>
      </c>
      <c r="AS112" s="92">
        <f t="shared" si="21"/>
        <v>0</v>
      </c>
      <c r="AT112" s="1"/>
    </row>
    <row r="113" spans="1:46" customFormat="1" thickBot="1">
      <c r="D113" s="289"/>
    </row>
    <row r="114" spans="1:46" customFormat="1" ht="15">
      <c r="A114" s="788" t="s">
        <v>55</v>
      </c>
      <c r="B114" s="784" t="s">
        <v>216</v>
      </c>
      <c r="C114" s="791" t="s">
        <v>325</v>
      </c>
      <c r="D114" s="231" t="s">
        <v>217</v>
      </c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246"/>
      <c r="AG114" s="781"/>
      <c r="AH114" s="781"/>
      <c r="AI114" s="781"/>
      <c r="AJ114" s="781"/>
      <c r="AK114" s="781"/>
      <c r="AL114" s="781"/>
      <c r="AM114" s="781"/>
      <c r="AN114" s="781"/>
      <c r="AO114" s="781"/>
      <c r="AP114" s="781"/>
      <c r="AQ114" s="781"/>
      <c r="AR114" s="781"/>
      <c r="AS114" s="781"/>
    </row>
    <row r="115" spans="1:46" customFormat="1" ht="15">
      <c r="A115" s="789"/>
      <c r="B115" s="785"/>
      <c r="C115" s="792"/>
      <c r="D115" s="311" t="s">
        <v>218</v>
      </c>
      <c r="E115" s="310"/>
      <c r="F115" s="310"/>
      <c r="G115" s="310"/>
      <c r="H115" s="310"/>
      <c r="I115" s="310"/>
      <c r="J115" s="31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  <c r="V115" s="310"/>
      <c r="W115" s="310"/>
      <c r="X115" s="310"/>
      <c r="Y115" s="310"/>
      <c r="Z115" s="310"/>
      <c r="AA115" s="310"/>
      <c r="AB115" s="310"/>
      <c r="AC115" s="310"/>
      <c r="AD115" s="310"/>
      <c r="AE115" s="310"/>
      <c r="AF115" s="246"/>
      <c r="AG115" s="782"/>
      <c r="AH115" s="782"/>
      <c r="AI115" s="782"/>
      <c r="AJ115" s="782"/>
      <c r="AK115" s="782"/>
      <c r="AL115" s="782"/>
      <c r="AM115" s="782"/>
      <c r="AN115" s="782"/>
      <c r="AO115" s="782"/>
      <c r="AP115" s="782"/>
      <c r="AQ115" s="782"/>
      <c r="AR115" s="782"/>
      <c r="AS115" s="782"/>
    </row>
    <row r="116" spans="1:46" customFormat="1" ht="15">
      <c r="A116" s="789"/>
      <c r="B116" s="785"/>
      <c r="C116" s="792"/>
      <c r="D116" s="311" t="s">
        <v>219</v>
      </c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0"/>
      <c r="Z116" s="310"/>
      <c r="AA116" s="310"/>
      <c r="AB116" s="310"/>
      <c r="AC116" s="310"/>
      <c r="AD116" s="310"/>
      <c r="AE116" s="310"/>
      <c r="AF116" s="246"/>
      <c r="AG116" s="782"/>
      <c r="AH116" s="782"/>
      <c r="AI116" s="782"/>
      <c r="AJ116" s="782"/>
      <c r="AK116" s="782"/>
      <c r="AL116" s="782"/>
      <c r="AM116" s="782"/>
      <c r="AN116" s="782"/>
      <c r="AO116" s="782"/>
      <c r="AP116" s="782"/>
      <c r="AQ116" s="782"/>
      <c r="AR116" s="782"/>
      <c r="AS116" s="782"/>
    </row>
    <row r="117" spans="1:46" customFormat="1" ht="15">
      <c r="A117" s="789"/>
      <c r="B117" s="785"/>
      <c r="C117" s="792"/>
      <c r="D117" s="311" t="s">
        <v>220</v>
      </c>
      <c r="E117" s="310"/>
      <c r="F117" s="310"/>
      <c r="G117" s="310"/>
      <c r="H117" s="310"/>
      <c r="I117" s="310"/>
      <c r="J117" s="310"/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0"/>
      <c r="Z117" s="310"/>
      <c r="AA117" s="310"/>
      <c r="AB117" s="310"/>
      <c r="AC117" s="310"/>
      <c r="AD117" s="310"/>
      <c r="AE117" s="310"/>
      <c r="AF117" s="246"/>
      <c r="AG117" s="782"/>
      <c r="AH117" s="782"/>
      <c r="AI117" s="782"/>
      <c r="AJ117" s="782"/>
      <c r="AK117" s="782"/>
      <c r="AL117" s="782"/>
      <c r="AM117" s="782"/>
      <c r="AN117" s="782"/>
      <c r="AO117" s="782"/>
      <c r="AP117" s="782"/>
      <c r="AQ117" s="782"/>
      <c r="AR117" s="782"/>
      <c r="AS117" s="782"/>
    </row>
    <row r="118" spans="1:46" customFormat="1" ht="15">
      <c r="A118" s="789"/>
      <c r="B118" s="785"/>
      <c r="C118" s="792"/>
      <c r="D118" s="311" t="s">
        <v>221</v>
      </c>
      <c r="E118" s="310"/>
      <c r="F118" s="310"/>
      <c r="G118" s="310"/>
      <c r="H118" s="310"/>
      <c r="I118" s="310"/>
      <c r="J118" s="310"/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  <c r="V118" s="310"/>
      <c r="W118" s="310"/>
      <c r="X118" s="310"/>
      <c r="Y118" s="310"/>
      <c r="Z118" s="310"/>
      <c r="AA118" s="310"/>
      <c r="AB118" s="310"/>
      <c r="AC118" s="310"/>
      <c r="AD118" s="310"/>
      <c r="AE118" s="310"/>
      <c r="AF118" s="246"/>
      <c r="AG118" s="782"/>
      <c r="AH118" s="782"/>
      <c r="AI118" s="782"/>
      <c r="AJ118" s="782"/>
      <c r="AK118" s="782"/>
      <c r="AL118" s="782"/>
      <c r="AM118" s="782"/>
      <c r="AN118" s="782"/>
      <c r="AO118" s="782"/>
      <c r="AP118" s="782"/>
      <c r="AQ118" s="782"/>
      <c r="AR118" s="782"/>
      <c r="AS118" s="782"/>
    </row>
    <row r="119" spans="1:46" customFormat="1" ht="15">
      <c r="A119" s="789"/>
      <c r="B119" s="785"/>
      <c r="C119" s="792"/>
      <c r="D119" s="311" t="s">
        <v>222</v>
      </c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  <c r="Y119" s="310"/>
      <c r="Z119" s="310"/>
      <c r="AA119" s="310"/>
      <c r="AB119" s="310"/>
      <c r="AC119" s="310"/>
      <c r="AD119" s="310"/>
      <c r="AE119" s="310"/>
      <c r="AF119" s="246"/>
      <c r="AG119" s="782"/>
      <c r="AH119" s="782"/>
      <c r="AI119" s="782"/>
      <c r="AJ119" s="782"/>
      <c r="AK119" s="782"/>
      <c r="AL119" s="782"/>
      <c r="AM119" s="782"/>
      <c r="AN119" s="782"/>
      <c r="AO119" s="782"/>
      <c r="AP119" s="782"/>
      <c r="AQ119" s="782"/>
      <c r="AR119" s="782"/>
      <c r="AS119" s="782"/>
    </row>
    <row r="120" spans="1:46" customFormat="1" ht="19.5" customHeight="1">
      <c r="A120" s="789"/>
      <c r="B120" s="785"/>
      <c r="C120" s="792"/>
      <c r="D120" s="311" t="s">
        <v>223</v>
      </c>
      <c r="E120" s="310"/>
      <c r="F120" s="310"/>
      <c r="G120" s="310"/>
      <c r="H120" s="310"/>
      <c r="I120" s="310"/>
      <c r="J120" s="310"/>
      <c r="K120" s="310"/>
      <c r="L120" s="310"/>
      <c r="M120" s="310"/>
      <c r="N120" s="310"/>
      <c r="O120" s="310"/>
      <c r="P120" s="310"/>
      <c r="Q120" s="310"/>
      <c r="R120" s="310"/>
      <c r="S120" s="310"/>
      <c r="T120" s="310"/>
      <c r="U120" s="310"/>
      <c r="V120" s="310"/>
      <c r="W120" s="310"/>
      <c r="X120" s="310"/>
      <c r="Y120" s="310"/>
      <c r="Z120" s="310"/>
      <c r="AA120" s="310"/>
      <c r="AB120" s="310"/>
      <c r="AC120" s="310"/>
      <c r="AD120" s="310"/>
      <c r="AE120" s="310"/>
      <c r="AF120" s="246"/>
      <c r="AG120" s="782"/>
      <c r="AH120" s="782"/>
      <c r="AI120" s="782"/>
      <c r="AJ120" s="782"/>
      <c r="AK120" s="782"/>
      <c r="AL120" s="782"/>
      <c r="AM120" s="782"/>
      <c r="AN120" s="782"/>
      <c r="AO120" s="782"/>
      <c r="AP120" s="782"/>
      <c r="AQ120" s="782"/>
      <c r="AR120" s="782"/>
      <c r="AS120" s="782"/>
    </row>
    <row r="121" spans="1:46" customFormat="1" ht="18.75" customHeight="1">
      <c r="A121" s="789"/>
      <c r="B121" s="785"/>
      <c r="C121" s="792"/>
      <c r="D121" s="311" t="s">
        <v>224</v>
      </c>
      <c r="E121" s="310"/>
      <c r="F121" s="310"/>
      <c r="G121" s="310"/>
      <c r="H121" s="310"/>
      <c r="I121" s="310"/>
      <c r="J121" s="310"/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  <c r="Y121" s="310"/>
      <c r="Z121" s="310"/>
      <c r="AA121" s="310"/>
      <c r="AB121" s="310"/>
      <c r="AC121" s="310"/>
      <c r="AD121" s="310"/>
      <c r="AE121" s="310"/>
      <c r="AF121" s="246"/>
      <c r="AG121" s="782"/>
      <c r="AH121" s="782"/>
      <c r="AI121" s="782"/>
      <c r="AJ121" s="782"/>
      <c r="AK121" s="782"/>
      <c r="AL121" s="782"/>
      <c r="AM121" s="782"/>
      <c r="AN121" s="782"/>
      <c r="AO121" s="782"/>
      <c r="AP121" s="782"/>
      <c r="AQ121" s="782"/>
      <c r="AR121" s="782"/>
      <c r="AS121" s="782"/>
    </row>
    <row r="122" spans="1:46" customFormat="1" ht="18.75" customHeight="1">
      <c r="A122" s="789"/>
      <c r="B122" s="785"/>
      <c r="C122" s="792"/>
      <c r="D122" s="311" t="s">
        <v>225</v>
      </c>
      <c r="E122" s="310"/>
      <c r="F122" s="310"/>
      <c r="G122" s="310"/>
      <c r="H122" s="310"/>
      <c r="I122" s="310"/>
      <c r="J122" s="310"/>
      <c r="K122" s="310"/>
      <c r="L122" s="310"/>
      <c r="M122" s="310"/>
      <c r="N122" s="310"/>
      <c r="O122" s="310"/>
      <c r="P122" s="310"/>
      <c r="Q122" s="310"/>
      <c r="R122" s="310"/>
      <c r="S122" s="310"/>
      <c r="T122" s="310"/>
      <c r="U122" s="310"/>
      <c r="V122" s="310"/>
      <c r="W122" s="310"/>
      <c r="X122" s="310"/>
      <c r="Y122" s="310"/>
      <c r="Z122" s="310"/>
      <c r="AA122" s="310"/>
      <c r="AB122" s="310"/>
      <c r="AC122" s="310"/>
      <c r="AD122" s="310"/>
      <c r="AE122" s="310"/>
      <c r="AF122" s="246"/>
      <c r="AG122" s="782"/>
      <c r="AH122" s="782"/>
      <c r="AI122" s="782"/>
      <c r="AJ122" s="782"/>
      <c r="AK122" s="782"/>
      <c r="AL122" s="782"/>
      <c r="AM122" s="782"/>
      <c r="AN122" s="782"/>
      <c r="AO122" s="782"/>
      <c r="AP122" s="782"/>
      <c r="AQ122" s="782"/>
      <c r="AR122" s="782"/>
      <c r="AS122" s="782"/>
    </row>
    <row r="123" spans="1:46" customFormat="1" ht="18.75" customHeight="1">
      <c r="A123" s="789"/>
      <c r="B123" s="785"/>
      <c r="C123" s="792"/>
      <c r="D123" s="311" t="s">
        <v>226</v>
      </c>
      <c r="E123" s="310"/>
      <c r="F123" s="310"/>
      <c r="G123" s="310"/>
      <c r="H123" s="310"/>
      <c r="I123" s="310"/>
      <c r="J123" s="310"/>
      <c r="K123" s="310"/>
      <c r="L123" s="310"/>
      <c r="M123" s="310"/>
      <c r="N123" s="310"/>
      <c r="O123" s="310"/>
      <c r="P123" s="310"/>
      <c r="Q123" s="310"/>
      <c r="R123" s="310"/>
      <c r="S123" s="310"/>
      <c r="T123" s="310"/>
      <c r="U123" s="310"/>
      <c r="V123" s="310"/>
      <c r="W123" s="310"/>
      <c r="X123" s="310"/>
      <c r="Y123" s="310"/>
      <c r="Z123" s="310"/>
      <c r="AA123" s="310"/>
      <c r="AB123" s="310"/>
      <c r="AC123" s="310"/>
      <c r="AD123" s="310"/>
      <c r="AE123" s="310"/>
      <c r="AF123" s="246"/>
      <c r="AG123" s="782"/>
      <c r="AH123" s="782"/>
      <c r="AI123" s="782"/>
      <c r="AJ123" s="782"/>
      <c r="AK123" s="782"/>
      <c r="AL123" s="782"/>
      <c r="AM123" s="782"/>
      <c r="AN123" s="782"/>
      <c r="AO123" s="782"/>
      <c r="AP123" s="782"/>
      <c r="AQ123" s="782"/>
      <c r="AR123" s="782"/>
      <c r="AS123" s="782"/>
    </row>
    <row r="124" spans="1:46" customFormat="1" thickBot="1">
      <c r="A124" s="790"/>
      <c r="B124" s="786"/>
      <c r="C124" s="793"/>
      <c r="D124" s="312" t="s">
        <v>227</v>
      </c>
      <c r="E124" s="310"/>
      <c r="F124" s="310"/>
      <c r="G124" s="310"/>
      <c r="H124" s="310"/>
      <c r="I124" s="310"/>
      <c r="J124" s="310"/>
      <c r="K124" s="310"/>
      <c r="L124" s="310"/>
      <c r="M124" s="310"/>
      <c r="N124" s="310"/>
      <c r="O124" s="310"/>
      <c r="P124" s="310"/>
      <c r="Q124" s="310"/>
      <c r="R124" s="310"/>
      <c r="S124" s="310"/>
      <c r="T124" s="310"/>
      <c r="U124" s="310"/>
      <c r="V124" s="310"/>
      <c r="W124" s="310"/>
      <c r="X124" s="310"/>
      <c r="Y124" s="310"/>
      <c r="Z124" s="310"/>
      <c r="AA124" s="310"/>
      <c r="AB124" s="310"/>
      <c r="AC124" s="310"/>
      <c r="AD124" s="310"/>
      <c r="AE124" s="310"/>
      <c r="AF124" s="246"/>
      <c r="AG124" s="783"/>
      <c r="AH124" s="783"/>
      <c r="AI124" s="783"/>
      <c r="AJ124" s="783"/>
      <c r="AK124" s="783"/>
      <c r="AL124" s="783"/>
      <c r="AM124" s="783"/>
      <c r="AN124" s="783"/>
      <c r="AO124" s="783"/>
      <c r="AP124" s="783"/>
      <c r="AQ124" s="783"/>
      <c r="AR124" s="783"/>
      <c r="AS124" s="783"/>
    </row>
    <row r="125" spans="1:46" ht="14.45" customHeight="1">
      <c r="A125" s="787"/>
      <c r="B125" s="787"/>
      <c r="C125" s="787"/>
      <c r="D125" s="787"/>
      <c r="E125" s="3">
        <f t="shared" ref="E125:AE125" si="22">SUM(E114:E124)</f>
        <v>0</v>
      </c>
      <c r="F125" s="3">
        <f t="shared" si="22"/>
        <v>0</v>
      </c>
      <c r="G125" s="3">
        <f t="shared" si="22"/>
        <v>0</v>
      </c>
      <c r="H125" s="3">
        <f t="shared" si="22"/>
        <v>0</v>
      </c>
      <c r="I125" s="3">
        <f t="shared" si="22"/>
        <v>0</v>
      </c>
      <c r="J125" s="3">
        <f t="shared" si="22"/>
        <v>0</v>
      </c>
      <c r="K125" s="3">
        <f t="shared" si="22"/>
        <v>0</v>
      </c>
      <c r="L125" s="3">
        <f t="shared" si="22"/>
        <v>0</v>
      </c>
      <c r="M125" s="3">
        <f t="shared" si="22"/>
        <v>0</v>
      </c>
      <c r="N125" s="3">
        <f t="shared" si="22"/>
        <v>0</v>
      </c>
      <c r="O125" s="3">
        <f t="shared" si="22"/>
        <v>0</v>
      </c>
      <c r="P125" s="3">
        <f t="shared" si="22"/>
        <v>0</v>
      </c>
      <c r="Q125" s="3">
        <f t="shared" si="22"/>
        <v>0</v>
      </c>
      <c r="R125" s="3">
        <f t="shared" si="22"/>
        <v>0</v>
      </c>
      <c r="S125" s="3">
        <f t="shared" si="22"/>
        <v>0</v>
      </c>
      <c r="T125" s="3">
        <f t="shared" si="22"/>
        <v>0</v>
      </c>
      <c r="U125" s="3">
        <f t="shared" si="22"/>
        <v>0</v>
      </c>
      <c r="V125" s="3">
        <f t="shared" si="22"/>
        <v>0</v>
      </c>
      <c r="W125" s="3">
        <f t="shared" si="22"/>
        <v>0</v>
      </c>
      <c r="X125" s="3">
        <f t="shared" si="22"/>
        <v>0</v>
      </c>
      <c r="Y125" s="3">
        <f t="shared" si="22"/>
        <v>0</v>
      </c>
      <c r="Z125" s="3">
        <f t="shared" si="22"/>
        <v>0</v>
      </c>
      <c r="AA125" s="3">
        <f t="shared" si="22"/>
        <v>0</v>
      </c>
      <c r="AB125" s="3">
        <f t="shared" si="22"/>
        <v>0</v>
      </c>
      <c r="AC125" s="3">
        <f t="shared" si="22"/>
        <v>0</v>
      </c>
      <c r="AD125" s="3">
        <f t="shared" si="22"/>
        <v>0</v>
      </c>
      <c r="AE125" s="3">
        <f t="shared" si="22"/>
        <v>0</v>
      </c>
      <c r="AF125" s="4"/>
      <c r="AG125" s="92">
        <f t="shared" ref="AG125:AS125" si="23">SUM(AG114)</f>
        <v>0</v>
      </c>
      <c r="AH125" s="92">
        <f t="shared" si="23"/>
        <v>0</v>
      </c>
      <c r="AI125" s="92">
        <f t="shared" si="23"/>
        <v>0</v>
      </c>
      <c r="AJ125" s="92">
        <f t="shared" si="23"/>
        <v>0</v>
      </c>
      <c r="AK125" s="92">
        <f t="shared" si="23"/>
        <v>0</v>
      </c>
      <c r="AL125" s="92">
        <f t="shared" si="23"/>
        <v>0</v>
      </c>
      <c r="AM125" s="92">
        <f t="shared" si="23"/>
        <v>0</v>
      </c>
      <c r="AN125" s="92">
        <f t="shared" si="23"/>
        <v>0</v>
      </c>
      <c r="AO125" s="92">
        <f t="shared" si="23"/>
        <v>0</v>
      </c>
      <c r="AP125" s="92">
        <f t="shared" si="23"/>
        <v>0</v>
      </c>
      <c r="AQ125" s="92">
        <f t="shared" si="23"/>
        <v>0</v>
      </c>
      <c r="AR125" s="92">
        <f t="shared" si="23"/>
        <v>0</v>
      </c>
      <c r="AS125" s="92">
        <f t="shared" si="23"/>
        <v>0</v>
      </c>
      <c r="AT125" s="1"/>
    </row>
    <row r="126" spans="1:46" customFormat="1" thickBot="1">
      <c r="D126" s="289"/>
    </row>
    <row r="127" spans="1:46" customFormat="1" ht="30">
      <c r="A127" s="788" t="s">
        <v>228</v>
      </c>
      <c r="B127" s="784" t="s">
        <v>326</v>
      </c>
      <c r="C127" s="791" t="s">
        <v>327</v>
      </c>
      <c r="D127" s="231" t="s">
        <v>328</v>
      </c>
      <c r="E127" s="310"/>
      <c r="F127" s="310"/>
      <c r="G127" s="310"/>
      <c r="H127" s="310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0"/>
      <c r="W127" s="310"/>
      <c r="X127" s="310"/>
      <c r="Y127" s="310"/>
      <c r="Z127" s="310"/>
      <c r="AA127" s="310"/>
      <c r="AB127" s="310"/>
      <c r="AC127" s="310"/>
      <c r="AD127" s="310"/>
      <c r="AE127" s="310"/>
      <c r="AF127" s="246"/>
      <c r="AG127" s="781"/>
      <c r="AH127" s="781"/>
      <c r="AI127" s="781"/>
      <c r="AJ127" s="781"/>
      <c r="AK127" s="781"/>
      <c r="AL127" s="781"/>
      <c r="AM127" s="781"/>
      <c r="AN127" s="781"/>
      <c r="AO127" s="781"/>
      <c r="AP127" s="781"/>
      <c r="AQ127" s="781"/>
      <c r="AR127" s="781"/>
      <c r="AS127" s="781"/>
    </row>
    <row r="128" spans="1:46" customFormat="1" ht="15">
      <c r="A128" s="789"/>
      <c r="B128" s="785"/>
      <c r="C128" s="792"/>
      <c r="D128" s="311" t="s">
        <v>329</v>
      </c>
      <c r="E128" s="310"/>
      <c r="F128" s="310"/>
      <c r="G128" s="310"/>
      <c r="H128" s="310"/>
      <c r="I128" s="310"/>
      <c r="J128" s="310"/>
      <c r="K128" s="310"/>
      <c r="L128" s="310"/>
      <c r="M128" s="310"/>
      <c r="N128" s="310"/>
      <c r="O128" s="310"/>
      <c r="P128" s="310"/>
      <c r="Q128" s="310"/>
      <c r="R128" s="310"/>
      <c r="S128" s="310"/>
      <c r="T128" s="310"/>
      <c r="U128" s="310"/>
      <c r="V128" s="310"/>
      <c r="W128" s="310"/>
      <c r="X128" s="310"/>
      <c r="Y128" s="310"/>
      <c r="Z128" s="310"/>
      <c r="AA128" s="310"/>
      <c r="AB128" s="310"/>
      <c r="AC128" s="310"/>
      <c r="AD128" s="310"/>
      <c r="AE128" s="310"/>
      <c r="AF128" s="246"/>
      <c r="AG128" s="782"/>
      <c r="AH128" s="782"/>
      <c r="AI128" s="782"/>
      <c r="AJ128" s="782"/>
      <c r="AK128" s="782"/>
      <c r="AL128" s="782"/>
      <c r="AM128" s="782"/>
      <c r="AN128" s="782"/>
      <c r="AO128" s="782"/>
      <c r="AP128" s="782"/>
      <c r="AQ128" s="782"/>
      <c r="AR128" s="782"/>
      <c r="AS128" s="782"/>
    </row>
    <row r="129" spans="1:46" customFormat="1" ht="15">
      <c r="A129" s="789"/>
      <c r="B129" s="785"/>
      <c r="C129" s="792"/>
      <c r="D129" s="311" t="s">
        <v>330</v>
      </c>
      <c r="E129" s="310"/>
      <c r="F129" s="310"/>
      <c r="G129" s="310"/>
      <c r="H129" s="310"/>
      <c r="I129" s="310"/>
      <c r="J129" s="310"/>
      <c r="K129" s="310"/>
      <c r="L129" s="310"/>
      <c r="M129" s="310"/>
      <c r="N129" s="310"/>
      <c r="O129" s="310"/>
      <c r="P129" s="310"/>
      <c r="Q129" s="310"/>
      <c r="R129" s="310"/>
      <c r="S129" s="310"/>
      <c r="T129" s="310"/>
      <c r="U129" s="310"/>
      <c r="V129" s="310"/>
      <c r="W129" s="310"/>
      <c r="X129" s="310"/>
      <c r="Y129" s="310"/>
      <c r="Z129" s="310"/>
      <c r="AA129" s="310"/>
      <c r="AB129" s="310"/>
      <c r="AC129" s="310"/>
      <c r="AD129" s="310"/>
      <c r="AE129" s="310"/>
      <c r="AF129" s="246"/>
      <c r="AG129" s="782"/>
      <c r="AH129" s="782"/>
      <c r="AI129" s="782"/>
      <c r="AJ129" s="782"/>
      <c r="AK129" s="782"/>
      <c r="AL129" s="782"/>
      <c r="AM129" s="782"/>
      <c r="AN129" s="782"/>
      <c r="AO129" s="782"/>
      <c r="AP129" s="782"/>
      <c r="AQ129" s="782"/>
      <c r="AR129" s="782"/>
      <c r="AS129" s="782"/>
    </row>
    <row r="130" spans="1:46" customFormat="1" ht="15">
      <c r="A130" s="789"/>
      <c r="B130" s="785"/>
      <c r="C130" s="792"/>
      <c r="D130" s="311" t="s">
        <v>331</v>
      </c>
      <c r="E130" s="310"/>
      <c r="F130" s="310"/>
      <c r="G130" s="310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  <c r="Z130" s="310"/>
      <c r="AA130" s="310"/>
      <c r="AB130" s="310"/>
      <c r="AC130" s="310"/>
      <c r="AD130" s="310"/>
      <c r="AE130" s="310"/>
      <c r="AF130" s="246"/>
      <c r="AG130" s="782"/>
      <c r="AH130" s="782"/>
      <c r="AI130" s="782"/>
      <c r="AJ130" s="782"/>
      <c r="AK130" s="782"/>
      <c r="AL130" s="782"/>
      <c r="AM130" s="782"/>
      <c r="AN130" s="782"/>
      <c r="AO130" s="782"/>
      <c r="AP130" s="782"/>
      <c r="AQ130" s="782"/>
      <c r="AR130" s="782"/>
      <c r="AS130" s="782"/>
    </row>
    <row r="131" spans="1:46" customFormat="1" thickBot="1">
      <c r="A131" s="790"/>
      <c r="B131" s="786"/>
      <c r="C131" s="793"/>
      <c r="D131" s="233" t="s">
        <v>332</v>
      </c>
      <c r="E131" s="310"/>
      <c r="F131" s="310"/>
      <c r="G131" s="310"/>
      <c r="H131" s="310"/>
      <c r="I131" s="310"/>
      <c r="J131" s="310"/>
      <c r="K131" s="310"/>
      <c r="L131" s="310"/>
      <c r="M131" s="310"/>
      <c r="N131" s="310"/>
      <c r="O131" s="310"/>
      <c r="P131" s="310"/>
      <c r="Q131" s="310"/>
      <c r="R131" s="310"/>
      <c r="S131" s="310"/>
      <c r="T131" s="310"/>
      <c r="U131" s="310"/>
      <c r="V131" s="310"/>
      <c r="W131" s="310"/>
      <c r="X131" s="310"/>
      <c r="Y131" s="310"/>
      <c r="Z131" s="310"/>
      <c r="AA131" s="310"/>
      <c r="AB131" s="310"/>
      <c r="AC131" s="310"/>
      <c r="AD131" s="310"/>
      <c r="AE131" s="310"/>
      <c r="AF131" s="246"/>
      <c r="AG131" s="783"/>
      <c r="AH131" s="783"/>
      <c r="AI131" s="783"/>
      <c r="AJ131" s="783"/>
      <c r="AK131" s="783"/>
      <c r="AL131" s="783"/>
      <c r="AM131" s="783"/>
      <c r="AN131" s="783"/>
      <c r="AO131" s="783"/>
      <c r="AP131" s="783"/>
      <c r="AQ131" s="783"/>
      <c r="AR131" s="783"/>
      <c r="AS131" s="783"/>
    </row>
    <row r="132" spans="1:46" ht="14.45" customHeight="1">
      <c r="A132" s="787"/>
      <c r="B132" s="787"/>
      <c r="C132" s="787"/>
      <c r="D132" s="787"/>
      <c r="E132" s="3">
        <f t="shared" ref="E132:AE132" si="24">SUM(E127:E131)</f>
        <v>0</v>
      </c>
      <c r="F132" s="3">
        <f t="shared" si="24"/>
        <v>0</v>
      </c>
      <c r="G132" s="3">
        <f t="shared" si="24"/>
        <v>0</v>
      </c>
      <c r="H132" s="3">
        <f t="shared" si="24"/>
        <v>0</v>
      </c>
      <c r="I132" s="3">
        <f t="shared" si="24"/>
        <v>0</v>
      </c>
      <c r="J132" s="3">
        <f t="shared" si="24"/>
        <v>0</v>
      </c>
      <c r="K132" s="3">
        <f t="shared" si="24"/>
        <v>0</v>
      </c>
      <c r="L132" s="3">
        <f t="shared" si="24"/>
        <v>0</v>
      </c>
      <c r="M132" s="3">
        <f t="shared" si="24"/>
        <v>0</v>
      </c>
      <c r="N132" s="3">
        <f t="shared" si="24"/>
        <v>0</v>
      </c>
      <c r="O132" s="3">
        <f t="shared" si="24"/>
        <v>0</v>
      </c>
      <c r="P132" s="3">
        <f t="shared" si="24"/>
        <v>0</v>
      </c>
      <c r="Q132" s="3">
        <f t="shared" si="24"/>
        <v>0</v>
      </c>
      <c r="R132" s="3">
        <f t="shared" si="24"/>
        <v>0</v>
      </c>
      <c r="S132" s="3">
        <f t="shared" si="24"/>
        <v>0</v>
      </c>
      <c r="T132" s="3">
        <f t="shared" si="24"/>
        <v>0</v>
      </c>
      <c r="U132" s="3">
        <f t="shared" si="24"/>
        <v>0</v>
      </c>
      <c r="V132" s="3">
        <f t="shared" si="24"/>
        <v>0</v>
      </c>
      <c r="W132" s="3">
        <f t="shared" si="24"/>
        <v>0</v>
      </c>
      <c r="X132" s="3">
        <f t="shared" si="24"/>
        <v>0</v>
      </c>
      <c r="Y132" s="3">
        <f t="shared" si="24"/>
        <v>0</v>
      </c>
      <c r="Z132" s="3">
        <f t="shared" si="24"/>
        <v>0</v>
      </c>
      <c r="AA132" s="3">
        <f t="shared" si="24"/>
        <v>0</v>
      </c>
      <c r="AB132" s="3">
        <f t="shared" si="24"/>
        <v>0</v>
      </c>
      <c r="AC132" s="3">
        <f t="shared" si="24"/>
        <v>0</v>
      </c>
      <c r="AD132" s="3">
        <f t="shared" si="24"/>
        <v>0</v>
      </c>
      <c r="AE132" s="3">
        <f t="shared" si="24"/>
        <v>0</v>
      </c>
      <c r="AF132" s="4"/>
      <c r="AG132" s="92">
        <f t="shared" ref="AG132:AS132" si="25">SUM(AG127)</f>
        <v>0</v>
      </c>
      <c r="AH132" s="92">
        <f t="shared" si="25"/>
        <v>0</v>
      </c>
      <c r="AI132" s="92">
        <f t="shared" si="25"/>
        <v>0</v>
      </c>
      <c r="AJ132" s="92">
        <f t="shared" si="25"/>
        <v>0</v>
      </c>
      <c r="AK132" s="92">
        <f t="shared" si="25"/>
        <v>0</v>
      </c>
      <c r="AL132" s="92">
        <f t="shared" si="25"/>
        <v>0</v>
      </c>
      <c r="AM132" s="92">
        <f t="shared" si="25"/>
        <v>0</v>
      </c>
      <c r="AN132" s="92">
        <f t="shared" si="25"/>
        <v>0</v>
      </c>
      <c r="AO132" s="92">
        <f t="shared" si="25"/>
        <v>0</v>
      </c>
      <c r="AP132" s="92">
        <f t="shared" si="25"/>
        <v>0</v>
      </c>
      <c r="AQ132" s="92">
        <f t="shared" si="25"/>
        <v>0</v>
      </c>
      <c r="AR132" s="92">
        <f t="shared" si="25"/>
        <v>0</v>
      </c>
      <c r="AS132" s="92">
        <f t="shared" si="25"/>
        <v>0</v>
      </c>
      <c r="AT132" s="1"/>
    </row>
    <row r="133" spans="1:46" customFormat="1" thickBot="1">
      <c r="D133" s="289"/>
    </row>
    <row r="134" spans="1:46" customFormat="1" ht="15">
      <c r="A134" s="799" t="s">
        <v>51</v>
      </c>
      <c r="B134" s="802" t="s">
        <v>159</v>
      </c>
      <c r="C134" s="805"/>
      <c r="D134" s="317" t="s">
        <v>52</v>
      </c>
      <c r="E134" s="310"/>
      <c r="F134" s="310"/>
      <c r="G134" s="310"/>
      <c r="H134" s="310"/>
      <c r="I134" s="310"/>
      <c r="J134" s="310"/>
      <c r="K134" s="310"/>
      <c r="L134" s="310"/>
      <c r="M134" s="310"/>
      <c r="N134" s="310"/>
      <c r="O134" s="310"/>
      <c r="P134" s="310"/>
      <c r="Q134" s="310"/>
      <c r="R134" s="310"/>
      <c r="S134" s="310"/>
      <c r="T134" s="310"/>
      <c r="U134" s="310"/>
      <c r="V134" s="310"/>
      <c r="W134" s="310"/>
      <c r="X134" s="310"/>
      <c r="Y134" s="310"/>
      <c r="Z134" s="310"/>
      <c r="AA134" s="310"/>
      <c r="AB134" s="310"/>
      <c r="AC134" s="310"/>
      <c r="AD134" s="310"/>
      <c r="AE134" s="310"/>
      <c r="AF134" s="246"/>
      <c r="AG134" s="781"/>
      <c r="AH134" s="781"/>
      <c r="AI134" s="781"/>
      <c r="AJ134" s="781"/>
      <c r="AK134" s="781"/>
      <c r="AL134" s="781"/>
      <c r="AM134" s="781"/>
      <c r="AN134" s="781"/>
      <c r="AO134" s="781"/>
      <c r="AP134" s="781"/>
      <c r="AQ134" s="781"/>
      <c r="AR134" s="781"/>
      <c r="AS134" s="781"/>
    </row>
    <row r="135" spans="1:46" customFormat="1" ht="15">
      <c r="A135" s="800"/>
      <c r="B135" s="803"/>
      <c r="C135" s="806"/>
      <c r="D135" s="313" t="s">
        <v>245</v>
      </c>
      <c r="E135" s="310"/>
      <c r="F135" s="310"/>
      <c r="G135" s="310"/>
      <c r="H135" s="310"/>
      <c r="I135" s="310"/>
      <c r="J135" s="310"/>
      <c r="K135" s="310"/>
      <c r="L135" s="310"/>
      <c r="M135" s="310"/>
      <c r="N135" s="310"/>
      <c r="O135" s="310"/>
      <c r="P135" s="310"/>
      <c r="Q135" s="310"/>
      <c r="R135" s="310"/>
      <c r="S135" s="310"/>
      <c r="T135" s="310"/>
      <c r="U135" s="310"/>
      <c r="V135" s="310"/>
      <c r="W135" s="310"/>
      <c r="X135" s="310"/>
      <c r="Y135" s="310"/>
      <c r="Z135" s="310"/>
      <c r="AA135" s="310"/>
      <c r="AB135" s="310"/>
      <c r="AC135" s="310"/>
      <c r="AD135" s="310"/>
      <c r="AE135" s="310"/>
      <c r="AF135" s="246"/>
      <c r="AG135" s="782"/>
      <c r="AH135" s="782"/>
      <c r="AI135" s="782"/>
      <c r="AJ135" s="782"/>
      <c r="AK135" s="782"/>
      <c r="AL135" s="782"/>
      <c r="AM135" s="782"/>
      <c r="AN135" s="782"/>
      <c r="AO135" s="782"/>
      <c r="AP135" s="782"/>
      <c r="AQ135" s="782"/>
      <c r="AR135" s="782"/>
      <c r="AS135" s="782"/>
    </row>
    <row r="136" spans="1:46" customFormat="1" thickBot="1">
      <c r="A136" s="801"/>
      <c r="B136" s="804"/>
      <c r="C136" s="807"/>
      <c r="D136" s="318" t="s">
        <v>350</v>
      </c>
      <c r="E136" s="310"/>
      <c r="F136" s="310"/>
      <c r="G136" s="310"/>
      <c r="H136" s="310"/>
      <c r="I136" s="310"/>
      <c r="J136" s="310"/>
      <c r="K136" s="310"/>
      <c r="L136" s="310"/>
      <c r="M136" s="310"/>
      <c r="N136" s="310"/>
      <c r="O136" s="310"/>
      <c r="P136" s="310"/>
      <c r="Q136" s="310"/>
      <c r="R136" s="310"/>
      <c r="S136" s="310"/>
      <c r="T136" s="310"/>
      <c r="U136" s="310"/>
      <c r="V136" s="310"/>
      <c r="W136" s="310"/>
      <c r="X136" s="310"/>
      <c r="Y136" s="310"/>
      <c r="Z136" s="310"/>
      <c r="AA136" s="310"/>
      <c r="AB136" s="310"/>
      <c r="AC136" s="310"/>
      <c r="AD136" s="310"/>
      <c r="AE136" s="310"/>
      <c r="AF136" s="246"/>
      <c r="AG136" s="783"/>
      <c r="AH136" s="783"/>
      <c r="AI136" s="783"/>
      <c r="AJ136" s="783"/>
      <c r="AK136" s="783"/>
      <c r="AL136" s="783"/>
      <c r="AM136" s="783"/>
      <c r="AN136" s="783"/>
      <c r="AO136" s="783"/>
      <c r="AP136" s="783"/>
      <c r="AQ136" s="783"/>
      <c r="AR136" s="783"/>
      <c r="AS136" s="783"/>
    </row>
    <row r="137" spans="1:46" ht="14.45" customHeight="1">
      <c r="A137" s="787"/>
      <c r="B137" s="787"/>
      <c r="C137" s="787"/>
      <c r="D137" s="787"/>
      <c r="E137" s="3">
        <f t="shared" ref="E137:AE137" si="26">SUM(E134:E136)</f>
        <v>0</v>
      </c>
      <c r="F137" s="3">
        <f t="shared" si="26"/>
        <v>0</v>
      </c>
      <c r="G137" s="3">
        <f t="shared" si="26"/>
        <v>0</v>
      </c>
      <c r="H137" s="3">
        <f t="shared" si="26"/>
        <v>0</v>
      </c>
      <c r="I137" s="3">
        <f t="shared" si="26"/>
        <v>0</v>
      </c>
      <c r="J137" s="3">
        <f t="shared" si="26"/>
        <v>0</v>
      </c>
      <c r="K137" s="3">
        <f t="shared" si="26"/>
        <v>0</v>
      </c>
      <c r="L137" s="3">
        <f t="shared" si="26"/>
        <v>0</v>
      </c>
      <c r="M137" s="3">
        <f t="shared" si="26"/>
        <v>0</v>
      </c>
      <c r="N137" s="3">
        <f t="shared" si="26"/>
        <v>0</v>
      </c>
      <c r="O137" s="3">
        <f t="shared" si="26"/>
        <v>0</v>
      </c>
      <c r="P137" s="3">
        <f t="shared" si="26"/>
        <v>0</v>
      </c>
      <c r="Q137" s="3">
        <f t="shared" si="26"/>
        <v>0</v>
      </c>
      <c r="R137" s="3">
        <f t="shared" si="26"/>
        <v>0</v>
      </c>
      <c r="S137" s="3">
        <f t="shared" si="26"/>
        <v>0</v>
      </c>
      <c r="T137" s="3">
        <f t="shared" si="26"/>
        <v>0</v>
      </c>
      <c r="U137" s="3">
        <f t="shared" si="26"/>
        <v>0</v>
      </c>
      <c r="V137" s="3">
        <f t="shared" si="26"/>
        <v>0</v>
      </c>
      <c r="W137" s="3">
        <f t="shared" si="26"/>
        <v>0</v>
      </c>
      <c r="X137" s="3">
        <f t="shared" si="26"/>
        <v>0</v>
      </c>
      <c r="Y137" s="3">
        <f t="shared" si="26"/>
        <v>0</v>
      </c>
      <c r="Z137" s="3">
        <f t="shared" si="26"/>
        <v>0</v>
      </c>
      <c r="AA137" s="3">
        <f t="shared" si="26"/>
        <v>0</v>
      </c>
      <c r="AB137" s="3">
        <f t="shared" si="26"/>
        <v>0</v>
      </c>
      <c r="AC137" s="3">
        <f t="shared" si="26"/>
        <v>0</v>
      </c>
      <c r="AD137" s="3">
        <f t="shared" si="26"/>
        <v>0</v>
      </c>
      <c r="AE137" s="3">
        <f t="shared" si="26"/>
        <v>0</v>
      </c>
      <c r="AF137" s="4"/>
      <c r="AG137" s="92">
        <f t="shared" ref="AG137:AS137" si="27">SUM(AG134)</f>
        <v>0</v>
      </c>
      <c r="AH137" s="92">
        <f t="shared" si="27"/>
        <v>0</v>
      </c>
      <c r="AI137" s="92">
        <f t="shared" si="27"/>
        <v>0</v>
      </c>
      <c r="AJ137" s="92">
        <f t="shared" si="27"/>
        <v>0</v>
      </c>
      <c r="AK137" s="92">
        <f t="shared" si="27"/>
        <v>0</v>
      </c>
      <c r="AL137" s="92">
        <f t="shared" si="27"/>
        <v>0</v>
      </c>
      <c r="AM137" s="92">
        <f t="shared" si="27"/>
        <v>0</v>
      </c>
      <c r="AN137" s="92">
        <f t="shared" si="27"/>
        <v>0</v>
      </c>
      <c r="AO137" s="92">
        <f t="shared" si="27"/>
        <v>0</v>
      </c>
      <c r="AP137" s="92">
        <f t="shared" si="27"/>
        <v>0</v>
      </c>
      <c r="AQ137" s="92">
        <f t="shared" si="27"/>
        <v>0</v>
      </c>
      <c r="AR137" s="92">
        <f t="shared" si="27"/>
        <v>0</v>
      </c>
      <c r="AS137" s="92">
        <f t="shared" si="27"/>
        <v>0</v>
      </c>
      <c r="AT137" s="1"/>
    </row>
    <row r="138" spans="1:46" customFormat="1" thickBot="1">
      <c r="D138" s="289"/>
    </row>
    <row r="139" spans="1:46" customFormat="1" ht="15">
      <c r="A139" s="788" t="s">
        <v>51</v>
      </c>
      <c r="B139" s="784" t="s">
        <v>212</v>
      </c>
      <c r="C139" s="791" t="s">
        <v>333</v>
      </c>
      <c r="D139" s="231" t="s">
        <v>213</v>
      </c>
      <c r="E139" s="310"/>
      <c r="F139" s="310"/>
      <c r="G139" s="310"/>
      <c r="H139" s="310"/>
      <c r="I139" s="310"/>
      <c r="J139" s="310"/>
      <c r="K139" s="310"/>
      <c r="L139" s="310"/>
      <c r="M139" s="310"/>
      <c r="N139" s="310"/>
      <c r="O139" s="310"/>
      <c r="P139" s="310"/>
      <c r="Q139" s="310"/>
      <c r="R139" s="310"/>
      <c r="S139" s="310"/>
      <c r="T139" s="310"/>
      <c r="U139" s="310"/>
      <c r="V139" s="310"/>
      <c r="W139" s="310"/>
      <c r="X139" s="310"/>
      <c r="Y139" s="310"/>
      <c r="Z139" s="310"/>
      <c r="AA139" s="310"/>
      <c r="AB139" s="310"/>
      <c r="AC139" s="310"/>
      <c r="AD139" s="310"/>
      <c r="AE139" s="310"/>
      <c r="AF139" s="246"/>
      <c r="AG139" s="781"/>
      <c r="AH139" s="781"/>
      <c r="AI139" s="781"/>
      <c r="AJ139" s="781"/>
      <c r="AK139" s="781"/>
      <c r="AL139" s="781"/>
      <c r="AM139" s="781"/>
      <c r="AN139" s="781"/>
      <c r="AO139" s="781"/>
      <c r="AP139" s="781"/>
      <c r="AQ139" s="781"/>
      <c r="AR139" s="781"/>
      <c r="AS139" s="781"/>
    </row>
    <row r="140" spans="1:46" customFormat="1" ht="15">
      <c r="A140" s="789"/>
      <c r="B140" s="785"/>
      <c r="C140" s="792"/>
      <c r="D140" s="311" t="s">
        <v>214</v>
      </c>
      <c r="E140" s="310"/>
      <c r="F140" s="310"/>
      <c r="G140" s="310"/>
      <c r="H140" s="310"/>
      <c r="I140" s="310"/>
      <c r="J140" s="310"/>
      <c r="K140" s="310"/>
      <c r="L140" s="310"/>
      <c r="M140" s="310"/>
      <c r="N140" s="310"/>
      <c r="O140" s="310"/>
      <c r="P140" s="310"/>
      <c r="Q140" s="310"/>
      <c r="R140" s="310"/>
      <c r="S140" s="310"/>
      <c r="T140" s="310"/>
      <c r="U140" s="310"/>
      <c r="V140" s="310"/>
      <c r="W140" s="310"/>
      <c r="X140" s="310"/>
      <c r="Y140" s="310"/>
      <c r="Z140" s="310"/>
      <c r="AA140" s="310"/>
      <c r="AB140" s="310"/>
      <c r="AC140" s="310"/>
      <c r="AD140" s="310"/>
      <c r="AE140" s="310"/>
      <c r="AF140" s="246"/>
      <c r="AG140" s="782"/>
      <c r="AH140" s="782"/>
      <c r="AI140" s="782"/>
      <c r="AJ140" s="782"/>
      <c r="AK140" s="782"/>
      <c r="AL140" s="782"/>
      <c r="AM140" s="782"/>
      <c r="AN140" s="782"/>
      <c r="AO140" s="782"/>
      <c r="AP140" s="782"/>
      <c r="AQ140" s="782"/>
      <c r="AR140" s="782"/>
      <c r="AS140" s="782"/>
    </row>
    <row r="141" spans="1:46" customFormat="1" ht="15">
      <c r="A141" s="789"/>
      <c r="B141" s="785"/>
      <c r="C141" s="792"/>
      <c r="D141" s="311" t="s">
        <v>215</v>
      </c>
      <c r="E141" s="310"/>
      <c r="F141" s="310"/>
      <c r="G141" s="310"/>
      <c r="H141" s="310"/>
      <c r="I141" s="310"/>
      <c r="J141" s="310"/>
      <c r="K141" s="310"/>
      <c r="L141" s="310"/>
      <c r="M141" s="310"/>
      <c r="N141" s="310"/>
      <c r="O141" s="310"/>
      <c r="P141" s="310"/>
      <c r="Q141" s="310"/>
      <c r="R141" s="310"/>
      <c r="S141" s="310"/>
      <c r="T141" s="310"/>
      <c r="U141" s="310"/>
      <c r="V141" s="310"/>
      <c r="W141" s="310"/>
      <c r="X141" s="310"/>
      <c r="Y141" s="310"/>
      <c r="Z141" s="310"/>
      <c r="AA141" s="310"/>
      <c r="AB141" s="310"/>
      <c r="AC141" s="310"/>
      <c r="AD141" s="310"/>
      <c r="AE141" s="310"/>
      <c r="AF141" s="246"/>
      <c r="AG141" s="782"/>
      <c r="AH141" s="782"/>
      <c r="AI141" s="782"/>
      <c r="AJ141" s="782"/>
      <c r="AK141" s="782"/>
      <c r="AL141" s="782"/>
      <c r="AM141" s="782"/>
      <c r="AN141" s="782"/>
      <c r="AO141" s="782"/>
      <c r="AP141" s="782"/>
      <c r="AQ141" s="782"/>
      <c r="AR141" s="782"/>
      <c r="AS141" s="782"/>
    </row>
    <row r="142" spans="1:46" customFormat="1" ht="15">
      <c r="A142" s="789"/>
      <c r="B142" s="785"/>
      <c r="C142" s="792"/>
      <c r="D142" s="311" t="s">
        <v>229</v>
      </c>
      <c r="E142" s="310"/>
      <c r="F142" s="310"/>
      <c r="G142" s="310"/>
      <c r="H142" s="310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0"/>
      <c r="W142" s="310"/>
      <c r="X142" s="310"/>
      <c r="Y142" s="310"/>
      <c r="Z142" s="310"/>
      <c r="AA142" s="310"/>
      <c r="AB142" s="310"/>
      <c r="AC142" s="310"/>
      <c r="AD142" s="310"/>
      <c r="AE142" s="310"/>
      <c r="AF142" s="246"/>
      <c r="AG142" s="782"/>
      <c r="AH142" s="782"/>
      <c r="AI142" s="782"/>
      <c r="AJ142" s="782"/>
      <c r="AK142" s="782"/>
      <c r="AL142" s="782"/>
      <c r="AM142" s="782"/>
      <c r="AN142" s="782"/>
      <c r="AO142" s="782"/>
      <c r="AP142" s="782"/>
      <c r="AQ142" s="782"/>
      <c r="AR142" s="782"/>
      <c r="AS142" s="782"/>
    </row>
    <row r="143" spans="1:46" customFormat="1" thickBot="1">
      <c r="A143" s="790"/>
      <c r="B143" s="786"/>
      <c r="C143" s="793"/>
      <c r="D143" s="233" t="s">
        <v>230</v>
      </c>
      <c r="E143" s="310"/>
      <c r="F143" s="310"/>
      <c r="G143" s="310"/>
      <c r="H143" s="310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0"/>
      <c r="W143" s="310"/>
      <c r="X143" s="310"/>
      <c r="Y143" s="310"/>
      <c r="Z143" s="310"/>
      <c r="AA143" s="310"/>
      <c r="AB143" s="310"/>
      <c r="AC143" s="310"/>
      <c r="AD143" s="310"/>
      <c r="AE143" s="310"/>
      <c r="AF143" s="246"/>
      <c r="AG143" s="783"/>
      <c r="AH143" s="783"/>
      <c r="AI143" s="783"/>
      <c r="AJ143" s="783"/>
      <c r="AK143" s="783"/>
      <c r="AL143" s="783"/>
      <c r="AM143" s="783"/>
      <c r="AN143" s="783"/>
      <c r="AO143" s="783"/>
      <c r="AP143" s="783"/>
      <c r="AQ143" s="783"/>
      <c r="AR143" s="783"/>
      <c r="AS143" s="783"/>
    </row>
    <row r="144" spans="1:46" ht="14.45" customHeight="1">
      <c r="A144" s="787"/>
      <c r="B144" s="787"/>
      <c r="C144" s="787"/>
      <c r="D144" s="787"/>
      <c r="E144" s="3">
        <f t="shared" ref="E144:AE144" si="28">SUM(E139:E143)</f>
        <v>0</v>
      </c>
      <c r="F144" s="3">
        <f t="shared" si="28"/>
        <v>0</v>
      </c>
      <c r="G144" s="3">
        <f t="shared" si="28"/>
        <v>0</v>
      </c>
      <c r="H144" s="3">
        <f t="shared" si="28"/>
        <v>0</v>
      </c>
      <c r="I144" s="3">
        <f t="shared" si="28"/>
        <v>0</v>
      </c>
      <c r="J144" s="3">
        <f t="shared" si="28"/>
        <v>0</v>
      </c>
      <c r="K144" s="3">
        <f t="shared" si="28"/>
        <v>0</v>
      </c>
      <c r="L144" s="3">
        <f t="shared" si="28"/>
        <v>0</v>
      </c>
      <c r="M144" s="3">
        <f t="shared" si="28"/>
        <v>0</v>
      </c>
      <c r="N144" s="3">
        <f t="shared" si="28"/>
        <v>0</v>
      </c>
      <c r="O144" s="3">
        <f t="shared" si="28"/>
        <v>0</v>
      </c>
      <c r="P144" s="3">
        <f t="shared" si="28"/>
        <v>0</v>
      </c>
      <c r="Q144" s="3">
        <f t="shared" si="28"/>
        <v>0</v>
      </c>
      <c r="R144" s="3">
        <f t="shared" si="28"/>
        <v>0</v>
      </c>
      <c r="S144" s="3">
        <f t="shared" si="28"/>
        <v>0</v>
      </c>
      <c r="T144" s="3">
        <f t="shared" si="28"/>
        <v>0</v>
      </c>
      <c r="U144" s="3">
        <f t="shared" si="28"/>
        <v>0</v>
      </c>
      <c r="V144" s="3">
        <f t="shared" si="28"/>
        <v>0</v>
      </c>
      <c r="W144" s="3">
        <f t="shared" si="28"/>
        <v>0</v>
      </c>
      <c r="X144" s="3">
        <f t="shared" si="28"/>
        <v>0</v>
      </c>
      <c r="Y144" s="3">
        <f t="shared" si="28"/>
        <v>0</v>
      </c>
      <c r="Z144" s="3">
        <f t="shared" si="28"/>
        <v>0</v>
      </c>
      <c r="AA144" s="3">
        <f t="shared" si="28"/>
        <v>0</v>
      </c>
      <c r="AB144" s="3">
        <f t="shared" si="28"/>
        <v>0</v>
      </c>
      <c r="AC144" s="3">
        <f t="shared" si="28"/>
        <v>0</v>
      </c>
      <c r="AD144" s="3">
        <f t="shared" si="28"/>
        <v>0</v>
      </c>
      <c r="AE144" s="3">
        <f t="shared" si="28"/>
        <v>0</v>
      </c>
      <c r="AF144" s="4"/>
      <c r="AG144" s="92">
        <f t="shared" ref="AG144:AS144" si="29">SUM(AG139)</f>
        <v>0</v>
      </c>
      <c r="AH144" s="92">
        <f t="shared" si="29"/>
        <v>0</v>
      </c>
      <c r="AI144" s="92">
        <f t="shared" si="29"/>
        <v>0</v>
      </c>
      <c r="AJ144" s="92">
        <f t="shared" si="29"/>
        <v>0</v>
      </c>
      <c r="AK144" s="92">
        <f t="shared" si="29"/>
        <v>0</v>
      </c>
      <c r="AL144" s="92">
        <f t="shared" si="29"/>
        <v>0</v>
      </c>
      <c r="AM144" s="92">
        <f t="shared" si="29"/>
        <v>0</v>
      </c>
      <c r="AN144" s="92">
        <f t="shared" si="29"/>
        <v>0</v>
      </c>
      <c r="AO144" s="92">
        <f t="shared" si="29"/>
        <v>0</v>
      </c>
      <c r="AP144" s="92">
        <f t="shared" si="29"/>
        <v>0</v>
      </c>
      <c r="AQ144" s="92">
        <f t="shared" si="29"/>
        <v>0</v>
      </c>
      <c r="AR144" s="92">
        <f t="shared" si="29"/>
        <v>0</v>
      </c>
      <c r="AS144" s="92">
        <f t="shared" si="29"/>
        <v>0</v>
      </c>
      <c r="AT144" s="1"/>
    </row>
    <row r="145" spans="1:46" customFormat="1" thickBot="1">
      <c r="D145" s="289"/>
    </row>
    <row r="146" spans="1:46" customFormat="1" ht="15">
      <c r="A146" s="788" t="s">
        <v>51</v>
      </c>
      <c r="B146" s="784" t="s">
        <v>246</v>
      </c>
      <c r="C146" s="791" t="s">
        <v>354</v>
      </c>
      <c r="D146" s="231" t="s">
        <v>247</v>
      </c>
      <c r="E146" s="310"/>
      <c r="F146" s="310"/>
      <c r="G146" s="310"/>
      <c r="H146" s="310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  <c r="Z146" s="310"/>
      <c r="AA146" s="310"/>
      <c r="AB146" s="310"/>
      <c r="AC146" s="310"/>
      <c r="AD146" s="310"/>
      <c r="AE146" s="310"/>
      <c r="AF146" s="246"/>
      <c r="AG146" s="781"/>
      <c r="AH146" s="781"/>
      <c r="AI146" s="781"/>
      <c r="AJ146" s="781"/>
      <c r="AK146" s="781"/>
      <c r="AL146" s="781"/>
      <c r="AM146" s="781"/>
      <c r="AN146" s="781"/>
      <c r="AO146" s="781"/>
      <c r="AP146" s="781"/>
      <c r="AQ146" s="781"/>
      <c r="AR146" s="781"/>
      <c r="AS146" s="781"/>
    </row>
    <row r="147" spans="1:46" customFormat="1" ht="15">
      <c r="A147" s="789"/>
      <c r="B147" s="785"/>
      <c r="C147" s="792"/>
      <c r="D147" s="311" t="s">
        <v>248</v>
      </c>
      <c r="E147" s="310"/>
      <c r="F147" s="310"/>
      <c r="G147" s="310"/>
      <c r="H147" s="310"/>
      <c r="I147" s="310"/>
      <c r="J147" s="310"/>
      <c r="K147" s="310"/>
      <c r="L147" s="310"/>
      <c r="M147" s="310"/>
      <c r="N147" s="310"/>
      <c r="O147" s="310"/>
      <c r="P147" s="310"/>
      <c r="Q147" s="310"/>
      <c r="R147" s="310"/>
      <c r="S147" s="310"/>
      <c r="T147" s="310"/>
      <c r="U147" s="310"/>
      <c r="V147" s="310"/>
      <c r="W147" s="310"/>
      <c r="X147" s="310"/>
      <c r="Y147" s="310"/>
      <c r="Z147" s="310"/>
      <c r="AA147" s="310"/>
      <c r="AB147" s="310"/>
      <c r="AC147" s="310"/>
      <c r="AD147" s="310"/>
      <c r="AE147" s="310"/>
      <c r="AF147" s="246"/>
      <c r="AG147" s="782"/>
      <c r="AH147" s="782"/>
      <c r="AI147" s="782"/>
      <c r="AJ147" s="782"/>
      <c r="AK147" s="782"/>
      <c r="AL147" s="782"/>
      <c r="AM147" s="782"/>
      <c r="AN147" s="782"/>
      <c r="AO147" s="782"/>
      <c r="AP147" s="782"/>
      <c r="AQ147" s="782"/>
      <c r="AR147" s="782"/>
      <c r="AS147" s="782"/>
    </row>
    <row r="148" spans="1:46" customFormat="1" thickBot="1">
      <c r="A148" s="790"/>
      <c r="B148" s="786"/>
      <c r="C148" s="793"/>
      <c r="D148" s="233" t="s">
        <v>249</v>
      </c>
      <c r="E148" s="310"/>
      <c r="F148" s="310"/>
      <c r="G148" s="310"/>
      <c r="H148" s="310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0"/>
      <c r="W148" s="310"/>
      <c r="X148" s="310"/>
      <c r="Y148" s="310"/>
      <c r="Z148" s="310"/>
      <c r="AA148" s="310"/>
      <c r="AB148" s="310"/>
      <c r="AC148" s="310"/>
      <c r="AD148" s="310"/>
      <c r="AE148" s="310"/>
      <c r="AF148" s="246"/>
      <c r="AG148" s="783"/>
      <c r="AH148" s="783"/>
      <c r="AI148" s="783"/>
      <c r="AJ148" s="783"/>
      <c r="AK148" s="783"/>
      <c r="AL148" s="783"/>
      <c r="AM148" s="783"/>
      <c r="AN148" s="783"/>
      <c r="AO148" s="783"/>
      <c r="AP148" s="783"/>
      <c r="AQ148" s="783"/>
      <c r="AR148" s="783"/>
      <c r="AS148" s="783"/>
    </row>
    <row r="149" spans="1:46" ht="14.45" customHeight="1">
      <c r="A149" s="787"/>
      <c r="B149" s="787"/>
      <c r="C149" s="787"/>
      <c r="D149" s="787"/>
      <c r="E149" s="3">
        <f t="shared" ref="E149:AE149" si="30">SUM(E146:E148)</f>
        <v>0</v>
      </c>
      <c r="F149" s="3">
        <f t="shared" si="30"/>
        <v>0</v>
      </c>
      <c r="G149" s="3">
        <f t="shared" si="30"/>
        <v>0</v>
      </c>
      <c r="H149" s="3">
        <f t="shared" si="30"/>
        <v>0</v>
      </c>
      <c r="I149" s="3">
        <f t="shared" si="30"/>
        <v>0</v>
      </c>
      <c r="J149" s="3">
        <f t="shared" si="30"/>
        <v>0</v>
      </c>
      <c r="K149" s="3">
        <f t="shared" si="30"/>
        <v>0</v>
      </c>
      <c r="L149" s="3">
        <f t="shared" si="30"/>
        <v>0</v>
      </c>
      <c r="M149" s="3">
        <f t="shared" si="30"/>
        <v>0</v>
      </c>
      <c r="N149" s="3">
        <f t="shared" si="30"/>
        <v>0</v>
      </c>
      <c r="O149" s="3">
        <f t="shared" si="30"/>
        <v>0</v>
      </c>
      <c r="P149" s="3">
        <f t="shared" si="30"/>
        <v>0</v>
      </c>
      <c r="Q149" s="3">
        <f t="shared" si="30"/>
        <v>0</v>
      </c>
      <c r="R149" s="3">
        <f t="shared" si="30"/>
        <v>0</v>
      </c>
      <c r="S149" s="3">
        <f t="shared" si="30"/>
        <v>0</v>
      </c>
      <c r="T149" s="3">
        <f t="shared" si="30"/>
        <v>0</v>
      </c>
      <c r="U149" s="3">
        <f t="shared" si="30"/>
        <v>0</v>
      </c>
      <c r="V149" s="3">
        <f t="shared" si="30"/>
        <v>0</v>
      </c>
      <c r="W149" s="3">
        <f t="shared" si="30"/>
        <v>0</v>
      </c>
      <c r="X149" s="3">
        <f t="shared" si="30"/>
        <v>0</v>
      </c>
      <c r="Y149" s="3">
        <f t="shared" si="30"/>
        <v>0</v>
      </c>
      <c r="Z149" s="3">
        <f t="shared" si="30"/>
        <v>0</v>
      </c>
      <c r="AA149" s="3">
        <f t="shared" si="30"/>
        <v>0</v>
      </c>
      <c r="AB149" s="3">
        <f t="shared" si="30"/>
        <v>0</v>
      </c>
      <c r="AC149" s="3">
        <f t="shared" si="30"/>
        <v>0</v>
      </c>
      <c r="AD149" s="3">
        <f t="shared" si="30"/>
        <v>0</v>
      </c>
      <c r="AE149" s="3">
        <f t="shared" si="30"/>
        <v>0</v>
      </c>
      <c r="AF149" s="4"/>
      <c r="AG149" s="92">
        <f t="shared" ref="AG149:AS149" si="31">SUM(AG146)</f>
        <v>0</v>
      </c>
      <c r="AH149" s="92">
        <f t="shared" si="31"/>
        <v>0</v>
      </c>
      <c r="AI149" s="92">
        <f t="shared" si="31"/>
        <v>0</v>
      </c>
      <c r="AJ149" s="92">
        <f t="shared" si="31"/>
        <v>0</v>
      </c>
      <c r="AK149" s="92">
        <f t="shared" si="31"/>
        <v>0</v>
      </c>
      <c r="AL149" s="92">
        <f t="shared" si="31"/>
        <v>0</v>
      </c>
      <c r="AM149" s="92">
        <f t="shared" si="31"/>
        <v>0</v>
      </c>
      <c r="AN149" s="92">
        <f t="shared" si="31"/>
        <v>0</v>
      </c>
      <c r="AO149" s="92">
        <f t="shared" si="31"/>
        <v>0</v>
      </c>
      <c r="AP149" s="92">
        <f t="shared" si="31"/>
        <v>0</v>
      </c>
      <c r="AQ149" s="92">
        <f t="shared" si="31"/>
        <v>0</v>
      </c>
      <c r="AR149" s="92">
        <f t="shared" si="31"/>
        <v>0</v>
      </c>
      <c r="AS149" s="92">
        <f t="shared" si="31"/>
        <v>0</v>
      </c>
      <c r="AT149" s="1"/>
    </row>
    <row r="150" spans="1:46" customFormat="1" thickBot="1">
      <c r="D150" s="289"/>
    </row>
    <row r="151" spans="1:46" customFormat="1" ht="15">
      <c r="A151" s="788" t="s">
        <v>250</v>
      </c>
      <c r="B151" s="784" t="s">
        <v>253</v>
      </c>
      <c r="C151" s="791" t="s">
        <v>355</v>
      </c>
      <c r="D151" s="231" t="s">
        <v>254</v>
      </c>
      <c r="E151" s="310"/>
      <c r="F151" s="310"/>
      <c r="G151" s="310"/>
      <c r="H151" s="310"/>
      <c r="I151" s="310"/>
      <c r="J151" s="310"/>
      <c r="K151" s="310"/>
      <c r="L151" s="310"/>
      <c r="M151" s="310"/>
      <c r="N151" s="310"/>
      <c r="O151" s="310"/>
      <c r="P151" s="310"/>
      <c r="Q151" s="310"/>
      <c r="R151" s="310"/>
      <c r="S151" s="310"/>
      <c r="T151" s="310"/>
      <c r="U151" s="310"/>
      <c r="V151" s="310"/>
      <c r="W151" s="310"/>
      <c r="X151" s="310"/>
      <c r="Y151" s="310"/>
      <c r="Z151" s="310"/>
      <c r="AA151" s="310"/>
      <c r="AB151" s="310"/>
      <c r="AC151" s="310"/>
      <c r="AD151" s="310"/>
      <c r="AE151" s="310"/>
      <c r="AF151" s="246"/>
      <c r="AG151" s="781"/>
      <c r="AH151" s="781"/>
      <c r="AI151" s="781"/>
      <c r="AJ151" s="781"/>
      <c r="AK151" s="781"/>
      <c r="AL151" s="781"/>
      <c r="AM151" s="781"/>
      <c r="AN151" s="781"/>
      <c r="AO151" s="781"/>
      <c r="AP151" s="781"/>
      <c r="AQ151" s="781"/>
      <c r="AR151" s="781"/>
      <c r="AS151" s="781"/>
    </row>
    <row r="152" spans="1:46" customFormat="1" ht="15">
      <c r="A152" s="789"/>
      <c r="B152" s="785"/>
      <c r="C152" s="792"/>
      <c r="D152" s="311" t="s">
        <v>255</v>
      </c>
      <c r="E152" s="310"/>
      <c r="F152" s="310"/>
      <c r="G152" s="310"/>
      <c r="H152" s="310"/>
      <c r="I152" s="310"/>
      <c r="J152" s="310"/>
      <c r="K152" s="310"/>
      <c r="L152" s="310"/>
      <c r="M152" s="310"/>
      <c r="N152" s="310"/>
      <c r="O152" s="310"/>
      <c r="P152" s="310"/>
      <c r="Q152" s="310"/>
      <c r="R152" s="310"/>
      <c r="S152" s="310"/>
      <c r="T152" s="310"/>
      <c r="U152" s="310"/>
      <c r="V152" s="310"/>
      <c r="W152" s="310"/>
      <c r="X152" s="310"/>
      <c r="Y152" s="310"/>
      <c r="Z152" s="310"/>
      <c r="AA152" s="310"/>
      <c r="AB152" s="310"/>
      <c r="AC152" s="310"/>
      <c r="AD152" s="310"/>
      <c r="AE152" s="310"/>
      <c r="AF152" s="246"/>
      <c r="AG152" s="782"/>
      <c r="AH152" s="782"/>
      <c r="AI152" s="782"/>
      <c r="AJ152" s="782"/>
      <c r="AK152" s="782"/>
      <c r="AL152" s="782"/>
      <c r="AM152" s="782"/>
      <c r="AN152" s="782"/>
      <c r="AO152" s="782"/>
      <c r="AP152" s="782"/>
      <c r="AQ152" s="782"/>
      <c r="AR152" s="782"/>
      <c r="AS152" s="782"/>
    </row>
    <row r="153" spans="1:46" customFormat="1" ht="15">
      <c r="A153" s="789"/>
      <c r="B153" s="785"/>
      <c r="C153" s="792"/>
      <c r="D153" s="311" t="s">
        <v>179</v>
      </c>
      <c r="E153" s="310"/>
      <c r="F153" s="310"/>
      <c r="G153" s="310"/>
      <c r="H153" s="310"/>
      <c r="I153" s="310"/>
      <c r="J153" s="310"/>
      <c r="K153" s="310"/>
      <c r="L153" s="310"/>
      <c r="M153" s="310"/>
      <c r="N153" s="310"/>
      <c r="O153" s="310"/>
      <c r="P153" s="310"/>
      <c r="Q153" s="310"/>
      <c r="R153" s="310"/>
      <c r="S153" s="310"/>
      <c r="T153" s="310"/>
      <c r="U153" s="310"/>
      <c r="V153" s="310"/>
      <c r="W153" s="310"/>
      <c r="X153" s="310"/>
      <c r="Y153" s="310"/>
      <c r="Z153" s="310"/>
      <c r="AA153" s="310"/>
      <c r="AB153" s="310"/>
      <c r="AC153" s="310"/>
      <c r="AD153" s="310"/>
      <c r="AE153" s="310"/>
      <c r="AF153" s="246"/>
      <c r="AG153" s="782"/>
      <c r="AH153" s="782"/>
      <c r="AI153" s="782"/>
      <c r="AJ153" s="782"/>
      <c r="AK153" s="782"/>
      <c r="AL153" s="782"/>
      <c r="AM153" s="782"/>
      <c r="AN153" s="782"/>
      <c r="AO153" s="782"/>
      <c r="AP153" s="782"/>
      <c r="AQ153" s="782"/>
      <c r="AR153" s="782"/>
      <c r="AS153" s="782"/>
    </row>
    <row r="154" spans="1:46" customFormat="1" ht="30">
      <c r="A154" s="789"/>
      <c r="B154" s="785"/>
      <c r="C154" s="792"/>
      <c r="D154" s="311" t="s">
        <v>256</v>
      </c>
      <c r="E154" s="310"/>
      <c r="F154" s="310"/>
      <c r="G154" s="310"/>
      <c r="H154" s="310"/>
      <c r="I154" s="310"/>
      <c r="J154" s="310"/>
      <c r="K154" s="310"/>
      <c r="L154" s="310"/>
      <c r="M154" s="310"/>
      <c r="N154" s="310"/>
      <c r="O154" s="310"/>
      <c r="P154" s="310"/>
      <c r="Q154" s="310"/>
      <c r="R154" s="310"/>
      <c r="S154" s="310"/>
      <c r="T154" s="310"/>
      <c r="U154" s="310"/>
      <c r="V154" s="310"/>
      <c r="W154" s="310"/>
      <c r="X154" s="310"/>
      <c r="Y154" s="310"/>
      <c r="Z154" s="310"/>
      <c r="AA154" s="310"/>
      <c r="AB154" s="310"/>
      <c r="AC154" s="310"/>
      <c r="AD154" s="310"/>
      <c r="AE154" s="310"/>
      <c r="AF154" s="246"/>
      <c r="AG154" s="782"/>
      <c r="AH154" s="782"/>
      <c r="AI154" s="782"/>
      <c r="AJ154" s="782"/>
      <c r="AK154" s="782"/>
      <c r="AL154" s="782"/>
      <c r="AM154" s="782"/>
      <c r="AN154" s="782"/>
      <c r="AO154" s="782"/>
      <c r="AP154" s="782"/>
      <c r="AQ154" s="782"/>
      <c r="AR154" s="782"/>
      <c r="AS154" s="782"/>
    </row>
    <row r="155" spans="1:46" customFormat="1" ht="15">
      <c r="A155" s="789"/>
      <c r="B155" s="785"/>
      <c r="C155" s="792"/>
      <c r="D155" s="311" t="s">
        <v>136</v>
      </c>
      <c r="E155" s="310"/>
      <c r="F155" s="310"/>
      <c r="G155" s="310"/>
      <c r="H155" s="310"/>
      <c r="I155" s="310"/>
      <c r="J155" s="310"/>
      <c r="K155" s="310"/>
      <c r="L155" s="310"/>
      <c r="M155" s="310"/>
      <c r="N155" s="310"/>
      <c r="O155" s="310"/>
      <c r="P155" s="310"/>
      <c r="Q155" s="310"/>
      <c r="R155" s="310"/>
      <c r="S155" s="310"/>
      <c r="T155" s="310"/>
      <c r="U155" s="310"/>
      <c r="V155" s="310"/>
      <c r="W155" s="310"/>
      <c r="X155" s="310"/>
      <c r="Y155" s="310"/>
      <c r="Z155" s="310"/>
      <c r="AA155" s="310"/>
      <c r="AB155" s="310"/>
      <c r="AC155" s="310"/>
      <c r="AD155" s="310"/>
      <c r="AE155" s="310"/>
      <c r="AF155" s="246"/>
      <c r="AG155" s="782"/>
      <c r="AH155" s="782"/>
      <c r="AI155" s="782"/>
      <c r="AJ155" s="782"/>
      <c r="AK155" s="782"/>
      <c r="AL155" s="782"/>
      <c r="AM155" s="782"/>
      <c r="AN155" s="782"/>
      <c r="AO155" s="782"/>
      <c r="AP155" s="782"/>
      <c r="AQ155" s="782"/>
      <c r="AR155" s="782"/>
      <c r="AS155" s="782"/>
    </row>
    <row r="156" spans="1:46" customFormat="1" ht="15">
      <c r="A156" s="789"/>
      <c r="B156" s="785"/>
      <c r="C156" s="792"/>
      <c r="D156" s="311" t="s">
        <v>257</v>
      </c>
      <c r="E156" s="310"/>
      <c r="F156" s="310"/>
      <c r="G156" s="310"/>
      <c r="H156" s="310"/>
      <c r="I156" s="310"/>
      <c r="J156" s="310"/>
      <c r="K156" s="310"/>
      <c r="L156" s="310"/>
      <c r="M156" s="310"/>
      <c r="N156" s="310"/>
      <c r="O156" s="310"/>
      <c r="P156" s="310"/>
      <c r="Q156" s="310"/>
      <c r="R156" s="310"/>
      <c r="S156" s="310"/>
      <c r="T156" s="310"/>
      <c r="U156" s="310"/>
      <c r="V156" s="310"/>
      <c r="W156" s="310"/>
      <c r="X156" s="310"/>
      <c r="Y156" s="310"/>
      <c r="Z156" s="310"/>
      <c r="AA156" s="310"/>
      <c r="AB156" s="310"/>
      <c r="AC156" s="310"/>
      <c r="AD156" s="310"/>
      <c r="AE156" s="310"/>
      <c r="AF156" s="246"/>
      <c r="AG156" s="782"/>
      <c r="AH156" s="782"/>
      <c r="AI156" s="782"/>
      <c r="AJ156" s="782"/>
      <c r="AK156" s="782"/>
      <c r="AL156" s="782"/>
      <c r="AM156" s="782"/>
      <c r="AN156" s="782"/>
      <c r="AO156" s="782"/>
      <c r="AP156" s="782"/>
      <c r="AQ156" s="782"/>
      <c r="AR156" s="782"/>
      <c r="AS156" s="782"/>
    </row>
    <row r="157" spans="1:46" customFormat="1" ht="19.5" customHeight="1">
      <c r="A157" s="789"/>
      <c r="B157" s="785"/>
      <c r="C157" s="792"/>
      <c r="D157" s="311" t="s">
        <v>258</v>
      </c>
      <c r="E157" s="310"/>
      <c r="F157" s="310"/>
      <c r="G157" s="310"/>
      <c r="H157" s="310"/>
      <c r="I157" s="310"/>
      <c r="J157" s="310"/>
      <c r="K157" s="310"/>
      <c r="L157" s="310"/>
      <c r="M157" s="310"/>
      <c r="N157" s="310"/>
      <c r="O157" s="310"/>
      <c r="P157" s="310"/>
      <c r="Q157" s="310"/>
      <c r="R157" s="310"/>
      <c r="S157" s="310"/>
      <c r="T157" s="310"/>
      <c r="U157" s="310"/>
      <c r="V157" s="310"/>
      <c r="W157" s="310"/>
      <c r="X157" s="310"/>
      <c r="Y157" s="310"/>
      <c r="Z157" s="310"/>
      <c r="AA157" s="310"/>
      <c r="AB157" s="310"/>
      <c r="AC157" s="310"/>
      <c r="AD157" s="310"/>
      <c r="AE157" s="310"/>
      <c r="AF157" s="246"/>
      <c r="AG157" s="782"/>
      <c r="AH157" s="782"/>
      <c r="AI157" s="782"/>
      <c r="AJ157" s="782"/>
      <c r="AK157" s="782"/>
      <c r="AL157" s="782"/>
      <c r="AM157" s="782"/>
      <c r="AN157" s="782"/>
      <c r="AO157" s="782"/>
      <c r="AP157" s="782"/>
      <c r="AQ157" s="782"/>
      <c r="AR157" s="782"/>
      <c r="AS157" s="782"/>
    </row>
    <row r="158" spans="1:46" customFormat="1" ht="18.75" customHeight="1">
      <c r="A158" s="789"/>
      <c r="B158" s="785"/>
      <c r="C158" s="792"/>
      <c r="D158" s="311" t="s">
        <v>259</v>
      </c>
      <c r="E158" s="310"/>
      <c r="F158" s="310"/>
      <c r="G158" s="310"/>
      <c r="H158" s="310"/>
      <c r="I158" s="310"/>
      <c r="J158" s="310"/>
      <c r="K158" s="310"/>
      <c r="L158" s="310"/>
      <c r="M158" s="310"/>
      <c r="N158" s="310"/>
      <c r="O158" s="310"/>
      <c r="P158" s="310"/>
      <c r="Q158" s="310"/>
      <c r="R158" s="310"/>
      <c r="S158" s="310"/>
      <c r="T158" s="310"/>
      <c r="U158" s="310"/>
      <c r="V158" s="310"/>
      <c r="W158" s="310"/>
      <c r="X158" s="310"/>
      <c r="Y158" s="310"/>
      <c r="Z158" s="310"/>
      <c r="AA158" s="310"/>
      <c r="AB158" s="310"/>
      <c r="AC158" s="310"/>
      <c r="AD158" s="310"/>
      <c r="AE158" s="310"/>
      <c r="AF158" s="246"/>
      <c r="AG158" s="782"/>
      <c r="AH158" s="782"/>
      <c r="AI158" s="782"/>
      <c r="AJ158" s="782"/>
      <c r="AK158" s="782"/>
      <c r="AL158" s="782"/>
      <c r="AM158" s="782"/>
      <c r="AN158" s="782"/>
      <c r="AO158" s="782"/>
      <c r="AP158" s="782"/>
      <c r="AQ158" s="782"/>
      <c r="AR158" s="782"/>
      <c r="AS158" s="782"/>
    </row>
    <row r="159" spans="1:46" customFormat="1" ht="15">
      <c r="A159" s="789"/>
      <c r="B159" s="785"/>
      <c r="C159" s="792"/>
      <c r="D159" s="312" t="s">
        <v>260</v>
      </c>
      <c r="E159" s="310"/>
      <c r="F159" s="310"/>
      <c r="G159" s="310"/>
      <c r="H159" s="310"/>
      <c r="I159" s="310"/>
      <c r="J159" s="310"/>
      <c r="K159" s="310"/>
      <c r="L159" s="310"/>
      <c r="M159" s="310"/>
      <c r="N159" s="310"/>
      <c r="O159" s="310"/>
      <c r="P159" s="310"/>
      <c r="Q159" s="310"/>
      <c r="R159" s="310"/>
      <c r="S159" s="310"/>
      <c r="T159" s="310"/>
      <c r="U159" s="310"/>
      <c r="V159" s="310"/>
      <c r="W159" s="310"/>
      <c r="X159" s="310"/>
      <c r="Y159" s="310"/>
      <c r="Z159" s="310"/>
      <c r="AA159" s="310"/>
      <c r="AB159" s="310"/>
      <c r="AC159" s="310"/>
      <c r="AD159" s="310"/>
      <c r="AE159" s="310"/>
      <c r="AF159" s="246"/>
      <c r="AG159" s="782"/>
      <c r="AH159" s="782"/>
      <c r="AI159" s="782"/>
      <c r="AJ159" s="782"/>
      <c r="AK159" s="782"/>
      <c r="AL159" s="782"/>
      <c r="AM159" s="782"/>
      <c r="AN159" s="782"/>
      <c r="AO159" s="782"/>
      <c r="AP159" s="782"/>
      <c r="AQ159" s="782"/>
      <c r="AR159" s="782"/>
      <c r="AS159" s="782"/>
    </row>
    <row r="160" spans="1:46" customFormat="1" thickBot="1">
      <c r="A160" s="790"/>
      <c r="B160" s="786"/>
      <c r="C160" s="793"/>
      <c r="D160" s="233" t="s">
        <v>261</v>
      </c>
      <c r="E160" s="310"/>
      <c r="F160" s="310"/>
      <c r="G160" s="310"/>
      <c r="H160" s="310"/>
      <c r="I160" s="310"/>
      <c r="J160" s="310"/>
      <c r="K160" s="310"/>
      <c r="L160" s="310"/>
      <c r="M160" s="310"/>
      <c r="N160" s="310"/>
      <c r="O160" s="310"/>
      <c r="P160" s="310"/>
      <c r="Q160" s="310"/>
      <c r="R160" s="310"/>
      <c r="S160" s="310"/>
      <c r="T160" s="310"/>
      <c r="U160" s="310"/>
      <c r="V160" s="310"/>
      <c r="W160" s="310"/>
      <c r="X160" s="310"/>
      <c r="Y160" s="310"/>
      <c r="Z160" s="310"/>
      <c r="AA160" s="310"/>
      <c r="AB160" s="310"/>
      <c r="AC160" s="310"/>
      <c r="AD160" s="310"/>
      <c r="AE160" s="310"/>
      <c r="AF160" s="246"/>
      <c r="AG160" s="783"/>
      <c r="AH160" s="783"/>
      <c r="AI160" s="783"/>
      <c r="AJ160" s="783"/>
      <c r="AK160" s="783"/>
      <c r="AL160" s="783"/>
      <c r="AM160" s="783"/>
      <c r="AN160" s="783"/>
      <c r="AO160" s="783"/>
      <c r="AP160" s="783"/>
      <c r="AQ160" s="783"/>
      <c r="AR160" s="783"/>
      <c r="AS160" s="783"/>
    </row>
    <row r="161" spans="1:46" ht="14.45" customHeight="1">
      <c r="A161" s="787"/>
      <c r="B161" s="787"/>
      <c r="C161" s="787"/>
      <c r="D161" s="787"/>
      <c r="E161" s="3">
        <f t="shared" ref="E161:AE161" si="32">SUM(E151:E160)</f>
        <v>0</v>
      </c>
      <c r="F161" s="3">
        <f t="shared" si="32"/>
        <v>0</v>
      </c>
      <c r="G161" s="3">
        <f t="shared" si="32"/>
        <v>0</v>
      </c>
      <c r="H161" s="3">
        <f t="shared" si="32"/>
        <v>0</v>
      </c>
      <c r="I161" s="3">
        <f t="shared" si="32"/>
        <v>0</v>
      </c>
      <c r="J161" s="3">
        <f t="shared" si="32"/>
        <v>0</v>
      </c>
      <c r="K161" s="3">
        <f t="shared" si="32"/>
        <v>0</v>
      </c>
      <c r="L161" s="3">
        <f t="shared" si="32"/>
        <v>0</v>
      </c>
      <c r="M161" s="3">
        <f t="shared" si="32"/>
        <v>0</v>
      </c>
      <c r="N161" s="3">
        <f t="shared" si="32"/>
        <v>0</v>
      </c>
      <c r="O161" s="3">
        <f t="shared" si="32"/>
        <v>0</v>
      </c>
      <c r="P161" s="3">
        <f t="shared" si="32"/>
        <v>0</v>
      </c>
      <c r="Q161" s="3">
        <f t="shared" si="32"/>
        <v>0</v>
      </c>
      <c r="R161" s="3">
        <f t="shared" si="32"/>
        <v>0</v>
      </c>
      <c r="S161" s="3">
        <f t="shared" si="32"/>
        <v>0</v>
      </c>
      <c r="T161" s="3">
        <f t="shared" si="32"/>
        <v>0</v>
      </c>
      <c r="U161" s="3">
        <f t="shared" si="32"/>
        <v>0</v>
      </c>
      <c r="V161" s="3">
        <f t="shared" si="32"/>
        <v>0</v>
      </c>
      <c r="W161" s="3">
        <f t="shared" si="32"/>
        <v>0</v>
      </c>
      <c r="X161" s="3">
        <f t="shared" si="32"/>
        <v>0</v>
      </c>
      <c r="Y161" s="3">
        <f t="shared" si="32"/>
        <v>0</v>
      </c>
      <c r="Z161" s="3">
        <f t="shared" si="32"/>
        <v>0</v>
      </c>
      <c r="AA161" s="3">
        <f t="shared" si="32"/>
        <v>0</v>
      </c>
      <c r="AB161" s="3">
        <f t="shared" si="32"/>
        <v>0</v>
      </c>
      <c r="AC161" s="3">
        <f t="shared" si="32"/>
        <v>0</v>
      </c>
      <c r="AD161" s="3">
        <f t="shared" si="32"/>
        <v>0</v>
      </c>
      <c r="AE161" s="3">
        <f t="shared" si="32"/>
        <v>0</v>
      </c>
      <c r="AF161" s="4"/>
      <c r="AG161" s="92">
        <f t="shared" ref="AG161:AS161" si="33">SUM(AG151)</f>
        <v>0</v>
      </c>
      <c r="AH161" s="92">
        <f t="shared" si="33"/>
        <v>0</v>
      </c>
      <c r="AI161" s="92">
        <f t="shared" si="33"/>
        <v>0</v>
      </c>
      <c r="AJ161" s="92">
        <f t="shared" si="33"/>
        <v>0</v>
      </c>
      <c r="AK161" s="92">
        <f t="shared" si="33"/>
        <v>0</v>
      </c>
      <c r="AL161" s="92">
        <f t="shared" si="33"/>
        <v>0</v>
      </c>
      <c r="AM161" s="92">
        <f t="shared" si="33"/>
        <v>0</v>
      </c>
      <c r="AN161" s="92">
        <f t="shared" si="33"/>
        <v>0</v>
      </c>
      <c r="AO161" s="92">
        <f t="shared" si="33"/>
        <v>0</v>
      </c>
      <c r="AP161" s="92">
        <f t="shared" si="33"/>
        <v>0</v>
      </c>
      <c r="AQ161" s="92">
        <f t="shared" si="33"/>
        <v>0</v>
      </c>
      <c r="AR161" s="92">
        <f t="shared" si="33"/>
        <v>0</v>
      </c>
      <c r="AS161" s="92">
        <f t="shared" si="33"/>
        <v>0</v>
      </c>
      <c r="AT161" s="1"/>
    </row>
    <row r="162" spans="1:46" customFormat="1" thickBot="1">
      <c r="D162" s="289"/>
    </row>
    <row r="163" spans="1:46" customFormat="1" ht="15">
      <c r="A163" s="788" t="s">
        <v>250</v>
      </c>
      <c r="B163" s="784" t="s">
        <v>251</v>
      </c>
      <c r="C163" s="791" t="s">
        <v>356</v>
      </c>
      <c r="D163" s="231" t="s">
        <v>252</v>
      </c>
      <c r="E163" s="310"/>
      <c r="F163" s="310"/>
      <c r="G163" s="310"/>
      <c r="H163" s="310"/>
      <c r="I163" s="310"/>
      <c r="J163" s="310"/>
      <c r="K163" s="310"/>
      <c r="L163" s="310"/>
      <c r="M163" s="310"/>
      <c r="N163" s="310"/>
      <c r="O163" s="310"/>
      <c r="P163" s="310"/>
      <c r="Q163" s="310"/>
      <c r="R163" s="310"/>
      <c r="S163" s="310"/>
      <c r="T163" s="310"/>
      <c r="U163" s="310"/>
      <c r="V163" s="310"/>
      <c r="W163" s="310"/>
      <c r="X163" s="310"/>
      <c r="Y163" s="310"/>
      <c r="Z163" s="310"/>
      <c r="AA163" s="310"/>
      <c r="AB163" s="310"/>
      <c r="AC163" s="310"/>
      <c r="AD163" s="310"/>
      <c r="AE163" s="310"/>
      <c r="AF163" s="246"/>
      <c r="AG163" s="781"/>
      <c r="AH163" s="781"/>
      <c r="AI163" s="781"/>
      <c r="AJ163" s="781"/>
      <c r="AK163" s="781"/>
      <c r="AL163" s="781"/>
      <c r="AM163" s="781"/>
      <c r="AN163" s="781"/>
      <c r="AO163" s="781"/>
      <c r="AP163" s="781"/>
      <c r="AQ163" s="781"/>
      <c r="AR163" s="781"/>
      <c r="AS163" s="781"/>
    </row>
    <row r="164" spans="1:46" customFormat="1" ht="15">
      <c r="A164" s="789"/>
      <c r="B164" s="785"/>
      <c r="C164" s="792"/>
      <c r="D164" s="311" t="s">
        <v>155</v>
      </c>
      <c r="E164" s="310"/>
      <c r="F164" s="310"/>
      <c r="G164" s="310"/>
      <c r="H164" s="310"/>
      <c r="I164" s="310"/>
      <c r="J164" s="310"/>
      <c r="K164" s="310"/>
      <c r="L164" s="310"/>
      <c r="M164" s="310"/>
      <c r="N164" s="310"/>
      <c r="O164" s="310"/>
      <c r="P164" s="310"/>
      <c r="Q164" s="310"/>
      <c r="R164" s="310"/>
      <c r="S164" s="310"/>
      <c r="T164" s="310"/>
      <c r="U164" s="310"/>
      <c r="V164" s="310"/>
      <c r="W164" s="310"/>
      <c r="X164" s="310"/>
      <c r="Y164" s="310"/>
      <c r="Z164" s="310"/>
      <c r="AA164" s="310"/>
      <c r="AB164" s="310"/>
      <c r="AC164" s="310"/>
      <c r="AD164" s="310"/>
      <c r="AE164" s="310"/>
      <c r="AF164" s="246"/>
      <c r="AG164" s="782"/>
      <c r="AH164" s="782"/>
      <c r="AI164" s="782"/>
      <c r="AJ164" s="782"/>
      <c r="AK164" s="782"/>
      <c r="AL164" s="782"/>
      <c r="AM164" s="782"/>
      <c r="AN164" s="782"/>
      <c r="AO164" s="782"/>
      <c r="AP164" s="782"/>
      <c r="AQ164" s="782"/>
      <c r="AR164" s="782"/>
      <c r="AS164" s="782"/>
    </row>
    <row r="165" spans="1:46" customFormat="1" ht="15">
      <c r="A165" s="789"/>
      <c r="B165" s="785"/>
      <c r="C165" s="792"/>
      <c r="D165" s="311" t="s">
        <v>135</v>
      </c>
      <c r="E165" s="310"/>
      <c r="F165" s="310"/>
      <c r="G165" s="310"/>
      <c r="H165" s="310"/>
      <c r="I165" s="310"/>
      <c r="J165" s="310"/>
      <c r="K165" s="310"/>
      <c r="L165" s="310"/>
      <c r="M165" s="310"/>
      <c r="N165" s="310"/>
      <c r="O165" s="310"/>
      <c r="P165" s="310"/>
      <c r="Q165" s="310"/>
      <c r="R165" s="310"/>
      <c r="S165" s="310"/>
      <c r="T165" s="310"/>
      <c r="U165" s="310"/>
      <c r="V165" s="310"/>
      <c r="W165" s="310"/>
      <c r="X165" s="310"/>
      <c r="Y165" s="310"/>
      <c r="Z165" s="310"/>
      <c r="AA165" s="310"/>
      <c r="AB165" s="310"/>
      <c r="AC165" s="310"/>
      <c r="AD165" s="310"/>
      <c r="AE165" s="310"/>
      <c r="AF165" s="246"/>
      <c r="AG165" s="782"/>
      <c r="AH165" s="782"/>
      <c r="AI165" s="782"/>
      <c r="AJ165" s="782"/>
      <c r="AK165" s="782"/>
      <c r="AL165" s="782"/>
      <c r="AM165" s="782"/>
      <c r="AN165" s="782"/>
      <c r="AO165" s="782"/>
      <c r="AP165" s="782"/>
      <c r="AQ165" s="782"/>
      <c r="AR165" s="782"/>
      <c r="AS165" s="782"/>
    </row>
    <row r="166" spans="1:46" customFormat="1" thickBot="1">
      <c r="A166" s="790"/>
      <c r="B166" s="786"/>
      <c r="C166" s="793"/>
      <c r="D166" s="233" t="s">
        <v>156</v>
      </c>
      <c r="E166" s="310"/>
      <c r="F166" s="310"/>
      <c r="G166" s="310"/>
      <c r="H166" s="310"/>
      <c r="I166" s="310"/>
      <c r="J166" s="310"/>
      <c r="K166" s="310"/>
      <c r="L166" s="310"/>
      <c r="M166" s="310"/>
      <c r="N166" s="310"/>
      <c r="O166" s="310"/>
      <c r="P166" s="310"/>
      <c r="Q166" s="310"/>
      <c r="R166" s="310"/>
      <c r="S166" s="310"/>
      <c r="T166" s="310"/>
      <c r="U166" s="310"/>
      <c r="V166" s="310"/>
      <c r="W166" s="310"/>
      <c r="X166" s="310"/>
      <c r="Y166" s="310"/>
      <c r="Z166" s="310"/>
      <c r="AA166" s="310"/>
      <c r="AB166" s="310"/>
      <c r="AC166" s="310"/>
      <c r="AD166" s="310"/>
      <c r="AE166" s="310"/>
      <c r="AF166" s="246"/>
      <c r="AG166" s="783"/>
      <c r="AH166" s="783"/>
      <c r="AI166" s="783"/>
      <c r="AJ166" s="783"/>
      <c r="AK166" s="783"/>
      <c r="AL166" s="783"/>
      <c r="AM166" s="783"/>
      <c r="AN166" s="783"/>
      <c r="AO166" s="783"/>
      <c r="AP166" s="783"/>
      <c r="AQ166" s="783"/>
      <c r="AR166" s="783"/>
      <c r="AS166" s="783"/>
    </row>
    <row r="167" spans="1:46" ht="14.45" customHeight="1">
      <c r="A167" s="787"/>
      <c r="B167" s="787"/>
      <c r="C167" s="787"/>
      <c r="D167" s="787"/>
      <c r="E167" s="3">
        <f t="shared" ref="E167:AE167" si="34">SUM(E163:E166)</f>
        <v>0</v>
      </c>
      <c r="F167" s="3">
        <f t="shared" si="34"/>
        <v>0</v>
      </c>
      <c r="G167" s="3">
        <f t="shared" si="34"/>
        <v>0</v>
      </c>
      <c r="H167" s="3">
        <f t="shared" si="34"/>
        <v>0</v>
      </c>
      <c r="I167" s="3">
        <f t="shared" si="34"/>
        <v>0</v>
      </c>
      <c r="J167" s="3">
        <f t="shared" si="34"/>
        <v>0</v>
      </c>
      <c r="K167" s="3">
        <f t="shared" si="34"/>
        <v>0</v>
      </c>
      <c r="L167" s="3">
        <f t="shared" si="34"/>
        <v>0</v>
      </c>
      <c r="M167" s="3">
        <f t="shared" si="34"/>
        <v>0</v>
      </c>
      <c r="N167" s="3">
        <f t="shared" si="34"/>
        <v>0</v>
      </c>
      <c r="O167" s="3">
        <f t="shared" si="34"/>
        <v>0</v>
      </c>
      <c r="P167" s="3">
        <f t="shared" si="34"/>
        <v>0</v>
      </c>
      <c r="Q167" s="3">
        <f t="shared" si="34"/>
        <v>0</v>
      </c>
      <c r="R167" s="3">
        <f t="shared" si="34"/>
        <v>0</v>
      </c>
      <c r="S167" s="3">
        <f t="shared" si="34"/>
        <v>0</v>
      </c>
      <c r="T167" s="3">
        <f t="shared" si="34"/>
        <v>0</v>
      </c>
      <c r="U167" s="3">
        <f t="shared" si="34"/>
        <v>0</v>
      </c>
      <c r="V167" s="3">
        <f t="shared" si="34"/>
        <v>0</v>
      </c>
      <c r="W167" s="3">
        <f t="shared" si="34"/>
        <v>0</v>
      </c>
      <c r="X167" s="3">
        <f t="shared" si="34"/>
        <v>0</v>
      </c>
      <c r="Y167" s="3">
        <f t="shared" si="34"/>
        <v>0</v>
      </c>
      <c r="Z167" s="3">
        <f t="shared" si="34"/>
        <v>0</v>
      </c>
      <c r="AA167" s="3">
        <f t="shared" si="34"/>
        <v>0</v>
      </c>
      <c r="AB167" s="3">
        <f t="shared" si="34"/>
        <v>0</v>
      </c>
      <c r="AC167" s="3">
        <f t="shared" si="34"/>
        <v>0</v>
      </c>
      <c r="AD167" s="3">
        <f t="shared" si="34"/>
        <v>0</v>
      </c>
      <c r="AE167" s="3">
        <f t="shared" si="34"/>
        <v>0</v>
      </c>
      <c r="AF167" s="4"/>
      <c r="AG167" s="92">
        <f t="shared" ref="AG167:AS167" si="35">SUM(AG163)</f>
        <v>0</v>
      </c>
      <c r="AH167" s="92">
        <f t="shared" si="35"/>
        <v>0</v>
      </c>
      <c r="AI167" s="92">
        <f t="shared" si="35"/>
        <v>0</v>
      </c>
      <c r="AJ167" s="92">
        <f t="shared" si="35"/>
        <v>0</v>
      </c>
      <c r="AK167" s="92">
        <f t="shared" si="35"/>
        <v>0</v>
      </c>
      <c r="AL167" s="92">
        <f t="shared" si="35"/>
        <v>0</v>
      </c>
      <c r="AM167" s="92">
        <f t="shared" si="35"/>
        <v>0</v>
      </c>
      <c r="AN167" s="92">
        <f t="shared" si="35"/>
        <v>0</v>
      </c>
      <c r="AO167" s="92">
        <f t="shared" si="35"/>
        <v>0</v>
      </c>
      <c r="AP167" s="92">
        <f t="shared" si="35"/>
        <v>0</v>
      </c>
      <c r="AQ167" s="92">
        <f t="shared" si="35"/>
        <v>0</v>
      </c>
      <c r="AR167" s="92">
        <f t="shared" si="35"/>
        <v>0</v>
      </c>
      <c r="AS167" s="92">
        <f t="shared" si="35"/>
        <v>0</v>
      </c>
      <c r="AT167" s="1"/>
    </row>
    <row r="168" spans="1:46" customFormat="1" thickBot="1">
      <c r="D168" s="289"/>
    </row>
    <row r="169" spans="1:46" customFormat="1" ht="15">
      <c r="A169" s="788" t="s">
        <v>57</v>
      </c>
      <c r="B169" s="784" t="s">
        <v>113</v>
      </c>
      <c r="C169" s="791" t="s">
        <v>357</v>
      </c>
      <c r="D169" s="231" t="s">
        <v>266</v>
      </c>
      <c r="E169" s="310"/>
      <c r="F169" s="310"/>
      <c r="G169" s="310"/>
      <c r="H169" s="310"/>
      <c r="I169" s="310"/>
      <c r="J169" s="310"/>
      <c r="K169" s="310"/>
      <c r="L169" s="310"/>
      <c r="M169" s="310"/>
      <c r="N169" s="310"/>
      <c r="O169" s="310"/>
      <c r="P169" s="310"/>
      <c r="Q169" s="310"/>
      <c r="R169" s="310"/>
      <c r="S169" s="310"/>
      <c r="T169" s="310"/>
      <c r="U169" s="310"/>
      <c r="V169" s="310"/>
      <c r="W169" s="310"/>
      <c r="X169" s="310"/>
      <c r="Y169" s="310"/>
      <c r="Z169" s="310"/>
      <c r="AA169" s="310"/>
      <c r="AB169" s="310"/>
      <c r="AC169" s="310"/>
      <c r="AD169" s="310"/>
      <c r="AE169" s="310"/>
      <c r="AF169" s="246"/>
      <c r="AG169" s="781"/>
      <c r="AH169" s="781"/>
      <c r="AI169" s="781"/>
      <c r="AJ169" s="781"/>
      <c r="AK169" s="781"/>
      <c r="AL169" s="781"/>
      <c r="AM169" s="781"/>
      <c r="AN169" s="781"/>
      <c r="AO169" s="781"/>
      <c r="AP169" s="781"/>
      <c r="AQ169" s="781"/>
      <c r="AR169" s="781"/>
      <c r="AS169" s="781"/>
    </row>
    <row r="170" spans="1:46" customFormat="1" ht="15">
      <c r="A170" s="789"/>
      <c r="B170" s="785"/>
      <c r="C170" s="792"/>
      <c r="D170" s="311" t="s">
        <v>267</v>
      </c>
      <c r="E170" s="310"/>
      <c r="F170" s="310"/>
      <c r="G170" s="310"/>
      <c r="H170" s="310"/>
      <c r="I170" s="310"/>
      <c r="J170" s="310"/>
      <c r="K170" s="310"/>
      <c r="L170" s="310"/>
      <c r="M170" s="310"/>
      <c r="N170" s="310"/>
      <c r="O170" s="310"/>
      <c r="P170" s="310"/>
      <c r="Q170" s="310"/>
      <c r="R170" s="310"/>
      <c r="S170" s="310"/>
      <c r="T170" s="310"/>
      <c r="U170" s="310"/>
      <c r="V170" s="310"/>
      <c r="W170" s="310"/>
      <c r="X170" s="310"/>
      <c r="Y170" s="310"/>
      <c r="Z170" s="310"/>
      <c r="AA170" s="310"/>
      <c r="AB170" s="310"/>
      <c r="AC170" s="310"/>
      <c r="AD170" s="310"/>
      <c r="AE170" s="310"/>
      <c r="AF170" s="246"/>
      <c r="AG170" s="782"/>
      <c r="AH170" s="782"/>
      <c r="AI170" s="782"/>
      <c r="AJ170" s="782"/>
      <c r="AK170" s="782"/>
      <c r="AL170" s="782"/>
      <c r="AM170" s="782"/>
      <c r="AN170" s="782"/>
      <c r="AO170" s="782"/>
      <c r="AP170" s="782"/>
      <c r="AQ170" s="782"/>
      <c r="AR170" s="782"/>
      <c r="AS170" s="782"/>
    </row>
    <row r="171" spans="1:46" customFormat="1" ht="15">
      <c r="A171" s="789"/>
      <c r="B171" s="785"/>
      <c r="C171" s="792"/>
      <c r="D171" s="311" t="s">
        <v>268</v>
      </c>
      <c r="E171" s="310"/>
      <c r="F171" s="310"/>
      <c r="G171" s="310"/>
      <c r="H171" s="310"/>
      <c r="I171" s="310"/>
      <c r="J171" s="310"/>
      <c r="K171" s="310"/>
      <c r="L171" s="310"/>
      <c r="M171" s="310"/>
      <c r="N171" s="310"/>
      <c r="O171" s="310"/>
      <c r="P171" s="310"/>
      <c r="Q171" s="310"/>
      <c r="R171" s="310"/>
      <c r="S171" s="310"/>
      <c r="T171" s="310"/>
      <c r="U171" s="310"/>
      <c r="V171" s="310"/>
      <c r="W171" s="310"/>
      <c r="X171" s="310"/>
      <c r="Y171" s="310"/>
      <c r="Z171" s="310"/>
      <c r="AA171" s="310"/>
      <c r="AB171" s="310"/>
      <c r="AC171" s="310"/>
      <c r="AD171" s="310"/>
      <c r="AE171" s="310"/>
      <c r="AF171" s="246"/>
      <c r="AG171" s="782"/>
      <c r="AH171" s="782"/>
      <c r="AI171" s="782"/>
      <c r="AJ171" s="782"/>
      <c r="AK171" s="782"/>
      <c r="AL171" s="782"/>
      <c r="AM171" s="782"/>
      <c r="AN171" s="782"/>
      <c r="AO171" s="782"/>
      <c r="AP171" s="782"/>
      <c r="AQ171" s="782"/>
      <c r="AR171" s="782"/>
      <c r="AS171" s="782"/>
    </row>
    <row r="172" spans="1:46" customFormat="1" ht="15">
      <c r="A172" s="789"/>
      <c r="B172" s="785"/>
      <c r="C172" s="792"/>
      <c r="D172" s="311" t="s">
        <v>269</v>
      </c>
      <c r="E172" s="310"/>
      <c r="F172" s="310"/>
      <c r="G172" s="310"/>
      <c r="H172" s="310"/>
      <c r="I172" s="310"/>
      <c r="J172" s="310"/>
      <c r="K172" s="310"/>
      <c r="L172" s="310"/>
      <c r="M172" s="310"/>
      <c r="N172" s="310"/>
      <c r="O172" s="310"/>
      <c r="P172" s="310"/>
      <c r="Q172" s="310"/>
      <c r="R172" s="310"/>
      <c r="S172" s="310"/>
      <c r="T172" s="310"/>
      <c r="U172" s="310"/>
      <c r="V172" s="310"/>
      <c r="W172" s="310"/>
      <c r="X172" s="310"/>
      <c r="Y172" s="310"/>
      <c r="Z172" s="310"/>
      <c r="AA172" s="310"/>
      <c r="AB172" s="310"/>
      <c r="AC172" s="310"/>
      <c r="AD172" s="310"/>
      <c r="AE172" s="310"/>
      <c r="AF172" s="246"/>
      <c r="AG172" s="782"/>
      <c r="AH172" s="782"/>
      <c r="AI172" s="782"/>
      <c r="AJ172" s="782"/>
      <c r="AK172" s="782"/>
      <c r="AL172" s="782"/>
      <c r="AM172" s="782"/>
      <c r="AN172" s="782"/>
      <c r="AO172" s="782"/>
      <c r="AP172" s="782"/>
      <c r="AQ172" s="782"/>
      <c r="AR172" s="782"/>
      <c r="AS172" s="782"/>
    </row>
    <row r="173" spans="1:46" customFormat="1" ht="15">
      <c r="A173" s="789"/>
      <c r="B173" s="785"/>
      <c r="C173" s="792"/>
      <c r="D173" s="311" t="s">
        <v>114</v>
      </c>
      <c r="E173" s="310"/>
      <c r="F173" s="310"/>
      <c r="G173" s="310"/>
      <c r="H173" s="310"/>
      <c r="I173" s="310"/>
      <c r="J173" s="310"/>
      <c r="K173" s="310"/>
      <c r="L173" s="310"/>
      <c r="M173" s="310"/>
      <c r="N173" s="310"/>
      <c r="O173" s="310"/>
      <c r="P173" s="310"/>
      <c r="Q173" s="310"/>
      <c r="R173" s="310"/>
      <c r="S173" s="310"/>
      <c r="T173" s="310"/>
      <c r="U173" s="310"/>
      <c r="V173" s="310"/>
      <c r="W173" s="310"/>
      <c r="X173" s="310"/>
      <c r="Y173" s="310"/>
      <c r="Z173" s="310"/>
      <c r="AA173" s="310"/>
      <c r="AB173" s="310"/>
      <c r="AC173" s="310"/>
      <c r="AD173" s="310"/>
      <c r="AE173" s="310"/>
      <c r="AF173" s="246"/>
      <c r="AG173" s="782"/>
      <c r="AH173" s="782"/>
      <c r="AI173" s="782"/>
      <c r="AJ173" s="782"/>
      <c r="AK173" s="782"/>
      <c r="AL173" s="782"/>
      <c r="AM173" s="782"/>
      <c r="AN173" s="782"/>
      <c r="AO173" s="782"/>
      <c r="AP173" s="782"/>
      <c r="AQ173" s="782"/>
      <c r="AR173" s="782"/>
      <c r="AS173" s="782"/>
    </row>
    <row r="174" spans="1:46" customFormat="1" ht="15">
      <c r="A174" s="789"/>
      <c r="B174" s="785"/>
      <c r="C174" s="792"/>
      <c r="D174" s="311" t="s">
        <v>115</v>
      </c>
      <c r="E174" s="310"/>
      <c r="F174" s="310"/>
      <c r="G174" s="310"/>
      <c r="H174" s="310"/>
      <c r="I174" s="310"/>
      <c r="J174" s="310"/>
      <c r="K174" s="310"/>
      <c r="L174" s="310"/>
      <c r="M174" s="310"/>
      <c r="N174" s="310"/>
      <c r="O174" s="310"/>
      <c r="P174" s="310"/>
      <c r="Q174" s="310"/>
      <c r="R174" s="310"/>
      <c r="S174" s="310"/>
      <c r="T174" s="310"/>
      <c r="U174" s="310"/>
      <c r="V174" s="310"/>
      <c r="W174" s="310"/>
      <c r="X174" s="310"/>
      <c r="Y174" s="310"/>
      <c r="Z174" s="310"/>
      <c r="AA174" s="310"/>
      <c r="AB174" s="310"/>
      <c r="AC174" s="310"/>
      <c r="AD174" s="310"/>
      <c r="AE174" s="310"/>
      <c r="AF174" s="246"/>
      <c r="AG174" s="782"/>
      <c r="AH174" s="782"/>
      <c r="AI174" s="782"/>
      <c r="AJ174" s="782"/>
      <c r="AK174" s="782"/>
      <c r="AL174" s="782"/>
      <c r="AM174" s="782"/>
      <c r="AN174" s="782"/>
      <c r="AO174" s="782"/>
      <c r="AP174" s="782"/>
      <c r="AQ174" s="782"/>
      <c r="AR174" s="782"/>
      <c r="AS174" s="782"/>
    </row>
    <row r="175" spans="1:46" customFormat="1" ht="19.5" customHeight="1">
      <c r="A175" s="789"/>
      <c r="B175" s="785"/>
      <c r="C175" s="792"/>
      <c r="D175" s="311" t="s">
        <v>116</v>
      </c>
      <c r="E175" s="310"/>
      <c r="F175" s="310"/>
      <c r="G175" s="310"/>
      <c r="H175" s="310"/>
      <c r="I175" s="310"/>
      <c r="J175" s="310"/>
      <c r="K175" s="310"/>
      <c r="L175" s="310"/>
      <c r="M175" s="310"/>
      <c r="N175" s="310"/>
      <c r="O175" s="310"/>
      <c r="P175" s="310"/>
      <c r="Q175" s="310"/>
      <c r="R175" s="310"/>
      <c r="S175" s="310"/>
      <c r="T175" s="310"/>
      <c r="U175" s="310"/>
      <c r="V175" s="310"/>
      <c r="W175" s="310"/>
      <c r="X175" s="310"/>
      <c r="Y175" s="310"/>
      <c r="Z175" s="310"/>
      <c r="AA175" s="310"/>
      <c r="AB175" s="310"/>
      <c r="AC175" s="310"/>
      <c r="AD175" s="310"/>
      <c r="AE175" s="310"/>
      <c r="AF175" s="246"/>
      <c r="AG175" s="782"/>
      <c r="AH175" s="782"/>
      <c r="AI175" s="782"/>
      <c r="AJ175" s="782"/>
      <c r="AK175" s="782"/>
      <c r="AL175" s="782"/>
      <c r="AM175" s="782"/>
      <c r="AN175" s="782"/>
      <c r="AO175" s="782"/>
      <c r="AP175" s="782"/>
      <c r="AQ175" s="782"/>
      <c r="AR175" s="782"/>
      <c r="AS175" s="782"/>
    </row>
    <row r="176" spans="1:46" customFormat="1" ht="18.75" customHeight="1">
      <c r="A176" s="789"/>
      <c r="B176" s="785"/>
      <c r="C176" s="792"/>
      <c r="D176" s="311" t="s">
        <v>117</v>
      </c>
      <c r="E176" s="310"/>
      <c r="F176" s="310"/>
      <c r="G176" s="310"/>
      <c r="H176" s="310"/>
      <c r="I176" s="310"/>
      <c r="J176" s="310"/>
      <c r="K176" s="310"/>
      <c r="L176" s="310"/>
      <c r="M176" s="310"/>
      <c r="N176" s="310"/>
      <c r="O176" s="310"/>
      <c r="P176" s="310"/>
      <c r="Q176" s="310"/>
      <c r="R176" s="310"/>
      <c r="S176" s="310"/>
      <c r="T176" s="310"/>
      <c r="U176" s="310"/>
      <c r="V176" s="310"/>
      <c r="W176" s="310"/>
      <c r="X176" s="310"/>
      <c r="Y176" s="310"/>
      <c r="Z176" s="310"/>
      <c r="AA176" s="310"/>
      <c r="AB176" s="310"/>
      <c r="AC176" s="310"/>
      <c r="AD176" s="310"/>
      <c r="AE176" s="310"/>
      <c r="AF176" s="246"/>
      <c r="AG176" s="782"/>
      <c r="AH176" s="782"/>
      <c r="AI176" s="782"/>
      <c r="AJ176" s="782"/>
      <c r="AK176" s="782"/>
      <c r="AL176" s="782"/>
      <c r="AM176" s="782"/>
      <c r="AN176" s="782"/>
      <c r="AO176" s="782"/>
      <c r="AP176" s="782"/>
      <c r="AQ176" s="782"/>
      <c r="AR176" s="782"/>
      <c r="AS176" s="782"/>
    </row>
    <row r="177" spans="1:46" customFormat="1" ht="15">
      <c r="A177" s="789"/>
      <c r="B177" s="785"/>
      <c r="C177" s="792"/>
      <c r="D177" s="312" t="s">
        <v>118</v>
      </c>
      <c r="E177" s="310"/>
      <c r="F177" s="310"/>
      <c r="G177" s="310"/>
      <c r="H177" s="310"/>
      <c r="I177" s="310"/>
      <c r="J177" s="310"/>
      <c r="K177" s="310"/>
      <c r="L177" s="310"/>
      <c r="M177" s="310"/>
      <c r="N177" s="310"/>
      <c r="O177" s="310"/>
      <c r="P177" s="310"/>
      <c r="Q177" s="310"/>
      <c r="R177" s="310"/>
      <c r="S177" s="310"/>
      <c r="T177" s="310"/>
      <c r="U177" s="310"/>
      <c r="V177" s="310"/>
      <c r="W177" s="310"/>
      <c r="X177" s="310"/>
      <c r="Y177" s="310"/>
      <c r="Z177" s="310"/>
      <c r="AA177" s="310"/>
      <c r="AB177" s="310"/>
      <c r="AC177" s="310"/>
      <c r="AD177" s="310"/>
      <c r="AE177" s="310"/>
      <c r="AF177" s="246"/>
      <c r="AG177" s="782"/>
      <c r="AH177" s="782"/>
      <c r="AI177" s="782"/>
      <c r="AJ177" s="782"/>
      <c r="AK177" s="782"/>
      <c r="AL177" s="782"/>
      <c r="AM177" s="782"/>
      <c r="AN177" s="782"/>
      <c r="AO177" s="782"/>
      <c r="AP177" s="782"/>
      <c r="AQ177" s="782"/>
      <c r="AR177" s="782"/>
      <c r="AS177" s="782"/>
    </row>
    <row r="178" spans="1:46" customFormat="1" ht="15">
      <c r="A178" s="789"/>
      <c r="B178" s="785"/>
      <c r="C178" s="792"/>
      <c r="D178" s="312" t="s">
        <v>119</v>
      </c>
      <c r="E178" s="310"/>
      <c r="F178" s="310"/>
      <c r="G178" s="310"/>
      <c r="H178" s="310"/>
      <c r="I178" s="310"/>
      <c r="J178" s="310"/>
      <c r="K178" s="310"/>
      <c r="L178" s="310"/>
      <c r="M178" s="310"/>
      <c r="N178" s="310"/>
      <c r="O178" s="310"/>
      <c r="P178" s="310"/>
      <c r="Q178" s="310"/>
      <c r="R178" s="310"/>
      <c r="S178" s="310"/>
      <c r="T178" s="310"/>
      <c r="U178" s="310"/>
      <c r="V178" s="310"/>
      <c r="W178" s="310"/>
      <c r="X178" s="310"/>
      <c r="Y178" s="310"/>
      <c r="Z178" s="310"/>
      <c r="AA178" s="310"/>
      <c r="AB178" s="310"/>
      <c r="AC178" s="310"/>
      <c r="AD178" s="310"/>
      <c r="AE178" s="310"/>
      <c r="AF178" s="246"/>
      <c r="AG178" s="782"/>
      <c r="AH178" s="782"/>
      <c r="AI178" s="782"/>
      <c r="AJ178" s="782"/>
      <c r="AK178" s="782"/>
      <c r="AL178" s="782"/>
      <c r="AM178" s="782"/>
      <c r="AN178" s="782"/>
      <c r="AO178" s="782"/>
      <c r="AP178" s="782"/>
      <c r="AQ178" s="782"/>
      <c r="AR178" s="782"/>
      <c r="AS178" s="782"/>
    </row>
    <row r="179" spans="1:46" customFormat="1" ht="15">
      <c r="A179" s="789"/>
      <c r="B179" s="785"/>
      <c r="C179" s="792"/>
      <c r="D179" s="312" t="s">
        <v>120</v>
      </c>
      <c r="E179" s="310"/>
      <c r="F179" s="310"/>
      <c r="G179" s="310"/>
      <c r="H179" s="310"/>
      <c r="I179" s="310"/>
      <c r="J179" s="310"/>
      <c r="K179" s="310"/>
      <c r="L179" s="310"/>
      <c r="M179" s="310"/>
      <c r="N179" s="310"/>
      <c r="O179" s="310"/>
      <c r="P179" s="310"/>
      <c r="Q179" s="310"/>
      <c r="R179" s="310"/>
      <c r="S179" s="310"/>
      <c r="T179" s="310"/>
      <c r="U179" s="310"/>
      <c r="V179" s="310"/>
      <c r="W179" s="310"/>
      <c r="X179" s="310"/>
      <c r="Y179" s="310"/>
      <c r="Z179" s="310"/>
      <c r="AA179" s="310"/>
      <c r="AB179" s="310"/>
      <c r="AC179" s="310"/>
      <c r="AD179" s="310"/>
      <c r="AE179" s="310"/>
      <c r="AF179" s="246"/>
      <c r="AG179" s="782"/>
      <c r="AH179" s="782"/>
      <c r="AI179" s="782"/>
      <c r="AJ179" s="782"/>
      <c r="AK179" s="782"/>
      <c r="AL179" s="782"/>
      <c r="AM179" s="782"/>
      <c r="AN179" s="782"/>
      <c r="AO179" s="782"/>
      <c r="AP179" s="782"/>
      <c r="AQ179" s="782"/>
      <c r="AR179" s="782"/>
      <c r="AS179" s="782"/>
    </row>
    <row r="180" spans="1:46" customFormat="1" thickBot="1">
      <c r="A180" s="790"/>
      <c r="B180" s="786"/>
      <c r="C180" s="793"/>
      <c r="D180" s="233" t="s">
        <v>149</v>
      </c>
      <c r="E180" s="310"/>
      <c r="F180" s="310"/>
      <c r="G180" s="310"/>
      <c r="H180" s="310"/>
      <c r="I180" s="310"/>
      <c r="J180" s="310"/>
      <c r="K180" s="310"/>
      <c r="L180" s="310"/>
      <c r="M180" s="310"/>
      <c r="N180" s="310"/>
      <c r="O180" s="310"/>
      <c r="P180" s="310"/>
      <c r="Q180" s="310"/>
      <c r="R180" s="310"/>
      <c r="S180" s="310"/>
      <c r="T180" s="310"/>
      <c r="U180" s="310"/>
      <c r="V180" s="310"/>
      <c r="W180" s="310"/>
      <c r="X180" s="310"/>
      <c r="Y180" s="310"/>
      <c r="Z180" s="310"/>
      <c r="AA180" s="310"/>
      <c r="AB180" s="310"/>
      <c r="AC180" s="310"/>
      <c r="AD180" s="310"/>
      <c r="AE180" s="310"/>
      <c r="AF180" s="246"/>
      <c r="AG180" s="783"/>
      <c r="AH180" s="783"/>
      <c r="AI180" s="783"/>
      <c r="AJ180" s="783"/>
      <c r="AK180" s="783"/>
      <c r="AL180" s="783"/>
      <c r="AM180" s="783"/>
      <c r="AN180" s="783"/>
      <c r="AO180" s="783"/>
      <c r="AP180" s="783"/>
      <c r="AQ180" s="783"/>
      <c r="AR180" s="783"/>
      <c r="AS180" s="783"/>
    </row>
    <row r="181" spans="1:46" ht="14.45" customHeight="1">
      <c r="A181" s="787"/>
      <c r="B181" s="787"/>
      <c r="C181" s="787"/>
      <c r="D181" s="787"/>
      <c r="E181" s="3">
        <f t="shared" ref="E181:AE181" si="36">SUM(E169:E180)</f>
        <v>0</v>
      </c>
      <c r="F181" s="3">
        <f t="shared" si="36"/>
        <v>0</v>
      </c>
      <c r="G181" s="3">
        <f t="shared" si="36"/>
        <v>0</v>
      </c>
      <c r="H181" s="3">
        <f t="shared" si="36"/>
        <v>0</v>
      </c>
      <c r="I181" s="3">
        <f t="shared" si="36"/>
        <v>0</v>
      </c>
      <c r="J181" s="3">
        <f t="shared" si="36"/>
        <v>0</v>
      </c>
      <c r="K181" s="3">
        <f t="shared" si="36"/>
        <v>0</v>
      </c>
      <c r="L181" s="3">
        <f t="shared" si="36"/>
        <v>0</v>
      </c>
      <c r="M181" s="3">
        <f t="shared" si="36"/>
        <v>0</v>
      </c>
      <c r="N181" s="3">
        <f t="shared" si="36"/>
        <v>0</v>
      </c>
      <c r="O181" s="3">
        <f t="shared" si="36"/>
        <v>0</v>
      </c>
      <c r="P181" s="3">
        <f t="shared" si="36"/>
        <v>0</v>
      </c>
      <c r="Q181" s="3">
        <f t="shared" si="36"/>
        <v>0</v>
      </c>
      <c r="R181" s="3">
        <f t="shared" si="36"/>
        <v>0</v>
      </c>
      <c r="S181" s="3">
        <f t="shared" si="36"/>
        <v>0</v>
      </c>
      <c r="T181" s="3">
        <f t="shared" si="36"/>
        <v>0</v>
      </c>
      <c r="U181" s="3">
        <f t="shared" si="36"/>
        <v>0</v>
      </c>
      <c r="V181" s="3">
        <f t="shared" si="36"/>
        <v>0</v>
      </c>
      <c r="W181" s="3">
        <f t="shared" si="36"/>
        <v>0</v>
      </c>
      <c r="X181" s="3">
        <f t="shared" si="36"/>
        <v>0</v>
      </c>
      <c r="Y181" s="3">
        <f t="shared" si="36"/>
        <v>0</v>
      </c>
      <c r="Z181" s="3">
        <f t="shared" si="36"/>
        <v>0</v>
      </c>
      <c r="AA181" s="3">
        <f t="shared" si="36"/>
        <v>0</v>
      </c>
      <c r="AB181" s="3">
        <f t="shared" si="36"/>
        <v>0</v>
      </c>
      <c r="AC181" s="3">
        <f t="shared" si="36"/>
        <v>0</v>
      </c>
      <c r="AD181" s="3">
        <f t="shared" si="36"/>
        <v>0</v>
      </c>
      <c r="AE181" s="3">
        <f t="shared" si="36"/>
        <v>0</v>
      </c>
      <c r="AF181" s="4"/>
      <c r="AG181" s="92">
        <f t="shared" ref="AG181:AS181" si="37">SUM(AG169)</f>
        <v>0</v>
      </c>
      <c r="AH181" s="92">
        <f t="shared" si="37"/>
        <v>0</v>
      </c>
      <c r="AI181" s="92">
        <f t="shared" si="37"/>
        <v>0</v>
      </c>
      <c r="AJ181" s="92">
        <f t="shared" si="37"/>
        <v>0</v>
      </c>
      <c r="AK181" s="92">
        <f t="shared" si="37"/>
        <v>0</v>
      </c>
      <c r="AL181" s="92">
        <f t="shared" si="37"/>
        <v>0</v>
      </c>
      <c r="AM181" s="92">
        <f t="shared" si="37"/>
        <v>0</v>
      </c>
      <c r="AN181" s="92">
        <f t="shared" si="37"/>
        <v>0</v>
      </c>
      <c r="AO181" s="92">
        <f t="shared" si="37"/>
        <v>0</v>
      </c>
      <c r="AP181" s="92">
        <f t="shared" si="37"/>
        <v>0</v>
      </c>
      <c r="AQ181" s="92">
        <f t="shared" si="37"/>
        <v>0</v>
      </c>
      <c r="AR181" s="92">
        <f t="shared" si="37"/>
        <v>0</v>
      </c>
      <c r="AS181" s="92">
        <f t="shared" si="37"/>
        <v>0</v>
      </c>
      <c r="AT181" s="1"/>
    </row>
    <row r="182" spans="1:46" customFormat="1" thickBot="1">
      <c r="D182" s="289"/>
    </row>
    <row r="183" spans="1:46" customFormat="1" ht="15">
      <c r="A183" s="788" t="s">
        <v>57</v>
      </c>
      <c r="B183" s="784" t="s">
        <v>121</v>
      </c>
      <c r="C183" s="791" t="s">
        <v>351</v>
      </c>
      <c r="D183" s="319" t="s">
        <v>262</v>
      </c>
      <c r="E183" s="310"/>
      <c r="F183" s="310"/>
      <c r="G183" s="310"/>
      <c r="H183" s="310"/>
      <c r="I183" s="310"/>
      <c r="J183" s="310"/>
      <c r="K183" s="310"/>
      <c r="L183" s="310"/>
      <c r="M183" s="310"/>
      <c r="N183" s="310"/>
      <c r="O183" s="310"/>
      <c r="P183" s="310"/>
      <c r="Q183" s="310"/>
      <c r="R183" s="310"/>
      <c r="S183" s="310"/>
      <c r="T183" s="310"/>
      <c r="U183" s="310"/>
      <c r="V183" s="310"/>
      <c r="W183" s="310"/>
      <c r="X183" s="310"/>
      <c r="Y183" s="310"/>
      <c r="Z183" s="310"/>
      <c r="AA183" s="310"/>
      <c r="AB183" s="310"/>
      <c r="AC183" s="310"/>
      <c r="AD183" s="310"/>
      <c r="AE183" s="310"/>
      <c r="AF183" s="246"/>
      <c r="AG183" s="781"/>
      <c r="AH183" s="781"/>
      <c r="AI183" s="781"/>
      <c r="AJ183" s="781"/>
      <c r="AK183" s="781"/>
      <c r="AL183" s="781"/>
      <c r="AM183" s="781"/>
      <c r="AN183" s="781"/>
      <c r="AO183" s="781"/>
      <c r="AP183" s="781"/>
      <c r="AQ183" s="781"/>
      <c r="AR183" s="781"/>
      <c r="AS183" s="781"/>
    </row>
    <row r="184" spans="1:46" customFormat="1" ht="30">
      <c r="A184" s="789"/>
      <c r="B184" s="785"/>
      <c r="C184" s="792"/>
      <c r="D184" s="312" t="s">
        <v>263</v>
      </c>
      <c r="E184" s="310"/>
      <c r="F184" s="310"/>
      <c r="G184" s="310"/>
      <c r="H184" s="310"/>
      <c r="I184" s="310"/>
      <c r="J184" s="310"/>
      <c r="K184" s="310"/>
      <c r="L184" s="310"/>
      <c r="M184" s="310"/>
      <c r="N184" s="310"/>
      <c r="O184" s="310"/>
      <c r="P184" s="310"/>
      <c r="Q184" s="310"/>
      <c r="R184" s="310"/>
      <c r="S184" s="310"/>
      <c r="T184" s="310"/>
      <c r="U184" s="310"/>
      <c r="V184" s="310"/>
      <c r="W184" s="310"/>
      <c r="X184" s="310"/>
      <c r="Y184" s="310"/>
      <c r="Z184" s="310"/>
      <c r="AA184" s="310"/>
      <c r="AB184" s="310"/>
      <c r="AC184" s="310"/>
      <c r="AD184" s="310"/>
      <c r="AE184" s="310"/>
      <c r="AF184" s="246"/>
      <c r="AG184" s="782"/>
      <c r="AH184" s="782"/>
      <c r="AI184" s="782"/>
      <c r="AJ184" s="782"/>
      <c r="AK184" s="782"/>
      <c r="AL184" s="782"/>
      <c r="AM184" s="782"/>
      <c r="AN184" s="782"/>
      <c r="AO184" s="782"/>
      <c r="AP184" s="782"/>
      <c r="AQ184" s="782"/>
      <c r="AR184" s="782"/>
      <c r="AS184" s="782"/>
    </row>
    <row r="185" spans="1:46" customFormat="1" ht="15">
      <c r="A185" s="789"/>
      <c r="B185" s="785"/>
      <c r="C185" s="792"/>
      <c r="D185" s="312" t="s">
        <v>265</v>
      </c>
      <c r="E185" s="310"/>
      <c r="F185" s="310"/>
      <c r="G185" s="310"/>
      <c r="H185" s="310"/>
      <c r="I185" s="310"/>
      <c r="J185" s="310"/>
      <c r="K185" s="310"/>
      <c r="L185" s="310"/>
      <c r="M185" s="310"/>
      <c r="N185" s="310"/>
      <c r="O185" s="310"/>
      <c r="P185" s="310"/>
      <c r="Q185" s="310"/>
      <c r="R185" s="310"/>
      <c r="S185" s="310"/>
      <c r="T185" s="310"/>
      <c r="U185" s="310"/>
      <c r="V185" s="310"/>
      <c r="W185" s="310"/>
      <c r="X185" s="310"/>
      <c r="Y185" s="310"/>
      <c r="Z185" s="310"/>
      <c r="AA185" s="310"/>
      <c r="AB185" s="310"/>
      <c r="AC185" s="310"/>
      <c r="AD185" s="310"/>
      <c r="AE185" s="310"/>
      <c r="AF185" s="246"/>
      <c r="AG185" s="782"/>
      <c r="AH185" s="782"/>
      <c r="AI185" s="782"/>
      <c r="AJ185" s="782"/>
      <c r="AK185" s="782"/>
      <c r="AL185" s="782"/>
      <c r="AM185" s="782"/>
      <c r="AN185" s="782"/>
      <c r="AO185" s="782"/>
      <c r="AP185" s="782"/>
      <c r="AQ185" s="782"/>
      <c r="AR185" s="782"/>
      <c r="AS185" s="782"/>
    </row>
    <row r="186" spans="1:46" customFormat="1" ht="30">
      <c r="A186" s="789"/>
      <c r="B186" s="785"/>
      <c r="C186" s="792"/>
      <c r="D186" s="312" t="s">
        <v>352</v>
      </c>
      <c r="E186" s="310"/>
      <c r="F186" s="310"/>
      <c r="G186" s="310"/>
      <c r="H186" s="310"/>
      <c r="I186" s="310"/>
      <c r="J186" s="310"/>
      <c r="K186" s="310"/>
      <c r="L186" s="310"/>
      <c r="M186" s="310"/>
      <c r="N186" s="310"/>
      <c r="O186" s="310"/>
      <c r="P186" s="310"/>
      <c r="Q186" s="310"/>
      <c r="R186" s="310"/>
      <c r="S186" s="310"/>
      <c r="T186" s="310"/>
      <c r="U186" s="310"/>
      <c r="V186" s="310"/>
      <c r="W186" s="310"/>
      <c r="X186" s="310"/>
      <c r="Y186" s="310"/>
      <c r="Z186" s="310"/>
      <c r="AA186" s="310"/>
      <c r="AB186" s="310"/>
      <c r="AC186" s="310"/>
      <c r="AD186" s="310"/>
      <c r="AE186" s="310"/>
      <c r="AF186" s="246"/>
      <c r="AG186" s="782"/>
      <c r="AH186" s="782"/>
      <c r="AI186" s="782"/>
      <c r="AJ186" s="782"/>
      <c r="AK186" s="782"/>
      <c r="AL186" s="782"/>
      <c r="AM186" s="782"/>
      <c r="AN186" s="782"/>
      <c r="AO186" s="782"/>
      <c r="AP186" s="782"/>
      <c r="AQ186" s="782"/>
      <c r="AR186" s="782"/>
      <c r="AS186" s="782"/>
    </row>
    <row r="187" spans="1:46" customFormat="1" ht="15">
      <c r="A187" s="789"/>
      <c r="B187" s="785"/>
      <c r="C187" s="792"/>
      <c r="D187" s="312" t="s">
        <v>264</v>
      </c>
      <c r="E187" s="310"/>
      <c r="F187" s="310"/>
      <c r="G187" s="310"/>
      <c r="H187" s="310"/>
      <c r="I187" s="310"/>
      <c r="J187" s="310"/>
      <c r="K187" s="310"/>
      <c r="L187" s="310"/>
      <c r="M187" s="310"/>
      <c r="N187" s="310"/>
      <c r="O187" s="310"/>
      <c r="P187" s="310"/>
      <c r="Q187" s="310"/>
      <c r="R187" s="310"/>
      <c r="S187" s="310"/>
      <c r="T187" s="310"/>
      <c r="U187" s="310"/>
      <c r="V187" s="310"/>
      <c r="W187" s="310"/>
      <c r="X187" s="310"/>
      <c r="Y187" s="310"/>
      <c r="Z187" s="310"/>
      <c r="AA187" s="310"/>
      <c r="AB187" s="310"/>
      <c r="AC187" s="310"/>
      <c r="AD187" s="310"/>
      <c r="AE187" s="310"/>
      <c r="AF187" s="246"/>
      <c r="AG187" s="782"/>
      <c r="AH187" s="782"/>
      <c r="AI187" s="782"/>
      <c r="AJ187" s="782"/>
      <c r="AK187" s="782"/>
      <c r="AL187" s="782"/>
      <c r="AM187" s="782"/>
      <c r="AN187" s="782"/>
      <c r="AO187" s="782"/>
      <c r="AP187" s="782"/>
      <c r="AQ187" s="782"/>
      <c r="AR187" s="782"/>
      <c r="AS187" s="782"/>
    </row>
    <row r="188" spans="1:46" customFormat="1" ht="15">
      <c r="A188" s="789"/>
      <c r="B188" s="785"/>
      <c r="C188" s="792"/>
      <c r="D188" s="312" t="s">
        <v>122</v>
      </c>
      <c r="E188" s="310"/>
      <c r="F188" s="310"/>
      <c r="G188" s="310"/>
      <c r="H188" s="310"/>
      <c r="I188" s="310"/>
      <c r="J188" s="310"/>
      <c r="K188" s="310"/>
      <c r="L188" s="310"/>
      <c r="M188" s="310"/>
      <c r="N188" s="310"/>
      <c r="O188" s="310"/>
      <c r="P188" s="310"/>
      <c r="Q188" s="310"/>
      <c r="R188" s="310"/>
      <c r="S188" s="310"/>
      <c r="T188" s="310"/>
      <c r="U188" s="310"/>
      <c r="V188" s="310"/>
      <c r="W188" s="310"/>
      <c r="X188" s="310"/>
      <c r="Y188" s="310"/>
      <c r="Z188" s="310"/>
      <c r="AA188" s="310"/>
      <c r="AB188" s="310"/>
      <c r="AC188" s="310"/>
      <c r="AD188" s="310"/>
      <c r="AE188" s="310"/>
      <c r="AF188" s="246"/>
      <c r="AG188" s="782"/>
      <c r="AH188" s="782"/>
      <c r="AI188" s="782"/>
      <c r="AJ188" s="782"/>
      <c r="AK188" s="782"/>
      <c r="AL188" s="782"/>
      <c r="AM188" s="782"/>
      <c r="AN188" s="782"/>
      <c r="AO188" s="782"/>
      <c r="AP188" s="782"/>
      <c r="AQ188" s="782"/>
      <c r="AR188" s="782"/>
      <c r="AS188" s="782"/>
    </row>
    <row r="189" spans="1:46" customFormat="1" ht="19.5" customHeight="1">
      <c r="A189" s="789"/>
      <c r="B189" s="785"/>
      <c r="C189" s="792"/>
      <c r="D189" s="312" t="s">
        <v>123</v>
      </c>
      <c r="E189" s="310"/>
      <c r="F189" s="310"/>
      <c r="G189" s="310"/>
      <c r="H189" s="310"/>
      <c r="I189" s="310"/>
      <c r="J189" s="310"/>
      <c r="K189" s="310"/>
      <c r="L189" s="310"/>
      <c r="M189" s="310"/>
      <c r="N189" s="310"/>
      <c r="O189" s="310"/>
      <c r="P189" s="310"/>
      <c r="Q189" s="310"/>
      <c r="R189" s="310"/>
      <c r="S189" s="310"/>
      <c r="T189" s="310"/>
      <c r="U189" s="310"/>
      <c r="V189" s="310"/>
      <c r="W189" s="310"/>
      <c r="X189" s="310"/>
      <c r="Y189" s="310"/>
      <c r="Z189" s="310"/>
      <c r="AA189" s="310"/>
      <c r="AB189" s="310"/>
      <c r="AC189" s="310"/>
      <c r="AD189" s="310"/>
      <c r="AE189" s="310"/>
      <c r="AF189" s="246"/>
      <c r="AG189" s="782"/>
      <c r="AH189" s="782"/>
      <c r="AI189" s="782"/>
      <c r="AJ189" s="782"/>
      <c r="AK189" s="782"/>
      <c r="AL189" s="782"/>
      <c r="AM189" s="782"/>
      <c r="AN189" s="782"/>
      <c r="AO189" s="782"/>
      <c r="AP189" s="782"/>
      <c r="AQ189" s="782"/>
      <c r="AR189" s="782"/>
      <c r="AS189" s="782"/>
    </row>
    <row r="190" spans="1:46" customFormat="1" ht="18.75" customHeight="1">
      <c r="A190" s="789"/>
      <c r="B190" s="785"/>
      <c r="C190" s="792"/>
      <c r="D190" s="312" t="s">
        <v>124</v>
      </c>
      <c r="E190" s="310"/>
      <c r="F190" s="310"/>
      <c r="G190" s="310"/>
      <c r="H190" s="310"/>
      <c r="I190" s="310"/>
      <c r="J190" s="310"/>
      <c r="K190" s="310"/>
      <c r="L190" s="310"/>
      <c r="M190" s="310"/>
      <c r="N190" s="310"/>
      <c r="O190" s="310"/>
      <c r="P190" s="310"/>
      <c r="Q190" s="310"/>
      <c r="R190" s="310"/>
      <c r="S190" s="310"/>
      <c r="T190" s="310"/>
      <c r="U190" s="310"/>
      <c r="V190" s="310"/>
      <c r="W190" s="310"/>
      <c r="X190" s="310"/>
      <c r="Y190" s="310"/>
      <c r="Z190" s="310"/>
      <c r="AA190" s="310"/>
      <c r="AB190" s="310"/>
      <c r="AC190" s="310"/>
      <c r="AD190" s="310"/>
      <c r="AE190" s="310"/>
      <c r="AF190" s="246"/>
      <c r="AG190" s="782"/>
      <c r="AH190" s="782"/>
      <c r="AI190" s="782"/>
      <c r="AJ190" s="782"/>
      <c r="AK190" s="782"/>
      <c r="AL190" s="782"/>
      <c r="AM190" s="782"/>
      <c r="AN190" s="782"/>
      <c r="AO190" s="782"/>
      <c r="AP190" s="782"/>
      <c r="AQ190" s="782"/>
      <c r="AR190" s="782"/>
      <c r="AS190" s="782"/>
    </row>
    <row r="191" spans="1:46" customFormat="1" ht="15">
      <c r="A191" s="789"/>
      <c r="B191" s="785"/>
      <c r="C191" s="792"/>
      <c r="D191" s="312" t="s">
        <v>125</v>
      </c>
      <c r="E191" s="310"/>
      <c r="F191" s="310"/>
      <c r="G191" s="310"/>
      <c r="H191" s="310"/>
      <c r="I191" s="310"/>
      <c r="J191" s="310"/>
      <c r="K191" s="310"/>
      <c r="L191" s="310"/>
      <c r="M191" s="310"/>
      <c r="N191" s="310"/>
      <c r="O191" s="310"/>
      <c r="P191" s="310"/>
      <c r="Q191" s="310"/>
      <c r="R191" s="310"/>
      <c r="S191" s="310"/>
      <c r="T191" s="310"/>
      <c r="U191" s="310"/>
      <c r="V191" s="310"/>
      <c r="W191" s="310"/>
      <c r="X191" s="310"/>
      <c r="Y191" s="310"/>
      <c r="Z191" s="310"/>
      <c r="AA191" s="310"/>
      <c r="AB191" s="310"/>
      <c r="AC191" s="310"/>
      <c r="AD191" s="310"/>
      <c r="AE191" s="310"/>
      <c r="AF191" s="246"/>
      <c r="AG191" s="782"/>
      <c r="AH191" s="782"/>
      <c r="AI191" s="782"/>
      <c r="AJ191" s="782"/>
      <c r="AK191" s="782"/>
      <c r="AL191" s="782"/>
      <c r="AM191" s="782"/>
      <c r="AN191" s="782"/>
      <c r="AO191" s="782"/>
      <c r="AP191" s="782"/>
      <c r="AQ191" s="782"/>
      <c r="AR191" s="782"/>
      <c r="AS191" s="782"/>
    </row>
    <row r="192" spans="1:46" customFormat="1" ht="15">
      <c r="A192" s="789"/>
      <c r="B192" s="785"/>
      <c r="C192" s="792"/>
      <c r="D192" s="312" t="s">
        <v>126</v>
      </c>
      <c r="E192" s="310"/>
      <c r="F192" s="310"/>
      <c r="G192" s="310"/>
      <c r="H192" s="310"/>
      <c r="I192" s="310"/>
      <c r="J192" s="310"/>
      <c r="K192" s="310"/>
      <c r="L192" s="310"/>
      <c r="M192" s="310"/>
      <c r="N192" s="310"/>
      <c r="O192" s="310"/>
      <c r="P192" s="310"/>
      <c r="Q192" s="310"/>
      <c r="R192" s="310"/>
      <c r="S192" s="310"/>
      <c r="T192" s="310"/>
      <c r="U192" s="310"/>
      <c r="V192" s="310"/>
      <c r="W192" s="310"/>
      <c r="X192" s="310"/>
      <c r="Y192" s="310"/>
      <c r="Z192" s="310"/>
      <c r="AA192" s="310"/>
      <c r="AB192" s="310"/>
      <c r="AC192" s="310"/>
      <c r="AD192" s="310"/>
      <c r="AE192" s="310"/>
      <c r="AF192" s="246"/>
      <c r="AG192" s="782"/>
      <c r="AH192" s="782"/>
      <c r="AI192" s="782"/>
      <c r="AJ192" s="782"/>
      <c r="AK192" s="782"/>
      <c r="AL192" s="782"/>
      <c r="AM192" s="782"/>
      <c r="AN192" s="782"/>
      <c r="AO192" s="782"/>
      <c r="AP192" s="782"/>
      <c r="AQ192" s="782"/>
      <c r="AR192" s="782"/>
      <c r="AS192" s="782"/>
    </row>
    <row r="193" spans="1:46" customFormat="1" ht="15">
      <c r="A193" s="789"/>
      <c r="B193" s="785"/>
      <c r="C193" s="792"/>
      <c r="D193" s="312" t="s">
        <v>127</v>
      </c>
      <c r="E193" s="310"/>
      <c r="F193" s="310"/>
      <c r="G193" s="310"/>
      <c r="H193" s="310"/>
      <c r="I193" s="310"/>
      <c r="J193" s="310"/>
      <c r="K193" s="310"/>
      <c r="L193" s="310"/>
      <c r="M193" s="310"/>
      <c r="N193" s="310"/>
      <c r="O193" s="310"/>
      <c r="P193" s="310"/>
      <c r="Q193" s="310"/>
      <c r="R193" s="310"/>
      <c r="S193" s="310"/>
      <c r="T193" s="310"/>
      <c r="U193" s="310"/>
      <c r="V193" s="310"/>
      <c r="W193" s="310"/>
      <c r="X193" s="310"/>
      <c r="Y193" s="310"/>
      <c r="Z193" s="310"/>
      <c r="AA193" s="310"/>
      <c r="AB193" s="310"/>
      <c r="AC193" s="310"/>
      <c r="AD193" s="310"/>
      <c r="AE193" s="310"/>
      <c r="AF193" s="246"/>
      <c r="AG193" s="782"/>
      <c r="AH193" s="782"/>
      <c r="AI193" s="782"/>
      <c r="AJ193" s="782"/>
      <c r="AK193" s="782"/>
      <c r="AL193" s="782"/>
      <c r="AM193" s="782"/>
      <c r="AN193" s="782"/>
      <c r="AO193" s="782"/>
      <c r="AP193" s="782"/>
      <c r="AQ193" s="782"/>
      <c r="AR193" s="782"/>
      <c r="AS193" s="782"/>
    </row>
    <row r="194" spans="1:46" customFormat="1" thickBot="1">
      <c r="A194" s="789"/>
      <c r="B194" s="785"/>
      <c r="C194" s="792"/>
      <c r="D194" s="320" t="s">
        <v>128</v>
      </c>
      <c r="E194" s="310"/>
      <c r="F194" s="310"/>
      <c r="G194" s="310"/>
      <c r="H194" s="310"/>
      <c r="I194" s="310"/>
      <c r="J194" s="310"/>
      <c r="K194" s="310"/>
      <c r="L194" s="310"/>
      <c r="M194" s="310"/>
      <c r="N194" s="310"/>
      <c r="O194" s="310"/>
      <c r="P194" s="310"/>
      <c r="Q194" s="310"/>
      <c r="R194" s="310"/>
      <c r="S194" s="310"/>
      <c r="T194" s="310"/>
      <c r="U194" s="310"/>
      <c r="V194" s="310"/>
      <c r="W194" s="310"/>
      <c r="X194" s="310"/>
      <c r="Y194" s="310"/>
      <c r="Z194" s="310"/>
      <c r="AA194" s="310"/>
      <c r="AB194" s="310"/>
      <c r="AC194" s="310"/>
      <c r="AD194" s="310"/>
      <c r="AE194" s="310"/>
      <c r="AF194" s="246"/>
      <c r="AG194" s="782"/>
      <c r="AH194" s="782"/>
      <c r="AI194" s="782"/>
      <c r="AJ194" s="782"/>
      <c r="AK194" s="782"/>
      <c r="AL194" s="782"/>
      <c r="AM194" s="782"/>
      <c r="AN194" s="782"/>
      <c r="AO194" s="782"/>
      <c r="AP194" s="782"/>
      <c r="AQ194" s="782"/>
      <c r="AR194" s="782"/>
      <c r="AS194" s="782"/>
    </row>
    <row r="195" spans="1:46" customFormat="1" ht="15">
      <c r="A195" s="789"/>
      <c r="B195" s="785"/>
      <c r="C195" s="792"/>
      <c r="D195" s="321" t="s">
        <v>129</v>
      </c>
      <c r="E195" s="310"/>
      <c r="F195" s="310"/>
      <c r="G195" s="310"/>
      <c r="H195" s="310"/>
      <c r="I195" s="310"/>
      <c r="J195" s="310"/>
      <c r="K195" s="310"/>
      <c r="L195" s="310"/>
      <c r="M195" s="310"/>
      <c r="N195" s="310"/>
      <c r="O195" s="310"/>
      <c r="P195" s="310"/>
      <c r="Q195" s="310"/>
      <c r="R195" s="310"/>
      <c r="S195" s="310"/>
      <c r="T195" s="310"/>
      <c r="U195" s="310"/>
      <c r="V195" s="310"/>
      <c r="W195" s="310"/>
      <c r="X195" s="310"/>
      <c r="Y195" s="310"/>
      <c r="Z195" s="310"/>
      <c r="AA195" s="310"/>
      <c r="AB195" s="310"/>
      <c r="AC195" s="310"/>
      <c r="AD195" s="310"/>
      <c r="AE195" s="310"/>
      <c r="AF195" s="246"/>
      <c r="AG195" s="782"/>
      <c r="AH195" s="782"/>
      <c r="AI195" s="782"/>
      <c r="AJ195" s="782"/>
      <c r="AK195" s="782"/>
      <c r="AL195" s="782"/>
      <c r="AM195" s="782"/>
      <c r="AN195" s="782"/>
      <c r="AO195" s="782"/>
      <c r="AP195" s="782"/>
      <c r="AQ195" s="782"/>
      <c r="AR195" s="782"/>
      <c r="AS195" s="782"/>
    </row>
    <row r="196" spans="1:46" customFormat="1" ht="30.75" thickBot="1">
      <c r="A196" s="790"/>
      <c r="B196" s="786"/>
      <c r="C196" s="793"/>
      <c r="D196" s="320" t="s">
        <v>130</v>
      </c>
      <c r="E196" s="310"/>
      <c r="F196" s="310"/>
      <c r="G196" s="310"/>
      <c r="H196" s="310"/>
      <c r="I196" s="310"/>
      <c r="J196" s="310"/>
      <c r="K196" s="310"/>
      <c r="L196" s="310"/>
      <c r="M196" s="310"/>
      <c r="N196" s="310"/>
      <c r="O196" s="310"/>
      <c r="P196" s="310"/>
      <c r="Q196" s="310"/>
      <c r="R196" s="310"/>
      <c r="S196" s="310"/>
      <c r="T196" s="310"/>
      <c r="U196" s="310"/>
      <c r="V196" s="310"/>
      <c r="W196" s="310"/>
      <c r="X196" s="310"/>
      <c r="Y196" s="310"/>
      <c r="Z196" s="310"/>
      <c r="AA196" s="310"/>
      <c r="AB196" s="310"/>
      <c r="AC196" s="310"/>
      <c r="AD196" s="310"/>
      <c r="AE196" s="310"/>
      <c r="AF196" s="246"/>
      <c r="AG196" s="783"/>
      <c r="AH196" s="783"/>
      <c r="AI196" s="783"/>
      <c r="AJ196" s="783"/>
      <c r="AK196" s="783"/>
      <c r="AL196" s="783"/>
      <c r="AM196" s="783"/>
      <c r="AN196" s="783"/>
      <c r="AO196" s="783"/>
      <c r="AP196" s="783"/>
      <c r="AQ196" s="783"/>
      <c r="AR196" s="783"/>
      <c r="AS196" s="783"/>
    </row>
    <row r="197" spans="1:46" ht="14.45" customHeight="1">
      <c r="A197" s="787"/>
      <c r="B197" s="787"/>
      <c r="C197" s="787"/>
      <c r="D197" s="787"/>
      <c r="E197" s="3">
        <f t="shared" ref="E197:AE197" si="38">SUM(E183:E196)</f>
        <v>0</v>
      </c>
      <c r="F197" s="3">
        <f t="shared" si="38"/>
        <v>0</v>
      </c>
      <c r="G197" s="3">
        <f t="shared" si="38"/>
        <v>0</v>
      </c>
      <c r="H197" s="3">
        <f t="shared" si="38"/>
        <v>0</v>
      </c>
      <c r="I197" s="3">
        <f t="shared" si="38"/>
        <v>0</v>
      </c>
      <c r="J197" s="3">
        <f t="shared" si="38"/>
        <v>0</v>
      </c>
      <c r="K197" s="3">
        <f t="shared" si="38"/>
        <v>0</v>
      </c>
      <c r="L197" s="3">
        <f t="shared" si="38"/>
        <v>0</v>
      </c>
      <c r="M197" s="3">
        <f t="shared" si="38"/>
        <v>0</v>
      </c>
      <c r="N197" s="3">
        <f t="shared" si="38"/>
        <v>0</v>
      </c>
      <c r="O197" s="3">
        <f t="shared" si="38"/>
        <v>0</v>
      </c>
      <c r="P197" s="3">
        <f t="shared" si="38"/>
        <v>0</v>
      </c>
      <c r="Q197" s="3">
        <f t="shared" si="38"/>
        <v>0</v>
      </c>
      <c r="R197" s="3">
        <f t="shared" si="38"/>
        <v>0</v>
      </c>
      <c r="S197" s="3">
        <f t="shared" si="38"/>
        <v>0</v>
      </c>
      <c r="T197" s="3">
        <f t="shared" si="38"/>
        <v>0</v>
      </c>
      <c r="U197" s="3">
        <f t="shared" si="38"/>
        <v>0</v>
      </c>
      <c r="V197" s="3">
        <f t="shared" si="38"/>
        <v>0</v>
      </c>
      <c r="W197" s="3">
        <f t="shared" si="38"/>
        <v>0</v>
      </c>
      <c r="X197" s="3">
        <f t="shared" si="38"/>
        <v>0</v>
      </c>
      <c r="Y197" s="3">
        <f t="shared" si="38"/>
        <v>0</v>
      </c>
      <c r="Z197" s="3">
        <f t="shared" si="38"/>
        <v>0</v>
      </c>
      <c r="AA197" s="3">
        <f t="shared" si="38"/>
        <v>0</v>
      </c>
      <c r="AB197" s="3">
        <f t="shared" si="38"/>
        <v>0</v>
      </c>
      <c r="AC197" s="3">
        <f t="shared" si="38"/>
        <v>0</v>
      </c>
      <c r="AD197" s="3">
        <f t="shared" si="38"/>
        <v>0</v>
      </c>
      <c r="AE197" s="3">
        <f t="shared" si="38"/>
        <v>0</v>
      </c>
      <c r="AF197" s="4"/>
      <c r="AG197" s="92">
        <f t="shared" ref="AG197:AS197" si="39">SUM(AG183)</f>
        <v>0</v>
      </c>
      <c r="AH197" s="92">
        <f t="shared" si="39"/>
        <v>0</v>
      </c>
      <c r="AI197" s="92">
        <f t="shared" si="39"/>
        <v>0</v>
      </c>
      <c r="AJ197" s="92">
        <f t="shared" si="39"/>
        <v>0</v>
      </c>
      <c r="AK197" s="92">
        <f t="shared" si="39"/>
        <v>0</v>
      </c>
      <c r="AL197" s="92">
        <f t="shared" si="39"/>
        <v>0</v>
      </c>
      <c r="AM197" s="92">
        <f t="shared" si="39"/>
        <v>0</v>
      </c>
      <c r="AN197" s="92">
        <f t="shared" si="39"/>
        <v>0</v>
      </c>
      <c r="AO197" s="92">
        <f t="shared" si="39"/>
        <v>0</v>
      </c>
      <c r="AP197" s="92">
        <f t="shared" si="39"/>
        <v>0</v>
      </c>
      <c r="AQ197" s="92">
        <f t="shared" si="39"/>
        <v>0</v>
      </c>
      <c r="AR197" s="92">
        <f t="shared" si="39"/>
        <v>0</v>
      </c>
      <c r="AS197" s="92">
        <f t="shared" si="39"/>
        <v>0</v>
      </c>
      <c r="AT197" s="1"/>
    </row>
    <row r="198" spans="1:46" customFormat="1" thickBot="1">
      <c r="D198" s="289"/>
    </row>
    <row r="199" spans="1:46" customFormat="1" ht="15">
      <c r="A199" s="788" t="s">
        <v>57</v>
      </c>
      <c r="B199" s="784" t="s">
        <v>324</v>
      </c>
      <c r="C199" s="791" t="s">
        <v>353</v>
      </c>
      <c r="D199" s="231" t="s">
        <v>262</v>
      </c>
      <c r="E199" s="310"/>
      <c r="F199" s="310"/>
      <c r="G199" s="310"/>
      <c r="H199" s="310"/>
      <c r="I199" s="310"/>
      <c r="J199" s="310"/>
      <c r="K199" s="310"/>
      <c r="L199" s="310"/>
      <c r="M199" s="310"/>
      <c r="N199" s="310"/>
      <c r="O199" s="310"/>
      <c r="P199" s="310"/>
      <c r="Q199" s="310"/>
      <c r="R199" s="310"/>
      <c r="S199" s="310"/>
      <c r="T199" s="310"/>
      <c r="U199" s="310"/>
      <c r="V199" s="310"/>
      <c r="W199" s="310"/>
      <c r="X199" s="310"/>
      <c r="Y199" s="310"/>
      <c r="Z199" s="310"/>
      <c r="AA199" s="310"/>
      <c r="AB199" s="310"/>
      <c r="AC199" s="310"/>
      <c r="AD199" s="310"/>
      <c r="AE199" s="310"/>
      <c r="AF199" s="246"/>
      <c r="AG199" s="781"/>
      <c r="AH199" s="781"/>
      <c r="AI199" s="781"/>
      <c r="AJ199" s="781"/>
      <c r="AK199" s="781"/>
      <c r="AL199" s="781"/>
      <c r="AM199" s="781"/>
      <c r="AN199" s="781"/>
      <c r="AO199" s="781"/>
      <c r="AP199" s="781"/>
      <c r="AQ199" s="781"/>
      <c r="AR199" s="781"/>
      <c r="AS199" s="781"/>
    </row>
    <row r="200" spans="1:46" customFormat="1" ht="30">
      <c r="A200" s="789"/>
      <c r="B200" s="785"/>
      <c r="C200" s="792"/>
      <c r="D200" s="311" t="s">
        <v>263</v>
      </c>
      <c r="E200" s="310"/>
      <c r="F200" s="310"/>
      <c r="G200" s="310"/>
      <c r="H200" s="310"/>
      <c r="I200" s="310"/>
      <c r="J200" s="310"/>
      <c r="K200" s="310"/>
      <c r="L200" s="310"/>
      <c r="M200" s="310"/>
      <c r="N200" s="310"/>
      <c r="O200" s="310"/>
      <c r="P200" s="310"/>
      <c r="Q200" s="310"/>
      <c r="R200" s="310"/>
      <c r="S200" s="310"/>
      <c r="T200" s="310"/>
      <c r="U200" s="310"/>
      <c r="V200" s="310"/>
      <c r="W200" s="310"/>
      <c r="X200" s="310"/>
      <c r="Y200" s="310"/>
      <c r="Z200" s="310"/>
      <c r="AA200" s="310"/>
      <c r="AB200" s="310"/>
      <c r="AC200" s="310"/>
      <c r="AD200" s="310"/>
      <c r="AE200" s="310"/>
      <c r="AF200" s="246"/>
      <c r="AG200" s="782"/>
      <c r="AH200" s="782"/>
      <c r="AI200" s="782"/>
      <c r="AJ200" s="782"/>
      <c r="AK200" s="782"/>
      <c r="AL200" s="782"/>
      <c r="AM200" s="782"/>
      <c r="AN200" s="782"/>
      <c r="AO200" s="782"/>
      <c r="AP200" s="782"/>
      <c r="AQ200" s="782"/>
      <c r="AR200" s="782"/>
      <c r="AS200" s="782"/>
    </row>
    <row r="201" spans="1:46" customFormat="1" ht="15">
      <c r="A201" s="789"/>
      <c r="B201" s="785"/>
      <c r="C201" s="792"/>
      <c r="D201" s="311" t="s">
        <v>265</v>
      </c>
      <c r="E201" s="310"/>
      <c r="F201" s="310"/>
      <c r="G201" s="310"/>
      <c r="H201" s="310"/>
      <c r="I201" s="310"/>
      <c r="J201" s="310"/>
      <c r="K201" s="310"/>
      <c r="L201" s="310"/>
      <c r="M201" s="310"/>
      <c r="N201" s="310"/>
      <c r="O201" s="310"/>
      <c r="P201" s="310"/>
      <c r="Q201" s="310"/>
      <c r="R201" s="310"/>
      <c r="S201" s="310"/>
      <c r="T201" s="310"/>
      <c r="U201" s="310"/>
      <c r="V201" s="310"/>
      <c r="W201" s="310"/>
      <c r="X201" s="310"/>
      <c r="Y201" s="310"/>
      <c r="Z201" s="310"/>
      <c r="AA201" s="310"/>
      <c r="AB201" s="310"/>
      <c r="AC201" s="310"/>
      <c r="AD201" s="310"/>
      <c r="AE201" s="310"/>
      <c r="AF201" s="246"/>
      <c r="AG201" s="782"/>
      <c r="AH201" s="782"/>
      <c r="AI201" s="782"/>
      <c r="AJ201" s="782"/>
      <c r="AK201" s="782"/>
      <c r="AL201" s="782"/>
      <c r="AM201" s="782"/>
      <c r="AN201" s="782"/>
      <c r="AO201" s="782"/>
      <c r="AP201" s="782"/>
      <c r="AQ201" s="782"/>
      <c r="AR201" s="782"/>
      <c r="AS201" s="782"/>
    </row>
    <row r="202" spans="1:46" customFormat="1" ht="30">
      <c r="A202" s="789"/>
      <c r="B202" s="785"/>
      <c r="C202" s="792"/>
      <c r="D202" s="311" t="s">
        <v>352</v>
      </c>
      <c r="E202" s="310"/>
      <c r="F202" s="310"/>
      <c r="G202" s="310"/>
      <c r="H202" s="310"/>
      <c r="I202" s="310"/>
      <c r="J202" s="310"/>
      <c r="K202" s="310"/>
      <c r="L202" s="310"/>
      <c r="M202" s="310"/>
      <c r="N202" s="310"/>
      <c r="O202" s="310"/>
      <c r="P202" s="310"/>
      <c r="Q202" s="310"/>
      <c r="R202" s="310"/>
      <c r="S202" s="310"/>
      <c r="T202" s="310"/>
      <c r="U202" s="310"/>
      <c r="V202" s="310"/>
      <c r="W202" s="310"/>
      <c r="X202" s="310"/>
      <c r="Y202" s="310"/>
      <c r="Z202" s="310"/>
      <c r="AA202" s="310"/>
      <c r="AB202" s="310"/>
      <c r="AC202" s="310"/>
      <c r="AD202" s="310"/>
      <c r="AE202" s="310"/>
      <c r="AF202" s="246"/>
      <c r="AG202" s="782"/>
      <c r="AH202" s="782"/>
      <c r="AI202" s="782"/>
      <c r="AJ202" s="782"/>
      <c r="AK202" s="782"/>
      <c r="AL202" s="782"/>
      <c r="AM202" s="782"/>
      <c r="AN202" s="782"/>
      <c r="AO202" s="782"/>
      <c r="AP202" s="782"/>
      <c r="AQ202" s="782"/>
      <c r="AR202" s="782"/>
      <c r="AS202" s="782"/>
    </row>
    <row r="203" spans="1:46" customFormat="1" ht="15">
      <c r="A203" s="789"/>
      <c r="B203" s="785"/>
      <c r="C203" s="792"/>
      <c r="D203" s="311" t="s">
        <v>264</v>
      </c>
      <c r="E203" s="310"/>
      <c r="F203" s="310"/>
      <c r="G203" s="310"/>
      <c r="H203" s="310"/>
      <c r="I203" s="310"/>
      <c r="J203" s="310"/>
      <c r="K203" s="310"/>
      <c r="L203" s="310"/>
      <c r="M203" s="310"/>
      <c r="N203" s="310"/>
      <c r="O203" s="310"/>
      <c r="P203" s="310"/>
      <c r="Q203" s="310"/>
      <c r="R203" s="310"/>
      <c r="S203" s="310"/>
      <c r="T203" s="310"/>
      <c r="U203" s="310"/>
      <c r="V203" s="310"/>
      <c r="W203" s="310"/>
      <c r="X203" s="310"/>
      <c r="Y203" s="310"/>
      <c r="Z203" s="310"/>
      <c r="AA203" s="310"/>
      <c r="AB203" s="310"/>
      <c r="AC203" s="310"/>
      <c r="AD203" s="310"/>
      <c r="AE203" s="310"/>
      <c r="AF203" s="246"/>
      <c r="AG203" s="782"/>
      <c r="AH203" s="782"/>
      <c r="AI203" s="782"/>
      <c r="AJ203" s="782"/>
      <c r="AK203" s="782"/>
      <c r="AL203" s="782"/>
      <c r="AM203" s="782"/>
      <c r="AN203" s="782"/>
      <c r="AO203" s="782"/>
      <c r="AP203" s="782"/>
      <c r="AQ203" s="782"/>
      <c r="AR203" s="782"/>
      <c r="AS203" s="782"/>
    </row>
    <row r="204" spans="1:46" customFormat="1" thickBot="1">
      <c r="A204" s="790"/>
      <c r="B204" s="786"/>
      <c r="C204" s="793"/>
      <c r="D204" s="233" t="s">
        <v>131</v>
      </c>
      <c r="E204" s="310"/>
      <c r="F204" s="310"/>
      <c r="G204" s="310"/>
      <c r="H204" s="310"/>
      <c r="I204" s="310"/>
      <c r="J204" s="310"/>
      <c r="K204" s="310"/>
      <c r="L204" s="310"/>
      <c r="M204" s="310"/>
      <c r="N204" s="310"/>
      <c r="O204" s="310"/>
      <c r="P204" s="310"/>
      <c r="Q204" s="310"/>
      <c r="R204" s="310"/>
      <c r="S204" s="310"/>
      <c r="T204" s="310"/>
      <c r="U204" s="310"/>
      <c r="V204" s="310"/>
      <c r="W204" s="310"/>
      <c r="X204" s="310"/>
      <c r="Y204" s="310"/>
      <c r="Z204" s="310"/>
      <c r="AA204" s="310"/>
      <c r="AB204" s="310"/>
      <c r="AC204" s="310"/>
      <c r="AD204" s="310"/>
      <c r="AE204" s="310"/>
      <c r="AF204" s="246"/>
      <c r="AG204" s="783"/>
      <c r="AH204" s="783"/>
      <c r="AI204" s="783"/>
      <c r="AJ204" s="783"/>
      <c r="AK204" s="783"/>
      <c r="AL204" s="783"/>
      <c r="AM204" s="783"/>
      <c r="AN204" s="783"/>
      <c r="AO204" s="783"/>
      <c r="AP204" s="783"/>
      <c r="AQ204" s="783"/>
      <c r="AR204" s="783"/>
      <c r="AS204" s="783"/>
    </row>
    <row r="205" spans="1:46" ht="14.45" customHeight="1">
      <c r="A205" s="787"/>
      <c r="B205" s="787"/>
      <c r="C205" s="787"/>
      <c r="D205" s="787"/>
      <c r="E205" s="3">
        <f t="shared" ref="E205:AE205" si="40">SUM(E199:E204)</f>
        <v>0</v>
      </c>
      <c r="F205" s="3">
        <f t="shared" si="40"/>
        <v>0</v>
      </c>
      <c r="G205" s="3">
        <f t="shared" si="40"/>
        <v>0</v>
      </c>
      <c r="H205" s="3">
        <f t="shared" si="40"/>
        <v>0</v>
      </c>
      <c r="I205" s="3">
        <f t="shared" si="40"/>
        <v>0</v>
      </c>
      <c r="J205" s="3">
        <f t="shared" si="40"/>
        <v>0</v>
      </c>
      <c r="K205" s="3">
        <f t="shared" si="40"/>
        <v>0</v>
      </c>
      <c r="L205" s="3">
        <f t="shared" si="40"/>
        <v>0</v>
      </c>
      <c r="M205" s="3">
        <f t="shared" si="40"/>
        <v>0</v>
      </c>
      <c r="N205" s="3">
        <f t="shared" si="40"/>
        <v>0</v>
      </c>
      <c r="O205" s="3">
        <f t="shared" si="40"/>
        <v>0</v>
      </c>
      <c r="P205" s="3">
        <f t="shared" si="40"/>
        <v>0</v>
      </c>
      <c r="Q205" s="3">
        <f t="shared" si="40"/>
        <v>0</v>
      </c>
      <c r="R205" s="3">
        <f t="shared" si="40"/>
        <v>0</v>
      </c>
      <c r="S205" s="3">
        <f t="shared" si="40"/>
        <v>0</v>
      </c>
      <c r="T205" s="3">
        <f t="shared" si="40"/>
        <v>0</v>
      </c>
      <c r="U205" s="3">
        <f t="shared" si="40"/>
        <v>0</v>
      </c>
      <c r="V205" s="3">
        <f t="shared" si="40"/>
        <v>0</v>
      </c>
      <c r="W205" s="3">
        <f t="shared" si="40"/>
        <v>0</v>
      </c>
      <c r="X205" s="3">
        <f t="shared" si="40"/>
        <v>0</v>
      </c>
      <c r="Y205" s="3">
        <f t="shared" si="40"/>
        <v>0</v>
      </c>
      <c r="Z205" s="3">
        <f t="shared" si="40"/>
        <v>0</v>
      </c>
      <c r="AA205" s="3">
        <f t="shared" si="40"/>
        <v>0</v>
      </c>
      <c r="AB205" s="3">
        <f t="shared" si="40"/>
        <v>0</v>
      </c>
      <c r="AC205" s="3">
        <f t="shared" si="40"/>
        <v>0</v>
      </c>
      <c r="AD205" s="3">
        <f t="shared" si="40"/>
        <v>0</v>
      </c>
      <c r="AE205" s="3">
        <f t="shared" si="40"/>
        <v>0</v>
      </c>
      <c r="AF205" s="4"/>
      <c r="AG205" s="92">
        <f t="shared" ref="AG205:AS205" si="41">SUM(AG199)</f>
        <v>0</v>
      </c>
      <c r="AH205" s="92">
        <f t="shared" si="41"/>
        <v>0</v>
      </c>
      <c r="AI205" s="92">
        <f t="shared" si="41"/>
        <v>0</v>
      </c>
      <c r="AJ205" s="92">
        <f t="shared" si="41"/>
        <v>0</v>
      </c>
      <c r="AK205" s="92">
        <f t="shared" si="41"/>
        <v>0</v>
      </c>
      <c r="AL205" s="92">
        <f t="shared" si="41"/>
        <v>0</v>
      </c>
      <c r="AM205" s="92">
        <f t="shared" si="41"/>
        <v>0</v>
      </c>
      <c r="AN205" s="92">
        <f t="shared" si="41"/>
        <v>0</v>
      </c>
      <c r="AO205" s="92">
        <f t="shared" si="41"/>
        <v>0</v>
      </c>
      <c r="AP205" s="92">
        <f t="shared" si="41"/>
        <v>0</v>
      </c>
      <c r="AQ205" s="92">
        <f t="shared" si="41"/>
        <v>0</v>
      </c>
      <c r="AR205" s="92">
        <f t="shared" si="41"/>
        <v>0</v>
      </c>
      <c r="AS205" s="92">
        <f t="shared" si="41"/>
        <v>0</v>
      </c>
      <c r="AT205" s="1"/>
    </row>
    <row r="206" spans="1:46" customFormat="1" ht="15">
      <c r="D206" s="289"/>
    </row>
    <row r="207" spans="1:46" ht="19.5" customHeight="1">
      <c r="A207" s="322"/>
      <c r="B207" s="1" t="s">
        <v>374</v>
      </c>
      <c r="D207" s="168" t="s">
        <v>73</v>
      </c>
      <c r="E207" s="171">
        <f>SUM(E14+E39+E55+E58+E25+E62+E77+E83+E91+E101+E112+E125+E132+E137+E144+E149+E161+E181+E197+E205+E167)</f>
        <v>0</v>
      </c>
      <c r="F207" s="171">
        <f t="shared" ref="F207:AS207" si="42">SUM(F14+F39+F55+F58+F25+F62+F77+F83+F91+F101+F112+F125+F132+F137+F144+F149+F161+F181+F197+F205+F167)</f>
        <v>0</v>
      </c>
      <c r="G207" s="171">
        <f t="shared" si="42"/>
        <v>0</v>
      </c>
      <c r="H207" s="171">
        <f t="shared" si="42"/>
        <v>0</v>
      </c>
      <c r="I207" s="171">
        <f t="shared" si="42"/>
        <v>0</v>
      </c>
      <c r="J207" s="171">
        <f t="shared" si="42"/>
        <v>0</v>
      </c>
      <c r="K207" s="171">
        <f t="shared" si="42"/>
        <v>0</v>
      </c>
      <c r="L207" s="171">
        <f t="shared" si="42"/>
        <v>0</v>
      </c>
      <c r="M207" s="171">
        <f t="shared" si="42"/>
        <v>0</v>
      </c>
      <c r="N207" s="171">
        <f t="shared" si="42"/>
        <v>0</v>
      </c>
      <c r="O207" s="171">
        <f t="shared" si="42"/>
        <v>0</v>
      </c>
      <c r="P207" s="171">
        <f t="shared" si="42"/>
        <v>0</v>
      </c>
      <c r="Q207" s="171">
        <f t="shared" si="42"/>
        <v>0</v>
      </c>
      <c r="R207" s="171">
        <f t="shared" si="42"/>
        <v>0</v>
      </c>
      <c r="S207" s="171">
        <f t="shared" si="42"/>
        <v>0</v>
      </c>
      <c r="T207" s="171">
        <f t="shared" si="42"/>
        <v>0</v>
      </c>
      <c r="U207" s="171">
        <f t="shared" si="42"/>
        <v>0</v>
      </c>
      <c r="V207" s="171">
        <f t="shared" si="42"/>
        <v>0</v>
      </c>
      <c r="W207" s="171">
        <f t="shared" si="42"/>
        <v>0</v>
      </c>
      <c r="X207" s="171">
        <f t="shared" si="42"/>
        <v>0</v>
      </c>
      <c r="Y207" s="171">
        <f t="shared" si="42"/>
        <v>0</v>
      </c>
      <c r="Z207" s="171">
        <f t="shared" si="42"/>
        <v>0</v>
      </c>
      <c r="AA207" s="171">
        <f t="shared" si="42"/>
        <v>0</v>
      </c>
      <c r="AB207" s="171">
        <f t="shared" si="42"/>
        <v>0</v>
      </c>
      <c r="AC207" s="171">
        <f t="shared" si="42"/>
        <v>0</v>
      </c>
      <c r="AD207" s="171">
        <f t="shared" si="42"/>
        <v>0</v>
      </c>
      <c r="AE207" s="171">
        <f t="shared" si="42"/>
        <v>0</v>
      </c>
      <c r="AF207" s="170"/>
      <c r="AG207" s="175">
        <f t="shared" si="42"/>
        <v>0</v>
      </c>
      <c r="AH207" s="175">
        <f t="shared" si="42"/>
        <v>0</v>
      </c>
      <c r="AI207" s="175">
        <f t="shared" si="42"/>
        <v>0</v>
      </c>
      <c r="AJ207" s="175">
        <f t="shared" si="42"/>
        <v>0</v>
      </c>
      <c r="AK207" s="175">
        <f t="shared" si="42"/>
        <v>0</v>
      </c>
      <c r="AL207" s="175">
        <f t="shared" si="42"/>
        <v>0</v>
      </c>
      <c r="AM207" s="175">
        <f t="shared" si="42"/>
        <v>0</v>
      </c>
      <c r="AN207" s="175">
        <f t="shared" si="42"/>
        <v>0</v>
      </c>
      <c r="AO207" s="175">
        <f t="shared" si="42"/>
        <v>0</v>
      </c>
      <c r="AP207" s="175">
        <f t="shared" si="42"/>
        <v>0</v>
      </c>
      <c r="AQ207" s="175">
        <f t="shared" si="42"/>
        <v>0</v>
      </c>
      <c r="AR207" s="175">
        <f t="shared" si="42"/>
        <v>0</v>
      </c>
      <c r="AS207" s="175">
        <f t="shared" si="42"/>
        <v>0</v>
      </c>
    </row>
    <row r="208" spans="1:46" ht="16.5" thickBot="1">
      <c r="AJ208" s="170"/>
    </row>
    <row r="209" spans="1:46" ht="21.75" customHeight="1" thickBot="1">
      <c r="A209" s="765"/>
      <c r="B209" s="777" t="s">
        <v>45</v>
      </c>
      <c r="C209" s="766" t="s">
        <v>66</v>
      </c>
      <c r="D209" s="766" t="s">
        <v>67</v>
      </c>
      <c r="E209" s="769" t="s">
        <v>88</v>
      </c>
      <c r="F209" s="770"/>
      <c r="G209" s="770"/>
      <c r="H209" s="770"/>
      <c r="I209" s="770"/>
      <c r="J209" s="770"/>
      <c r="K209" s="770"/>
      <c r="L209" s="770"/>
      <c r="M209" s="770"/>
      <c r="N209" s="770"/>
      <c r="O209" s="770"/>
      <c r="P209" s="770"/>
      <c r="Q209" s="756"/>
      <c r="R209" s="756"/>
      <c r="S209" s="756"/>
      <c r="T209" s="756"/>
      <c r="U209" s="771"/>
      <c r="V209" s="771"/>
      <c r="W209" s="772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4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spans="1:46" ht="21.75" customHeight="1" thickBot="1">
      <c r="A210" s="765"/>
      <c r="B210" s="778"/>
      <c r="C210" s="779"/>
      <c r="D210" s="767"/>
      <c r="E210" s="773" t="s">
        <v>0</v>
      </c>
      <c r="F210" s="773"/>
      <c r="G210" s="773"/>
      <c r="H210" s="773"/>
      <c r="I210" s="773"/>
      <c r="J210" s="773" t="s">
        <v>1</v>
      </c>
      <c r="K210" s="773"/>
      <c r="L210" s="773"/>
      <c r="M210" s="773"/>
      <c r="N210" s="773"/>
      <c r="O210" s="774" t="s">
        <v>43</v>
      </c>
      <c r="P210" s="775"/>
      <c r="Q210" s="776" t="s">
        <v>186</v>
      </c>
      <c r="R210" s="756"/>
      <c r="S210" s="756"/>
      <c r="T210" s="756"/>
      <c r="U210" s="771"/>
      <c r="V210" s="771"/>
      <c r="W210" s="772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4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spans="1:46" ht="30" customHeight="1" thickBot="1">
      <c r="A211" s="765"/>
      <c r="B211" s="778"/>
      <c r="C211" s="780"/>
      <c r="D211" s="768"/>
      <c r="E211" s="247" t="s">
        <v>92</v>
      </c>
      <c r="F211" s="247" t="s">
        <v>72</v>
      </c>
      <c r="G211" s="248" t="s">
        <v>93</v>
      </c>
      <c r="H211" s="248" t="s">
        <v>70</v>
      </c>
      <c r="I211" s="248" t="s">
        <v>71</v>
      </c>
      <c r="J211" s="248" t="s">
        <v>92</v>
      </c>
      <c r="K211" s="247" t="s">
        <v>72</v>
      </c>
      <c r="L211" s="248" t="s">
        <v>93</v>
      </c>
      <c r="M211" s="248" t="s">
        <v>70</v>
      </c>
      <c r="N211" s="248" t="s">
        <v>71</v>
      </c>
      <c r="O211" s="248" t="s">
        <v>94</v>
      </c>
      <c r="P211" s="248" t="s">
        <v>95</v>
      </c>
      <c r="Q211" s="249" t="s">
        <v>189</v>
      </c>
      <c r="R211" s="249" t="s">
        <v>190</v>
      </c>
      <c r="S211" s="249" t="s">
        <v>191</v>
      </c>
      <c r="T211" s="249" t="s">
        <v>192</v>
      </c>
      <c r="U211" s="249" t="s">
        <v>193</v>
      </c>
      <c r="V211" s="250" t="s">
        <v>194</v>
      </c>
      <c r="W211" s="249" t="s">
        <v>195</v>
      </c>
      <c r="X211" s="4"/>
      <c r="Y211" s="4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4"/>
      <c r="AO211" s="1"/>
      <c r="AP211" s="1"/>
      <c r="AQ211" s="1"/>
      <c r="AR211" s="1"/>
      <c r="AS211" s="1"/>
      <c r="AT211" s="1"/>
    </row>
    <row r="212" spans="1:46" ht="15" customHeight="1">
      <c r="A212" s="290"/>
      <c r="B212" s="466" t="s">
        <v>752</v>
      </c>
      <c r="C212" s="298" t="s">
        <v>753</v>
      </c>
      <c r="D212" s="455">
        <v>120</v>
      </c>
      <c r="E212" s="456"/>
      <c r="F212" s="457"/>
      <c r="G212" s="457"/>
      <c r="H212" s="457"/>
      <c r="I212" s="458"/>
      <c r="J212" s="456">
        <v>5</v>
      </c>
      <c r="K212" s="457">
        <v>50</v>
      </c>
      <c r="L212" s="457">
        <v>45</v>
      </c>
      <c r="M212" s="457">
        <v>5</v>
      </c>
      <c r="N212" s="458">
        <v>0</v>
      </c>
      <c r="O212" s="456">
        <v>6</v>
      </c>
      <c r="P212" s="458">
        <v>44</v>
      </c>
      <c r="Q212" s="445">
        <v>1</v>
      </c>
      <c r="R212" s="238">
        <v>6</v>
      </c>
      <c r="S212" s="267">
        <v>12</v>
      </c>
      <c r="T212" s="238">
        <v>12</v>
      </c>
      <c r="U212" s="238">
        <v>11</v>
      </c>
      <c r="V212" s="266">
        <v>5</v>
      </c>
      <c r="W212" s="446">
        <v>3</v>
      </c>
      <c r="X212" s="4"/>
      <c r="Y212" s="4"/>
      <c r="Z212" s="4"/>
      <c r="AA212" s="4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4"/>
    </row>
    <row r="213" spans="1:46" ht="15" customHeight="1">
      <c r="A213" s="290"/>
      <c r="B213" s="297" t="s">
        <v>752</v>
      </c>
      <c r="C213" s="298" t="s">
        <v>868</v>
      </c>
      <c r="D213" s="460">
        <v>474</v>
      </c>
      <c r="E213" s="461"/>
      <c r="F213" s="263"/>
      <c r="G213" s="263"/>
      <c r="H213" s="263"/>
      <c r="I213" s="462"/>
      <c r="J213" s="461">
        <v>20</v>
      </c>
      <c r="K213" s="263">
        <v>212</v>
      </c>
      <c r="L213" s="263">
        <v>212</v>
      </c>
      <c r="M213" s="263">
        <v>0</v>
      </c>
      <c r="N213" s="462">
        <v>0</v>
      </c>
      <c r="O213" s="461">
        <v>118</v>
      </c>
      <c r="P213" s="462">
        <v>94</v>
      </c>
      <c r="Q213" s="445">
        <v>1</v>
      </c>
      <c r="R213" s="238">
        <v>6</v>
      </c>
      <c r="S213" s="267">
        <v>41</v>
      </c>
      <c r="T213" s="238">
        <v>36</v>
      </c>
      <c r="U213" s="238">
        <v>52</v>
      </c>
      <c r="V213" s="266">
        <v>44</v>
      </c>
      <c r="W213" s="446">
        <v>32</v>
      </c>
      <c r="X213" s="4"/>
      <c r="Y213" s="4"/>
      <c r="Z213" s="4"/>
      <c r="AA213" s="4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4"/>
    </row>
    <row r="214" spans="1:46" ht="15" customHeight="1">
      <c r="A214" s="290"/>
      <c r="B214" s="297" t="s">
        <v>752</v>
      </c>
      <c r="C214" s="298" t="s">
        <v>840</v>
      </c>
      <c r="D214" s="460">
        <v>114</v>
      </c>
      <c r="E214" s="461"/>
      <c r="F214" s="263"/>
      <c r="G214" s="263"/>
      <c r="H214" s="263"/>
      <c r="I214" s="462"/>
      <c r="J214" s="461">
        <v>5</v>
      </c>
      <c r="K214" s="263">
        <v>50</v>
      </c>
      <c r="L214" s="263">
        <v>48</v>
      </c>
      <c r="M214" s="263">
        <v>0</v>
      </c>
      <c r="N214" s="462">
        <v>2</v>
      </c>
      <c r="O214" s="461">
        <v>6</v>
      </c>
      <c r="P214" s="462">
        <v>44</v>
      </c>
      <c r="Q214" s="445">
        <v>2</v>
      </c>
      <c r="R214" s="238">
        <v>7</v>
      </c>
      <c r="S214" s="267">
        <v>13</v>
      </c>
      <c r="T214" s="238">
        <v>11</v>
      </c>
      <c r="U214" s="238">
        <v>9</v>
      </c>
      <c r="V214" s="266">
        <v>5</v>
      </c>
      <c r="W214" s="446">
        <v>3</v>
      </c>
      <c r="X214" s="4"/>
      <c r="Y214" s="4"/>
      <c r="Z214" s="4"/>
      <c r="AA214" s="4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4"/>
    </row>
    <row r="215" spans="1:46" ht="15" customHeight="1">
      <c r="A215" s="290"/>
      <c r="B215" s="297" t="s">
        <v>796</v>
      </c>
      <c r="C215" s="298" t="s">
        <v>869</v>
      </c>
      <c r="D215" s="460">
        <v>24</v>
      </c>
      <c r="E215" s="461"/>
      <c r="F215" s="263"/>
      <c r="G215" s="263"/>
      <c r="H215" s="263"/>
      <c r="I215" s="462"/>
      <c r="J215" s="461">
        <v>1</v>
      </c>
      <c r="K215" s="263">
        <v>11</v>
      </c>
      <c r="L215" s="263">
        <v>11</v>
      </c>
      <c r="M215" s="263">
        <v>0</v>
      </c>
      <c r="N215" s="462">
        <v>0</v>
      </c>
      <c r="O215" s="461">
        <v>11</v>
      </c>
      <c r="P215" s="462">
        <v>0</v>
      </c>
      <c r="Q215" s="445">
        <v>1</v>
      </c>
      <c r="R215" s="238">
        <v>6</v>
      </c>
      <c r="S215" s="267">
        <v>1</v>
      </c>
      <c r="T215" s="238">
        <v>0</v>
      </c>
      <c r="U215" s="238">
        <v>2</v>
      </c>
      <c r="V215" s="266">
        <v>1</v>
      </c>
      <c r="W215" s="446">
        <v>0</v>
      </c>
      <c r="X215" s="4"/>
      <c r="Y215" s="4"/>
      <c r="Z215" s="4"/>
      <c r="AA215" s="4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4"/>
    </row>
    <row r="216" spans="1:46" ht="15" customHeight="1">
      <c r="A216" s="290"/>
      <c r="B216" s="297" t="s">
        <v>796</v>
      </c>
      <c r="C216" s="298" t="s">
        <v>844</v>
      </c>
      <c r="D216" s="460">
        <v>24</v>
      </c>
      <c r="E216" s="461"/>
      <c r="F216" s="263"/>
      <c r="G216" s="263"/>
      <c r="H216" s="263"/>
      <c r="I216" s="462"/>
      <c r="J216" s="461">
        <v>1</v>
      </c>
      <c r="K216" s="263">
        <v>10</v>
      </c>
      <c r="L216" s="263">
        <v>10</v>
      </c>
      <c r="M216" s="263">
        <v>0</v>
      </c>
      <c r="N216" s="462">
        <v>0</v>
      </c>
      <c r="O216" s="461">
        <v>9</v>
      </c>
      <c r="P216" s="462">
        <v>1</v>
      </c>
      <c r="Q216" s="445">
        <v>2</v>
      </c>
      <c r="R216" s="238">
        <v>6</v>
      </c>
      <c r="S216" s="267">
        <v>1</v>
      </c>
      <c r="T216" s="238">
        <v>0</v>
      </c>
      <c r="U216" s="238">
        <v>2</v>
      </c>
      <c r="V216" s="266">
        <v>1</v>
      </c>
      <c r="W216" s="446">
        <v>0</v>
      </c>
      <c r="X216" s="4"/>
      <c r="Y216" s="4"/>
      <c r="Z216" s="4"/>
      <c r="AA216" s="4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4"/>
    </row>
    <row r="217" spans="1:46" ht="15" customHeight="1">
      <c r="A217" s="290"/>
      <c r="B217" s="297" t="s">
        <v>796</v>
      </c>
      <c r="C217" s="298" t="s">
        <v>870</v>
      </c>
      <c r="D217" s="460">
        <v>22</v>
      </c>
      <c r="E217" s="461"/>
      <c r="F217" s="263"/>
      <c r="G217" s="263"/>
      <c r="H217" s="263"/>
      <c r="I217" s="462"/>
      <c r="J217" s="461">
        <v>1</v>
      </c>
      <c r="K217" s="263">
        <v>10</v>
      </c>
      <c r="L217" s="263">
        <v>10</v>
      </c>
      <c r="M217" s="263">
        <v>0</v>
      </c>
      <c r="N217" s="462">
        <v>0</v>
      </c>
      <c r="O217" s="461">
        <v>9</v>
      </c>
      <c r="P217" s="462">
        <v>1</v>
      </c>
      <c r="Q217" s="445">
        <v>2</v>
      </c>
      <c r="R217" s="238">
        <v>6</v>
      </c>
      <c r="S217" s="267">
        <v>1</v>
      </c>
      <c r="T217" s="238">
        <v>0</v>
      </c>
      <c r="U217" s="238">
        <v>2</v>
      </c>
      <c r="V217" s="266">
        <v>1</v>
      </c>
      <c r="W217" s="446">
        <v>0</v>
      </c>
      <c r="X217" s="4"/>
      <c r="Y217" s="4"/>
      <c r="Z217" s="4"/>
      <c r="AA217" s="4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4"/>
    </row>
    <row r="218" spans="1:46" ht="15" customHeight="1">
      <c r="A218" s="290"/>
      <c r="B218" s="297" t="s">
        <v>853</v>
      </c>
      <c r="C218" s="298" t="s">
        <v>871</v>
      </c>
      <c r="D218" s="460">
        <v>210</v>
      </c>
      <c r="E218" s="461"/>
      <c r="F218" s="263"/>
      <c r="G218" s="263"/>
      <c r="H218" s="263"/>
      <c r="I218" s="462"/>
      <c r="J218" s="461">
        <v>6</v>
      </c>
      <c r="K218" s="263">
        <v>60</v>
      </c>
      <c r="L218" s="263">
        <v>60</v>
      </c>
      <c r="M218" s="263">
        <v>0</v>
      </c>
      <c r="N218" s="462">
        <v>0</v>
      </c>
      <c r="O218" s="461">
        <v>0</v>
      </c>
      <c r="P218" s="462">
        <v>60</v>
      </c>
      <c r="Q218" s="445">
        <v>13</v>
      </c>
      <c r="R218" s="238">
        <v>20</v>
      </c>
      <c r="S218" s="267">
        <v>4</v>
      </c>
      <c r="T218" s="238">
        <v>3</v>
      </c>
      <c r="U218" s="238">
        <v>3</v>
      </c>
      <c r="V218" s="266">
        <v>7</v>
      </c>
      <c r="W218" s="446">
        <v>10</v>
      </c>
      <c r="X218" s="4"/>
      <c r="Y218" s="4"/>
      <c r="Z218" s="4"/>
      <c r="AA218" s="4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4"/>
    </row>
    <row r="219" spans="1:46" ht="15" customHeight="1">
      <c r="A219" s="290"/>
      <c r="B219" s="297" t="s">
        <v>804</v>
      </c>
      <c r="C219" s="298" t="s">
        <v>852</v>
      </c>
      <c r="D219" s="452">
        <v>70</v>
      </c>
      <c r="E219" s="445"/>
      <c r="F219" s="238"/>
      <c r="G219" s="238"/>
      <c r="H219" s="238"/>
      <c r="I219" s="446"/>
      <c r="J219" s="445">
        <v>3</v>
      </c>
      <c r="K219" s="238">
        <v>29</v>
      </c>
      <c r="L219" s="238">
        <v>29</v>
      </c>
      <c r="M219" s="238">
        <v>0</v>
      </c>
      <c r="N219" s="446">
        <v>0</v>
      </c>
      <c r="O219" s="445">
        <v>26</v>
      </c>
      <c r="P219" s="446">
        <v>3</v>
      </c>
      <c r="Q219" s="445">
        <v>0</v>
      </c>
      <c r="R219" s="238">
        <v>15</v>
      </c>
      <c r="S219" s="267">
        <v>7</v>
      </c>
      <c r="T219" s="238">
        <v>7</v>
      </c>
      <c r="U219" s="238">
        <v>0</v>
      </c>
      <c r="V219" s="266">
        <v>0</v>
      </c>
      <c r="W219" s="446">
        <v>0</v>
      </c>
      <c r="X219" s="4"/>
      <c r="Y219" s="4"/>
      <c r="Z219" s="4"/>
      <c r="AA219" s="4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4"/>
    </row>
    <row r="220" spans="1:46" ht="15" customHeight="1">
      <c r="A220" s="290"/>
      <c r="B220" s="297" t="s">
        <v>804</v>
      </c>
      <c r="C220" s="298" t="s">
        <v>851</v>
      </c>
      <c r="D220" s="452">
        <v>46</v>
      </c>
      <c r="E220" s="445"/>
      <c r="F220" s="238"/>
      <c r="G220" s="238"/>
      <c r="H220" s="238"/>
      <c r="I220" s="446"/>
      <c r="J220" s="445">
        <v>2</v>
      </c>
      <c r="K220" s="238">
        <v>22</v>
      </c>
      <c r="L220" s="238">
        <v>22</v>
      </c>
      <c r="M220" s="238">
        <v>0</v>
      </c>
      <c r="N220" s="446">
        <v>0</v>
      </c>
      <c r="O220" s="445">
        <v>20</v>
      </c>
      <c r="P220" s="446">
        <v>2</v>
      </c>
      <c r="Q220" s="445">
        <v>6</v>
      </c>
      <c r="R220" s="238">
        <v>7</v>
      </c>
      <c r="S220" s="267">
        <v>1</v>
      </c>
      <c r="T220" s="238">
        <v>2</v>
      </c>
      <c r="U220" s="238">
        <v>3</v>
      </c>
      <c r="V220" s="266">
        <v>3</v>
      </c>
      <c r="W220" s="446">
        <v>0</v>
      </c>
      <c r="X220" s="4"/>
      <c r="Y220" s="4"/>
      <c r="Z220" s="4"/>
      <c r="AA220" s="4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4"/>
    </row>
    <row r="221" spans="1:46" ht="15" customHeight="1">
      <c r="A221" s="290"/>
      <c r="B221" s="297" t="s">
        <v>804</v>
      </c>
      <c r="C221" s="298" t="s">
        <v>850</v>
      </c>
      <c r="D221" s="452">
        <v>24</v>
      </c>
      <c r="E221" s="445"/>
      <c r="F221" s="238"/>
      <c r="G221" s="238"/>
      <c r="H221" s="238"/>
      <c r="I221" s="446"/>
      <c r="J221" s="445">
        <v>1</v>
      </c>
      <c r="K221" s="238">
        <v>11</v>
      </c>
      <c r="L221" s="238">
        <v>11</v>
      </c>
      <c r="M221" s="238">
        <v>0</v>
      </c>
      <c r="N221" s="446">
        <v>0</v>
      </c>
      <c r="O221" s="445">
        <v>10</v>
      </c>
      <c r="P221" s="446">
        <v>1</v>
      </c>
      <c r="Q221" s="445">
        <v>3</v>
      </c>
      <c r="R221" s="238">
        <v>4</v>
      </c>
      <c r="S221" s="267">
        <v>2</v>
      </c>
      <c r="T221" s="238">
        <v>2</v>
      </c>
      <c r="U221" s="238">
        <v>0</v>
      </c>
      <c r="V221" s="266">
        <v>0</v>
      </c>
      <c r="W221" s="446">
        <v>0</v>
      </c>
      <c r="X221" s="4"/>
      <c r="Y221" s="4"/>
      <c r="Z221" s="4"/>
      <c r="AA221" s="4"/>
      <c r="AB221" s="4"/>
      <c r="AC221" s="4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4"/>
      <c r="AS221" s="1"/>
      <c r="AT221" s="1"/>
    </row>
    <row r="222" spans="1:46" ht="15" customHeight="1">
      <c r="A222" s="290"/>
      <c r="B222" s="297" t="s">
        <v>770</v>
      </c>
      <c r="C222" s="298" t="s">
        <v>740</v>
      </c>
      <c r="D222" s="452">
        <v>93</v>
      </c>
      <c r="E222" s="445"/>
      <c r="F222" s="238"/>
      <c r="G222" s="238"/>
      <c r="H222" s="238"/>
      <c r="I222" s="446"/>
      <c r="J222" s="445">
        <v>4</v>
      </c>
      <c r="K222" s="238">
        <v>40</v>
      </c>
      <c r="L222" s="238">
        <v>40</v>
      </c>
      <c r="M222" s="238">
        <v>0</v>
      </c>
      <c r="N222" s="446">
        <v>0</v>
      </c>
      <c r="O222" s="445">
        <v>1</v>
      </c>
      <c r="P222" s="446">
        <v>39</v>
      </c>
      <c r="Q222" s="445">
        <v>17</v>
      </c>
      <c r="R222" s="238">
        <v>15</v>
      </c>
      <c r="S222" s="267">
        <v>2</v>
      </c>
      <c r="T222" s="238">
        <v>6</v>
      </c>
      <c r="U222" s="238">
        <v>0</v>
      </c>
      <c r="V222" s="266">
        <v>0</v>
      </c>
      <c r="W222" s="446">
        <v>0</v>
      </c>
      <c r="X222" s="4"/>
      <c r="Y222" s="4"/>
      <c r="Z222" s="4"/>
      <c r="AA222" s="4"/>
      <c r="AB222" s="4"/>
      <c r="AC222" s="4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4"/>
      <c r="AS222" s="1"/>
      <c r="AT222" s="1"/>
    </row>
    <row r="223" spans="1:46" ht="15" customHeight="1">
      <c r="A223" s="290"/>
      <c r="B223" s="297" t="s">
        <v>770</v>
      </c>
      <c r="C223" s="298" t="s">
        <v>744</v>
      </c>
      <c r="D223" s="452">
        <v>63</v>
      </c>
      <c r="E223" s="445"/>
      <c r="F223" s="238"/>
      <c r="G223" s="238"/>
      <c r="H223" s="238"/>
      <c r="I223" s="446"/>
      <c r="J223" s="445">
        <v>3</v>
      </c>
      <c r="K223" s="238">
        <v>30</v>
      </c>
      <c r="L223" s="238">
        <v>30</v>
      </c>
      <c r="M223" s="238">
        <v>0</v>
      </c>
      <c r="N223" s="446">
        <v>0</v>
      </c>
      <c r="O223" s="445">
        <v>0</v>
      </c>
      <c r="P223" s="446">
        <v>30</v>
      </c>
      <c r="Q223" s="445">
        <v>8</v>
      </c>
      <c r="R223" s="238">
        <v>12</v>
      </c>
      <c r="S223" s="267">
        <v>1</v>
      </c>
      <c r="T223" s="238">
        <v>4</v>
      </c>
      <c r="U223" s="238">
        <v>5</v>
      </c>
      <c r="V223" s="266">
        <v>0</v>
      </c>
      <c r="W223" s="446">
        <v>0</v>
      </c>
      <c r="X223" s="4"/>
      <c r="Y223" s="4"/>
      <c r="Z223" s="4"/>
      <c r="AA223" s="4"/>
      <c r="AB223" s="4"/>
      <c r="AC223" s="4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4"/>
      <c r="AS223" s="1"/>
      <c r="AT223" s="1"/>
    </row>
    <row r="224" spans="1:46" ht="15" customHeight="1">
      <c r="A224" s="290"/>
      <c r="B224" s="297" t="s">
        <v>770</v>
      </c>
      <c r="C224" s="298" t="s">
        <v>742</v>
      </c>
      <c r="D224" s="452">
        <v>24</v>
      </c>
      <c r="E224" s="445"/>
      <c r="F224" s="238"/>
      <c r="G224" s="238"/>
      <c r="H224" s="238"/>
      <c r="I224" s="446"/>
      <c r="J224" s="445">
        <v>1</v>
      </c>
      <c r="K224" s="238">
        <v>10</v>
      </c>
      <c r="L224" s="238">
        <v>10</v>
      </c>
      <c r="M224" s="238">
        <v>0</v>
      </c>
      <c r="N224" s="446">
        <v>0</v>
      </c>
      <c r="O224" s="445">
        <v>1</v>
      </c>
      <c r="P224" s="446">
        <v>9</v>
      </c>
      <c r="Q224" s="445">
        <v>1</v>
      </c>
      <c r="R224" s="238">
        <v>0</v>
      </c>
      <c r="S224" s="267">
        <v>4</v>
      </c>
      <c r="T224" s="238">
        <v>5</v>
      </c>
      <c r="U224" s="238">
        <v>0</v>
      </c>
      <c r="V224" s="266">
        <v>0</v>
      </c>
      <c r="W224" s="446">
        <v>0</v>
      </c>
      <c r="X224" s="4"/>
      <c r="Y224" s="4"/>
      <c r="Z224" s="4"/>
      <c r="AA224" s="4"/>
      <c r="AB224" s="4"/>
      <c r="AC224" s="4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4"/>
      <c r="AS224" s="1"/>
      <c r="AT224" s="1"/>
    </row>
    <row r="225" spans="1:46" ht="15" customHeight="1">
      <c r="A225" s="290"/>
      <c r="B225" s="297" t="s">
        <v>770</v>
      </c>
      <c r="C225" s="298" t="s">
        <v>771</v>
      </c>
      <c r="D225" s="452">
        <v>264</v>
      </c>
      <c r="E225" s="445"/>
      <c r="F225" s="238"/>
      <c r="G225" s="238"/>
      <c r="H225" s="238"/>
      <c r="I225" s="446"/>
      <c r="J225" s="445">
        <v>10</v>
      </c>
      <c r="K225" s="238">
        <v>101</v>
      </c>
      <c r="L225" s="238">
        <v>101</v>
      </c>
      <c r="M225" s="238">
        <v>0</v>
      </c>
      <c r="N225" s="446">
        <v>0</v>
      </c>
      <c r="O225" s="445">
        <v>9</v>
      </c>
      <c r="P225" s="446">
        <v>92</v>
      </c>
      <c r="Q225" s="445">
        <v>29</v>
      </c>
      <c r="R225" s="238">
        <v>14</v>
      </c>
      <c r="S225" s="267">
        <v>16</v>
      </c>
      <c r="T225" s="238">
        <v>18</v>
      </c>
      <c r="U225" s="238">
        <v>2</v>
      </c>
      <c r="V225" s="266">
        <v>22</v>
      </c>
      <c r="W225" s="446">
        <v>0</v>
      </c>
      <c r="X225" s="4"/>
      <c r="Y225" s="4"/>
      <c r="Z225" s="4"/>
      <c r="AA225" s="4"/>
      <c r="AB225" s="4"/>
      <c r="AC225" s="4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4"/>
      <c r="AS225" s="1"/>
      <c r="AT225" s="1"/>
    </row>
    <row r="226" spans="1:46" ht="15" customHeight="1">
      <c r="A226" s="290"/>
      <c r="B226" s="297" t="s">
        <v>770</v>
      </c>
      <c r="C226" s="298" t="s">
        <v>772</v>
      </c>
      <c r="D226" s="452">
        <v>114</v>
      </c>
      <c r="E226" s="445"/>
      <c r="F226" s="238"/>
      <c r="G226" s="238"/>
      <c r="H226" s="238"/>
      <c r="I226" s="446"/>
      <c r="J226" s="445">
        <v>5</v>
      </c>
      <c r="K226" s="238">
        <v>50</v>
      </c>
      <c r="L226" s="238">
        <v>50</v>
      </c>
      <c r="M226" s="238">
        <v>0</v>
      </c>
      <c r="N226" s="446">
        <v>0</v>
      </c>
      <c r="O226" s="445">
        <v>4</v>
      </c>
      <c r="P226" s="446">
        <v>46</v>
      </c>
      <c r="Q226" s="445">
        <v>0</v>
      </c>
      <c r="R226" s="238">
        <v>13</v>
      </c>
      <c r="S226" s="267">
        <v>19</v>
      </c>
      <c r="T226" s="238">
        <v>4</v>
      </c>
      <c r="U226" s="238">
        <v>3</v>
      </c>
      <c r="V226" s="266">
        <v>1</v>
      </c>
      <c r="W226" s="446">
        <v>10</v>
      </c>
      <c r="X226" s="4"/>
      <c r="Y226" s="4"/>
      <c r="Z226" s="4"/>
      <c r="AA226" s="4"/>
      <c r="AB226" s="4"/>
      <c r="AC226" s="4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4"/>
      <c r="AS226" s="1"/>
      <c r="AT226" s="1"/>
    </row>
    <row r="227" spans="1:46" ht="15" customHeight="1">
      <c r="A227" s="290"/>
      <c r="B227" s="297" t="s">
        <v>770</v>
      </c>
      <c r="C227" s="298" t="s">
        <v>872</v>
      </c>
      <c r="D227" s="452">
        <v>87</v>
      </c>
      <c r="E227" s="445"/>
      <c r="F227" s="238"/>
      <c r="G227" s="238"/>
      <c r="H227" s="238"/>
      <c r="I227" s="446"/>
      <c r="J227" s="445">
        <v>3</v>
      </c>
      <c r="K227" s="238">
        <v>31</v>
      </c>
      <c r="L227" s="238">
        <v>31</v>
      </c>
      <c r="M227" s="238">
        <v>0</v>
      </c>
      <c r="N227" s="446">
        <v>0</v>
      </c>
      <c r="O227" s="445">
        <v>1</v>
      </c>
      <c r="P227" s="446">
        <v>30</v>
      </c>
      <c r="Q227" s="445">
        <v>8</v>
      </c>
      <c r="R227" s="238">
        <v>2</v>
      </c>
      <c r="S227" s="267">
        <v>1</v>
      </c>
      <c r="T227" s="238">
        <v>12</v>
      </c>
      <c r="U227" s="238">
        <v>8</v>
      </c>
      <c r="V227" s="266">
        <v>0</v>
      </c>
      <c r="W227" s="446">
        <v>0</v>
      </c>
      <c r="X227" s="4"/>
      <c r="Y227" s="4"/>
      <c r="Z227" s="4"/>
      <c r="AA227" s="4"/>
      <c r="AB227" s="4"/>
      <c r="AC227" s="4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4"/>
      <c r="AS227" s="1"/>
      <c r="AT227" s="1"/>
    </row>
    <row r="228" spans="1:46" ht="15" customHeight="1">
      <c r="A228" s="290"/>
      <c r="B228" s="297" t="s">
        <v>770</v>
      </c>
      <c r="C228" s="298" t="s">
        <v>873</v>
      </c>
      <c r="D228" s="452">
        <v>39</v>
      </c>
      <c r="E228" s="445"/>
      <c r="F228" s="238"/>
      <c r="G228" s="238"/>
      <c r="H228" s="238"/>
      <c r="I228" s="446"/>
      <c r="J228" s="445">
        <v>1</v>
      </c>
      <c r="K228" s="238">
        <v>10</v>
      </c>
      <c r="L228" s="238">
        <v>10</v>
      </c>
      <c r="M228" s="238">
        <v>0</v>
      </c>
      <c r="N228" s="446">
        <v>0</v>
      </c>
      <c r="O228" s="445">
        <v>0</v>
      </c>
      <c r="P228" s="446">
        <v>10</v>
      </c>
      <c r="Q228" s="445">
        <v>1</v>
      </c>
      <c r="R228" s="238">
        <v>4</v>
      </c>
      <c r="S228" s="267">
        <v>2</v>
      </c>
      <c r="T228" s="238">
        <v>3</v>
      </c>
      <c r="U228" s="238">
        <v>0</v>
      </c>
      <c r="V228" s="266">
        <v>0</v>
      </c>
      <c r="W228" s="446">
        <v>0</v>
      </c>
      <c r="X228" s="4"/>
      <c r="Y228" s="4"/>
      <c r="Z228" s="4"/>
      <c r="AA228" s="4"/>
      <c r="AB228" s="4"/>
      <c r="AC228" s="4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4"/>
      <c r="AS228" s="1"/>
      <c r="AT228" s="1"/>
    </row>
    <row r="229" spans="1:46" ht="15" customHeight="1">
      <c r="A229" s="290"/>
      <c r="B229" s="297" t="s">
        <v>770</v>
      </c>
      <c r="C229" s="298" t="s">
        <v>837</v>
      </c>
      <c r="D229" s="452">
        <v>93</v>
      </c>
      <c r="E229" s="445"/>
      <c r="F229" s="238"/>
      <c r="G229" s="238"/>
      <c r="H229" s="238"/>
      <c r="I229" s="446"/>
      <c r="J229" s="445">
        <v>3</v>
      </c>
      <c r="K229" s="238">
        <v>31</v>
      </c>
      <c r="L229" s="238">
        <v>31</v>
      </c>
      <c r="M229" s="238">
        <v>0</v>
      </c>
      <c r="N229" s="446">
        <v>0</v>
      </c>
      <c r="O229" s="445">
        <v>0</v>
      </c>
      <c r="P229" s="446">
        <v>31</v>
      </c>
      <c r="Q229" s="445">
        <v>0</v>
      </c>
      <c r="R229" s="238">
        <v>3</v>
      </c>
      <c r="S229" s="267">
        <v>9</v>
      </c>
      <c r="T229" s="238">
        <v>10</v>
      </c>
      <c r="U229" s="238">
        <v>5</v>
      </c>
      <c r="V229" s="266">
        <v>3</v>
      </c>
      <c r="W229" s="446">
        <v>1</v>
      </c>
      <c r="X229" s="4"/>
      <c r="Y229" s="4"/>
      <c r="Z229" s="4"/>
      <c r="AA229" s="4"/>
      <c r="AB229" s="4"/>
      <c r="AC229" s="4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4"/>
      <c r="AS229" s="1"/>
      <c r="AT229" s="1"/>
    </row>
    <row r="230" spans="1:46" ht="15" customHeight="1">
      <c r="A230" s="290"/>
      <c r="B230" s="297" t="s">
        <v>770</v>
      </c>
      <c r="C230" s="298" t="s">
        <v>874</v>
      </c>
      <c r="D230" s="452">
        <v>48</v>
      </c>
      <c r="E230" s="445"/>
      <c r="F230" s="238"/>
      <c r="G230" s="238"/>
      <c r="H230" s="238"/>
      <c r="I230" s="446"/>
      <c r="J230" s="445">
        <v>2</v>
      </c>
      <c r="K230" s="238">
        <v>20</v>
      </c>
      <c r="L230" s="238">
        <v>20</v>
      </c>
      <c r="M230" s="238">
        <v>0</v>
      </c>
      <c r="N230" s="446">
        <v>0</v>
      </c>
      <c r="O230" s="445">
        <v>0</v>
      </c>
      <c r="P230" s="446">
        <v>20</v>
      </c>
      <c r="Q230" s="445">
        <v>2</v>
      </c>
      <c r="R230" s="238">
        <v>5</v>
      </c>
      <c r="S230" s="267">
        <v>12</v>
      </c>
      <c r="T230" s="238">
        <v>1</v>
      </c>
      <c r="U230" s="238">
        <v>0</v>
      </c>
      <c r="V230" s="266">
        <v>0</v>
      </c>
      <c r="W230" s="446">
        <v>0</v>
      </c>
      <c r="X230" s="4"/>
      <c r="Y230" s="4"/>
      <c r="Z230" s="4"/>
      <c r="AA230" s="4"/>
      <c r="AB230" s="4"/>
      <c r="AC230" s="4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4"/>
      <c r="AS230" s="1"/>
      <c r="AT230" s="1"/>
    </row>
    <row r="231" spans="1:46" ht="15" customHeight="1">
      <c r="A231" s="290"/>
      <c r="B231" s="297" t="s">
        <v>770</v>
      </c>
      <c r="C231" s="298" t="s">
        <v>875</v>
      </c>
      <c r="D231" s="452">
        <v>48</v>
      </c>
      <c r="E231" s="445"/>
      <c r="F231" s="238"/>
      <c r="G231" s="238"/>
      <c r="H231" s="238"/>
      <c r="I231" s="446"/>
      <c r="J231" s="445">
        <v>2</v>
      </c>
      <c r="K231" s="238">
        <v>20</v>
      </c>
      <c r="L231" s="238">
        <v>20</v>
      </c>
      <c r="M231" s="238">
        <v>0</v>
      </c>
      <c r="N231" s="446">
        <v>0</v>
      </c>
      <c r="O231" s="445">
        <v>3</v>
      </c>
      <c r="P231" s="446">
        <v>17</v>
      </c>
      <c r="Q231" s="445">
        <v>2</v>
      </c>
      <c r="R231" s="238">
        <v>5</v>
      </c>
      <c r="S231" s="267">
        <v>9</v>
      </c>
      <c r="T231" s="238">
        <v>1</v>
      </c>
      <c r="U231" s="238">
        <v>3</v>
      </c>
      <c r="V231" s="266">
        <v>0</v>
      </c>
      <c r="W231" s="446">
        <v>0</v>
      </c>
      <c r="X231" s="4"/>
      <c r="Y231" s="4"/>
      <c r="Z231" s="4"/>
      <c r="AA231" s="4"/>
      <c r="AB231" s="4"/>
      <c r="AC231" s="4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4"/>
      <c r="AS231" s="1"/>
      <c r="AT231" s="1"/>
    </row>
    <row r="232" spans="1:46" ht="15" customHeight="1">
      <c r="A232" s="290"/>
      <c r="B232" s="297" t="s">
        <v>770</v>
      </c>
      <c r="C232" s="298" t="s">
        <v>746</v>
      </c>
      <c r="D232" s="452">
        <v>24</v>
      </c>
      <c r="E232" s="445"/>
      <c r="F232" s="238"/>
      <c r="G232" s="238"/>
      <c r="H232" s="238"/>
      <c r="I232" s="446"/>
      <c r="J232" s="445">
        <v>1</v>
      </c>
      <c r="K232" s="238">
        <v>10</v>
      </c>
      <c r="L232" s="238">
        <v>10</v>
      </c>
      <c r="M232" s="238">
        <v>0</v>
      </c>
      <c r="N232" s="446">
        <v>0</v>
      </c>
      <c r="O232" s="445">
        <v>1</v>
      </c>
      <c r="P232" s="446">
        <v>9</v>
      </c>
      <c r="Q232" s="445">
        <v>2</v>
      </c>
      <c r="R232" s="238">
        <v>2</v>
      </c>
      <c r="S232" s="267">
        <v>5</v>
      </c>
      <c r="T232" s="238">
        <v>1</v>
      </c>
      <c r="U232" s="238">
        <v>0</v>
      </c>
      <c r="V232" s="266">
        <v>0</v>
      </c>
      <c r="W232" s="446">
        <v>0</v>
      </c>
      <c r="X232" s="4"/>
      <c r="Y232" s="4"/>
      <c r="Z232" s="4"/>
      <c r="AA232" s="4"/>
      <c r="AB232" s="4"/>
      <c r="AC232" s="4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4"/>
      <c r="AS232" s="1"/>
      <c r="AT232" s="1"/>
    </row>
    <row r="233" spans="1:46" ht="15" customHeight="1">
      <c r="A233" s="290"/>
      <c r="B233" s="297" t="s">
        <v>770</v>
      </c>
      <c r="C233" s="298" t="s">
        <v>745</v>
      </c>
      <c r="D233" s="452">
        <v>21</v>
      </c>
      <c r="E233" s="445"/>
      <c r="F233" s="238"/>
      <c r="G233" s="238"/>
      <c r="H233" s="238"/>
      <c r="I233" s="446"/>
      <c r="J233" s="445">
        <v>1</v>
      </c>
      <c r="K233" s="238">
        <v>11</v>
      </c>
      <c r="L233" s="238">
        <v>11</v>
      </c>
      <c r="M233" s="238">
        <v>0</v>
      </c>
      <c r="N233" s="446">
        <v>0</v>
      </c>
      <c r="O233" s="445">
        <v>0</v>
      </c>
      <c r="P233" s="446">
        <v>11</v>
      </c>
      <c r="Q233" s="445">
        <v>3</v>
      </c>
      <c r="R233" s="238">
        <v>1</v>
      </c>
      <c r="S233" s="267">
        <v>4</v>
      </c>
      <c r="T233" s="238">
        <v>3</v>
      </c>
      <c r="U233" s="238">
        <v>0</v>
      </c>
      <c r="V233" s="266">
        <v>0</v>
      </c>
      <c r="W233" s="446">
        <v>0</v>
      </c>
      <c r="X233" s="4"/>
      <c r="Y233" s="4"/>
      <c r="Z233" s="4"/>
      <c r="AA233" s="4"/>
      <c r="AB233" s="4"/>
      <c r="AC233" s="4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4"/>
      <c r="AS233" s="1"/>
      <c r="AT233" s="1"/>
    </row>
    <row r="234" spans="1:46" ht="15" customHeight="1">
      <c r="A234" s="290"/>
      <c r="B234" s="297" t="s">
        <v>756</v>
      </c>
      <c r="C234" s="298" t="s">
        <v>778</v>
      </c>
      <c r="D234" s="452">
        <v>120</v>
      </c>
      <c r="E234" s="445"/>
      <c r="F234" s="238"/>
      <c r="G234" s="238"/>
      <c r="H234" s="238"/>
      <c r="I234" s="446"/>
      <c r="J234" s="445">
        <v>5</v>
      </c>
      <c r="K234" s="238">
        <v>50</v>
      </c>
      <c r="L234" s="238">
        <v>50</v>
      </c>
      <c r="M234" s="238">
        <v>0</v>
      </c>
      <c r="N234" s="446">
        <v>0</v>
      </c>
      <c r="O234" s="445">
        <v>0</v>
      </c>
      <c r="P234" s="446">
        <v>50</v>
      </c>
      <c r="Q234" s="445">
        <v>0</v>
      </c>
      <c r="R234" s="238">
        <v>3</v>
      </c>
      <c r="S234" s="267">
        <v>13</v>
      </c>
      <c r="T234" s="238">
        <v>12</v>
      </c>
      <c r="U234" s="238">
        <v>11</v>
      </c>
      <c r="V234" s="266">
        <v>9</v>
      </c>
      <c r="W234" s="446">
        <v>2</v>
      </c>
      <c r="X234" s="4"/>
      <c r="Y234" s="4"/>
      <c r="Z234" s="4"/>
      <c r="AA234" s="4"/>
      <c r="AB234" s="4"/>
      <c r="AC234" s="4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4"/>
      <c r="AS234" s="1"/>
      <c r="AT234" s="1"/>
    </row>
    <row r="235" spans="1:46" ht="15" customHeight="1">
      <c r="A235" s="290"/>
      <c r="B235" s="297" t="s">
        <v>756</v>
      </c>
      <c r="C235" s="298" t="s">
        <v>681</v>
      </c>
      <c r="D235" s="452">
        <v>322</v>
      </c>
      <c r="E235" s="445"/>
      <c r="F235" s="238"/>
      <c r="G235" s="238"/>
      <c r="H235" s="238"/>
      <c r="I235" s="446"/>
      <c r="J235" s="445">
        <v>15</v>
      </c>
      <c r="K235" s="238">
        <v>156</v>
      </c>
      <c r="L235" s="238">
        <v>156</v>
      </c>
      <c r="M235" s="238">
        <v>0</v>
      </c>
      <c r="N235" s="446">
        <v>0</v>
      </c>
      <c r="O235" s="445">
        <v>42</v>
      </c>
      <c r="P235" s="446">
        <v>114</v>
      </c>
      <c r="Q235" s="445">
        <v>2</v>
      </c>
      <c r="R235" s="238">
        <v>8</v>
      </c>
      <c r="S235" s="267">
        <v>27</v>
      </c>
      <c r="T235" s="238">
        <v>28</v>
      </c>
      <c r="U235" s="238">
        <v>35</v>
      </c>
      <c r="V235" s="266">
        <v>36</v>
      </c>
      <c r="W235" s="446">
        <v>20</v>
      </c>
      <c r="X235" s="4"/>
      <c r="Y235" s="4"/>
      <c r="Z235" s="4"/>
      <c r="AA235" s="4"/>
      <c r="AB235" s="4"/>
      <c r="AC235" s="4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4"/>
      <c r="AS235" s="1"/>
      <c r="AT235" s="1"/>
    </row>
    <row r="236" spans="1:46" ht="15" customHeight="1">
      <c r="A236" s="290"/>
      <c r="B236" s="297" t="s">
        <v>756</v>
      </c>
      <c r="C236" s="298" t="s">
        <v>780</v>
      </c>
      <c r="D236" s="452">
        <v>141</v>
      </c>
      <c r="E236" s="445"/>
      <c r="F236" s="238"/>
      <c r="G236" s="238"/>
      <c r="H236" s="238"/>
      <c r="I236" s="446"/>
      <c r="J236" s="445">
        <v>6</v>
      </c>
      <c r="K236" s="238">
        <v>60</v>
      </c>
      <c r="L236" s="238">
        <v>60</v>
      </c>
      <c r="M236" s="238">
        <v>0</v>
      </c>
      <c r="N236" s="446">
        <v>0</v>
      </c>
      <c r="O236" s="445">
        <v>1</v>
      </c>
      <c r="P236" s="446">
        <v>59</v>
      </c>
      <c r="Q236" s="445">
        <v>3</v>
      </c>
      <c r="R236" s="238">
        <v>5</v>
      </c>
      <c r="S236" s="267">
        <v>27</v>
      </c>
      <c r="T236" s="238">
        <v>12</v>
      </c>
      <c r="U236" s="238">
        <v>10</v>
      </c>
      <c r="V236" s="266">
        <v>3</v>
      </c>
      <c r="W236" s="446">
        <v>0</v>
      </c>
      <c r="X236" s="4"/>
      <c r="Y236" s="4"/>
      <c r="Z236" s="4"/>
      <c r="AA236" s="4"/>
      <c r="AB236" s="4"/>
      <c r="AC236" s="4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4"/>
      <c r="AS236" s="1"/>
      <c r="AT236" s="1"/>
    </row>
    <row r="237" spans="1:46" ht="15" customHeight="1">
      <c r="A237" s="290"/>
      <c r="B237" s="297" t="s">
        <v>756</v>
      </c>
      <c r="C237" s="298" t="s">
        <v>783</v>
      </c>
      <c r="D237" s="452">
        <v>132</v>
      </c>
      <c r="E237" s="445"/>
      <c r="F237" s="238"/>
      <c r="G237" s="238"/>
      <c r="H237" s="238"/>
      <c r="I237" s="446"/>
      <c r="J237" s="445">
        <v>5</v>
      </c>
      <c r="K237" s="238">
        <v>50</v>
      </c>
      <c r="L237" s="238">
        <v>50</v>
      </c>
      <c r="M237" s="238">
        <v>0</v>
      </c>
      <c r="N237" s="446">
        <v>0</v>
      </c>
      <c r="O237" s="445">
        <v>0</v>
      </c>
      <c r="P237" s="446">
        <v>50</v>
      </c>
      <c r="Q237" s="445">
        <v>0</v>
      </c>
      <c r="R237" s="238">
        <v>3</v>
      </c>
      <c r="S237" s="267">
        <v>6</v>
      </c>
      <c r="T237" s="238">
        <v>8</v>
      </c>
      <c r="U237" s="238">
        <v>12</v>
      </c>
      <c r="V237" s="266">
        <v>14</v>
      </c>
      <c r="W237" s="446">
        <v>7</v>
      </c>
      <c r="X237" s="4"/>
      <c r="Y237" s="4"/>
      <c r="Z237" s="4"/>
      <c r="AA237" s="4"/>
      <c r="AB237" s="4"/>
      <c r="AC237" s="4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4"/>
      <c r="AS237" s="1"/>
      <c r="AT237" s="1"/>
    </row>
    <row r="238" spans="1:46" ht="15" customHeight="1">
      <c r="A238" s="290"/>
      <c r="B238" s="297" t="s">
        <v>756</v>
      </c>
      <c r="C238" s="298" t="s">
        <v>680</v>
      </c>
      <c r="D238" s="452">
        <v>122</v>
      </c>
      <c r="E238" s="445"/>
      <c r="F238" s="238"/>
      <c r="G238" s="238"/>
      <c r="H238" s="238"/>
      <c r="I238" s="446"/>
      <c r="J238" s="445">
        <v>5</v>
      </c>
      <c r="K238" s="238">
        <v>51</v>
      </c>
      <c r="L238" s="238">
        <v>51</v>
      </c>
      <c r="M238" s="238">
        <v>0</v>
      </c>
      <c r="N238" s="446">
        <v>0</v>
      </c>
      <c r="O238" s="445">
        <v>20</v>
      </c>
      <c r="P238" s="446">
        <v>31</v>
      </c>
      <c r="Q238" s="445">
        <v>0</v>
      </c>
      <c r="R238" s="238">
        <v>4</v>
      </c>
      <c r="S238" s="267">
        <v>6</v>
      </c>
      <c r="T238" s="238">
        <v>8</v>
      </c>
      <c r="U238" s="238">
        <v>12</v>
      </c>
      <c r="V238" s="266">
        <v>14</v>
      </c>
      <c r="W238" s="446">
        <v>7</v>
      </c>
      <c r="X238" s="4"/>
      <c r="Y238" s="4"/>
      <c r="Z238" s="4"/>
      <c r="AA238" s="4"/>
      <c r="AB238" s="4"/>
      <c r="AC238" s="4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4"/>
      <c r="AS238" s="1"/>
      <c r="AT238" s="1"/>
    </row>
    <row r="239" spans="1:46" ht="15" customHeight="1">
      <c r="A239" s="290"/>
      <c r="B239" s="297" t="s">
        <v>765</v>
      </c>
      <c r="C239" s="298" t="s">
        <v>876</v>
      </c>
      <c r="D239" s="452">
        <v>107</v>
      </c>
      <c r="E239" s="445"/>
      <c r="F239" s="238"/>
      <c r="G239" s="238"/>
      <c r="H239" s="238"/>
      <c r="I239" s="446"/>
      <c r="J239" s="445">
        <v>4</v>
      </c>
      <c r="K239" s="238">
        <v>41</v>
      </c>
      <c r="L239" s="238">
        <v>38</v>
      </c>
      <c r="M239" s="238">
        <v>0</v>
      </c>
      <c r="N239" s="446">
        <v>3</v>
      </c>
      <c r="O239" s="445">
        <v>17</v>
      </c>
      <c r="P239" s="446">
        <v>24</v>
      </c>
      <c r="Q239" s="445">
        <v>17</v>
      </c>
      <c r="R239" s="238">
        <v>2</v>
      </c>
      <c r="S239" s="267">
        <v>6</v>
      </c>
      <c r="T239" s="238">
        <v>10</v>
      </c>
      <c r="U239" s="238">
        <v>3</v>
      </c>
      <c r="V239" s="266">
        <v>2</v>
      </c>
      <c r="W239" s="446">
        <v>1</v>
      </c>
      <c r="X239" s="4"/>
      <c r="Y239" s="4"/>
      <c r="Z239" s="4"/>
      <c r="AA239" s="4"/>
      <c r="AB239" s="4"/>
      <c r="AC239" s="4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4"/>
      <c r="AS239" s="1"/>
      <c r="AT239" s="1"/>
    </row>
    <row r="240" spans="1:46" ht="15" customHeight="1">
      <c r="A240" s="290"/>
      <c r="B240" s="297" t="s">
        <v>765</v>
      </c>
      <c r="C240" s="298" t="s">
        <v>877</v>
      </c>
      <c r="D240" s="452">
        <v>60</v>
      </c>
      <c r="E240" s="445"/>
      <c r="F240" s="238"/>
      <c r="G240" s="238"/>
      <c r="H240" s="238"/>
      <c r="I240" s="446"/>
      <c r="J240" s="445">
        <v>2</v>
      </c>
      <c r="K240" s="238">
        <v>20</v>
      </c>
      <c r="L240" s="238">
        <v>20</v>
      </c>
      <c r="M240" s="238">
        <v>0</v>
      </c>
      <c r="N240" s="446">
        <v>0</v>
      </c>
      <c r="O240" s="445">
        <v>9</v>
      </c>
      <c r="P240" s="446">
        <v>11</v>
      </c>
      <c r="Q240" s="445">
        <v>11</v>
      </c>
      <c r="R240" s="238">
        <v>4</v>
      </c>
      <c r="S240" s="267">
        <v>2</v>
      </c>
      <c r="T240" s="238">
        <v>3</v>
      </c>
      <c r="U240" s="238">
        <v>0</v>
      </c>
      <c r="V240" s="266">
        <v>0</v>
      </c>
      <c r="W240" s="446">
        <v>0</v>
      </c>
      <c r="X240" s="4"/>
      <c r="Y240" s="4"/>
      <c r="Z240" s="4"/>
      <c r="AA240" s="4"/>
      <c r="AB240" s="4"/>
      <c r="AC240" s="4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4"/>
      <c r="AS240" s="1"/>
      <c r="AT240" s="1"/>
    </row>
    <row r="241" spans="1:46" ht="15" customHeight="1">
      <c r="A241" s="290"/>
      <c r="B241" s="297" t="s">
        <v>765</v>
      </c>
      <c r="C241" s="298" t="s">
        <v>878</v>
      </c>
      <c r="D241" s="452">
        <v>77</v>
      </c>
      <c r="E241" s="445"/>
      <c r="F241" s="238"/>
      <c r="G241" s="238"/>
      <c r="H241" s="238"/>
      <c r="I241" s="446"/>
      <c r="J241" s="445">
        <v>3</v>
      </c>
      <c r="K241" s="238">
        <v>31</v>
      </c>
      <c r="L241" s="238">
        <v>31</v>
      </c>
      <c r="M241" s="238">
        <v>0</v>
      </c>
      <c r="N241" s="446">
        <v>0</v>
      </c>
      <c r="O241" s="445">
        <v>6</v>
      </c>
      <c r="P241" s="446">
        <v>25</v>
      </c>
      <c r="Q241" s="445">
        <v>11</v>
      </c>
      <c r="R241" s="238">
        <v>5</v>
      </c>
      <c r="S241" s="267">
        <v>7</v>
      </c>
      <c r="T241" s="238">
        <v>4</v>
      </c>
      <c r="U241" s="238">
        <v>2</v>
      </c>
      <c r="V241" s="266">
        <v>2</v>
      </c>
      <c r="W241" s="446">
        <v>0</v>
      </c>
      <c r="X241" s="4"/>
      <c r="Y241" s="4"/>
      <c r="Z241" s="4"/>
      <c r="AA241" s="4"/>
      <c r="AB241" s="4"/>
      <c r="AC241" s="4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4"/>
      <c r="AS241" s="1"/>
      <c r="AT241" s="1"/>
    </row>
    <row r="242" spans="1:46" ht="15" customHeight="1">
      <c r="A242" s="290"/>
      <c r="B242" s="297" t="s">
        <v>765</v>
      </c>
      <c r="C242" s="298" t="s">
        <v>879</v>
      </c>
      <c r="D242" s="452">
        <v>27</v>
      </c>
      <c r="E242" s="445"/>
      <c r="F242" s="238"/>
      <c r="G242" s="238"/>
      <c r="H242" s="238"/>
      <c r="I242" s="446"/>
      <c r="J242" s="445">
        <v>1</v>
      </c>
      <c r="K242" s="238">
        <v>10</v>
      </c>
      <c r="L242" s="238">
        <v>10</v>
      </c>
      <c r="M242" s="238">
        <v>0</v>
      </c>
      <c r="N242" s="446">
        <v>0</v>
      </c>
      <c r="O242" s="445">
        <v>6</v>
      </c>
      <c r="P242" s="446">
        <v>4</v>
      </c>
      <c r="Q242" s="445">
        <v>4</v>
      </c>
      <c r="R242" s="238">
        <v>5</v>
      </c>
      <c r="S242" s="267">
        <v>1</v>
      </c>
      <c r="T242" s="238">
        <v>0</v>
      </c>
      <c r="U242" s="238">
        <v>0</v>
      </c>
      <c r="V242" s="266">
        <v>0</v>
      </c>
      <c r="W242" s="446">
        <v>0</v>
      </c>
      <c r="X242" s="4"/>
      <c r="Y242" s="4"/>
      <c r="Z242" s="4"/>
      <c r="AA242" s="4"/>
      <c r="AB242" s="4"/>
      <c r="AC242" s="4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4"/>
      <c r="AS242" s="1"/>
      <c r="AT242" s="1"/>
    </row>
    <row r="243" spans="1:46" ht="15" customHeight="1">
      <c r="A243" s="290"/>
      <c r="B243" s="297" t="s">
        <v>765</v>
      </c>
      <c r="C243" s="298" t="s">
        <v>859</v>
      </c>
      <c r="D243" s="452">
        <v>72</v>
      </c>
      <c r="E243" s="445"/>
      <c r="F243" s="238"/>
      <c r="G243" s="238"/>
      <c r="H243" s="238"/>
      <c r="I243" s="446"/>
      <c r="J243" s="445">
        <v>2</v>
      </c>
      <c r="K243" s="238">
        <v>20</v>
      </c>
      <c r="L243" s="238">
        <v>20</v>
      </c>
      <c r="M243" s="238">
        <v>0</v>
      </c>
      <c r="N243" s="446">
        <v>0</v>
      </c>
      <c r="O243" s="445">
        <v>9</v>
      </c>
      <c r="P243" s="446">
        <v>11</v>
      </c>
      <c r="Q243" s="445">
        <v>17</v>
      </c>
      <c r="R243" s="238">
        <v>2</v>
      </c>
      <c r="S243" s="267">
        <v>1</v>
      </c>
      <c r="T243" s="238">
        <v>0</v>
      </c>
      <c r="U243" s="238">
        <v>0</v>
      </c>
      <c r="V243" s="266">
        <v>0</v>
      </c>
      <c r="W243" s="446">
        <v>0</v>
      </c>
      <c r="X243" s="4"/>
      <c r="Y243" s="4"/>
      <c r="Z243" s="4"/>
      <c r="AA243" s="4"/>
      <c r="AB243" s="4"/>
      <c r="AC243" s="4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4"/>
      <c r="AS243" s="1"/>
      <c r="AT243" s="1"/>
    </row>
    <row r="244" spans="1:46" ht="15" customHeight="1">
      <c r="A244" s="290"/>
      <c r="B244" s="297" t="s">
        <v>765</v>
      </c>
      <c r="C244" s="298" t="s">
        <v>880</v>
      </c>
      <c r="D244" s="452">
        <v>66</v>
      </c>
      <c r="E244" s="445"/>
      <c r="F244" s="238"/>
      <c r="G244" s="238"/>
      <c r="H244" s="238"/>
      <c r="I244" s="446"/>
      <c r="J244" s="445">
        <v>3</v>
      </c>
      <c r="K244" s="238">
        <v>30</v>
      </c>
      <c r="L244" s="238">
        <v>30</v>
      </c>
      <c r="M244" s="238">
        <v>0</v>
      </c>
      <c r="N244" s="446">
        <v>0</v>
      </c>
      <c r="O244" s="445">
        <v>11</v>
      </c>
      <c r="P244" s="446">
        <v>19</v>
      </c>
      <c r="Q244" s="445">
        <v>15</v>
      </c>
      <c r="R244" s="238">
        <v>2</v>
      </c>
      <c r="S244" s="267">
        <v>1</v>
      </c>
      <c r="T244" s="238">
        <v>10</v>
      </c>
      <c r="U244" s="238">
        <v>2</v>
      </c>
      <c r="V244" s="266">
        <v>0</v>
      </c>
      <c r="W244" s="446">
        <v>0</v>
      </c>
      <c r="X244" s="4"/>
      <c r="Y244" s="4"/>
      <c r="Z244" s="4"/>
      <c r="AA244" s="4"/>
      <c r="AB244" s="4"/>
      <c r="AC244" s="4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4"/>
      <c r="AS244" s="1"/>
      <c r="AT244" s="1"/>
    </row>
    <row r="245" spans="1:46" ht="15" customHeight="1">
      <c r="A245" s="290"/>
      <c r="B245" s="297" t="s">
        <v>765</v>
      </c>
      <c r="C245" s="298" t="s">
        <v>717</v>
      </c>
      <c r="D245" s="452">
        <v>20</v>
      </c>
      <c r="E245" s="445"/>
      <c r="F245" s="238"/>
      <c r="G245" s="238"/>
      <c r="H245" s="238"/>
      <c r="I245" s="446"/>
      <c r="J245" s="445">
        <v>2</v>
      </c>
      <c r="K245" s="238">
        <v>20</v>
      </c>
      <c r="L245" s="238">
        <v>20</v>
      </c>
      <c r="M245" s="238">
        <v>0</v>
      </c>
      <c r="N245" s="446">
        <v>0</v>
      </c>
      <c r="O245" s="445">
        <v>9</v>
      </c>
      <c r="P245" s="446">
        <v>11</v>
      </c>
      <c r="Q245" s="445">
        <v>0</v>
      </c>
      <c r="R245" s="238">
        <v>1</v>
      </c>
      <c r="S245" s="267">
        <v>4</v>
      </c>
      <c r="T245" s="238">
        <v>6</v>
      </c>
      <c r="U245" s="238">
        <v>8</v>
      </c>
      <c r="V245" s="266">
        <v>1</v>
      </c>
      <c r="W245" s="446">
        <v>0</v>
      </c>
      <c r="X245" s="4"/>
      <c r="Y245" s="4"/>
      <c r="Z245" s="4"/>
      <c r="AA245" s="4"/>
      <c r="AB245" s="4"/>
      <c r="AC245" s="4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4"/>
      <c r="AS245" s="1"/>
      <c r="AT245" s="1"/>
    </row>
    <row r="246" spans="1:46" ht="15" customHeight="1">
      <c r="A246" s="290"/>
      <c r="B246" s="297" t="s">
        <v>765</v>
      </c>
      <c r="C246" s="298" t="s">
        <v>766</v>
      </c>
      <c r="D246" s="452">
        <v>126</v>
      </c>
      <c r="E246" s="445"/>
      <c r="F246" s="238"/>
      <c r="G246" s="238"/>
      <c r="H246" s="238"/>
      <c r="I246" s="446"/>
      <c r="J246" s="445">
        <v>2</v>
      </c>
      <c r="K246" s="238">
        <v>29</v>
      </c>
      <c r="L246" s="238">
        <v>29</v>
      </c>
      <c r="M246" s="238">
        <v>0</v>
      </c>
      <c r="N246" s="446">
        <v>0</v>
      </c>
      <c r="O246" s="445">
        <v>11</v>
      </c>
      <c r="P246" s="446">
        <v>18</v>
      </c>
      <c r="Q246" s="445">
        <v>4</v>
      </c>
      <c r="R246" s="238">
        <v>5</v>
      </c>
      <c r="S246" s="267">
        <v>12</v>
      </c>
      <c r="T246" s="238">
        <v>4</v>
      </c>
      <c r="U246" s="238">
        <v>4</v>
      </c>
      <c r="V246" s="266">
        <v>0</v>
      </c>
      <c r="W246" s="446">
        <v>0</v>
      </c>
      <c r="X246" s="4"/>
      <c r="Y246" s="4"/>
      <c r="Z246" s="4"/>
      <c r="AA246" s="4"/>
      <c r="AB246" s="4"/>
      <c r="AC246" s="4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4"/>
      <c r="AS246" s="1"/>
      <c r="AT246" s="1"/>
    </row>
    <row r="247" spans="1:46" ht="15" customHeight="1">
      <c r="A247" s="290"/>
      <c r="B247" s="297" t="s">
        <v>765</v>
      </c>
      <c r="C247" s="298" t="s">
        <v>724</v>
      </c>
      <c r="D247" s="452">
        <v>120</v>
      </c>
      <c r="E247" s="445"/>
      <c r="F247" s="238"/>
      <c r="G247" s="238"/>
      <c r="H247" s="238"/>
      <c r="I247" s="446"/>
      <c r="J247" s="445">
        <v>2</v>
      </c>
      <c r="K247" s="238">
        <v>32</v>
      </c>
      <c r="L247" s="238">
        <v>32</v>
      </c>
      <c r="M247" s="238">
        <v>0</v>
      </c>
      <c r="N247" s="446">
        <v>0</v>
      </c>
      <c r="O247" s="445">
        <v>12</v>
      </c>
      <c r="P247" s="446">
        <v>20</v>
      </c>
      <c r="Q247" s="445">
        <v>7</v>
      </c>
      <c r="R247" s="238">
        <v>8</v>
      </c>
      <c r="S247" s="267">
        <v>5</v>
      </c>
      <c r="T247" s="238">
        <v>6</v>
      </c>
      <c r="U247" s="238">
        <v>6</v>
      </c>
      <c r="V247" s="266">
        <v>0</v>
      </c>
      <c r="W247" s="446">
        <v>0</v>
      </c>
      <c r="X247" s="4"/>
      <c r="Y247" s="4"/>
      <c r="Z247" s="4"/>
      <c r="AA247" s="4"/>
      <c r="AB247" s="4"/>
      <c r="AC247" s="4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4"/>
      <c r="AS247" s="1"/>
      <c r="AT247" s="1"/>
    </row>
    <row r="248" spans="1:46" ht="15" customHeight="1">
      <c r="A248" s="290"/>
      <c r="B248" s="297" t="s">
        <v>582</v>
      </c>
      <c r="C248" s="298" t="s">
        <v>881</v>
      </c>
      <c r="D248" s="452">
        <v>60</v>
      </c>
      <c r="E248" s="445"/>
      <c r="F248" s="238"/>
      <c r="G248" s="238"/>
      <c r="H248" s="238"/>
      <c r="I248" s="446"/>
      <c r="J248" s="445">
        <v>2</v>
      </c>
      <c r="K248" s="238">
        <v>20</v>
      </c>
      <c r="L248" s="238">
        <v>20</v>
      </c>
      <c r="M248" s="238">
        <v>0</v>
      </c>
      <c r="N248" s="446">
        <v>0</v>
      </c>
      <c r="O248" s="445">
        <v>1</v>
      </c>
      <c r="P248" s="446">
        <v>19</v>
      </c>
      <c r="Q248" s="445">
        <v>2</v>
      </c>
      <c r="R248" s="238">
        <v>4</v>
      </c>
      <c r="S248" s="267">
        <v>3</v>
      </c>
      <c r="T248" s="238">
        <v>1</v>
      </c>
      <c r="U248" s="238">
        <v>3</v>
      </c>
      <c r="V248" s="266">
        <v>4</v>
      </c>
      <c r="W248" s="446">
        <v>3</v>
      </c>
      <c r="X248" s="4"/>
      <c r="Y248" s="4"/>
      <c r="Z248" s="4"/>
      <c r="AA248" s="4"/>
      <c r="AB248" s="4"/>
      <c r="AC248" s="4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4"/>
      <c r="AS248" s="1"/>
      <c r="AT248" s="1"/>
    </row>
    <row r="249" spans="1:46" ht="15" customHeight="1">
      <c r="A249" s="290"/>
      <c r="B249" s="297" t="s">
        <v>582</v>
      </c>
      <c r="C249" s="298" t="s">
        <v>882</v>
      </c>
      <c r="D249" s="452">
        <v>60</v>
      </c>
      <c r="E249" s="445"/>
      <c r="F249" s="238"/>
      <c r="G249" s="238"/>
      <c r="H249" s="238"/>
      <c r="I249" s="446"/>
      <c r="J249" s="445">
        <v>2</v>
      </c>
      <c r="K249" s="238">
        <v>24</v>
      </c>
      <c r="L249" s="238">
        <v>24</v>
      </c>
      <c r="M249" s="238">
        <v>0</v>
      </c>
      <c r="N249" s="446">
        <v>0</v>
      </c>
      <c r="O249" s="445">
        <v>0</v>
      </c>
      <c r="P249" s="446">
        <v>24</v>
      </c>
      <c r="Q249" s="445">
        <v>3</v>
      </c>
      <c r="R249" s="238">
        <v>2</v>
      </c>
      <c r="S249" s="267">
        <v>14</v>
      </c>
      <c r="T249" s="238">
        <v>1</v>
      </c>
      <c r="U249" s="238">
        <v>0</v>
      </c>
      <c r="V249" s="266">
        <v>0</v>
      </c>
      <c r="W249" s="446">
        <v>0</v>
      </c>
      <c r="X249" s="4"/>
      <c r="Y249" s="4"/>
      <c r="Z249" s="4"/>
      <c r="AA249" s="4"/>
      <c r="AB249" s="4"/>
      <c r="AC249" s="4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4"/>
      <c r="AS249" s="1"/>
      <c r="AT249" s="1"/>
    </row>
    <row r="250" spans="1:46" ht="15" customHeight="1">
      <c r="A250" s="290"/>
      <c r="B250" s="297" t="s">
        <v>582</v>
      </c>
      <c r="C250" s="298" t="s">
        <v>801</v>
      </c>
      <c r="D250" s="452">
        <v>60</v>
      </c>
      <c r="E250" s="445"/>
      <c r="F250" s="238"/>
      <c r="G250" s="238"/>
      <c r="H250" s="238"/>
      <c r="I250" s="446"/>
      <c r="J250" s="445">
        <v>2</v>
      </c>
      <c r="K250" s="238">
        <v>20</v>
      </c>
      <c r="L250" s="238">
        <v>20</v>
      </c>
      <c r="M250" s="238">
        <v>0</v>
      </c>
      <c r="N250" s="446">
        <v>0</v>
      </c>
      <c r="O250" s="445">
        <v>1</v>
      </c>
      <c r="P250" s="446">
        <v>19</v>
      </c>
      <c r="Q250" s="445">
        <v>2</v>
      </c>
      <c r="R250" s="238">
        <v>4</v>
      </c>
      <c r="S250" s="267">
        <v>3</v>
      </c>
      <c r="T250" s="238">
        <v>1</v>
      </c>
      <c r="U250" s="238">
        <v>3</v>
      </c>
      <c r="V250" s="266">
        <v>4</v>
      </c>
      <c r="W250" s="446">
        <v>3</v>
      </c>
      <c r="X250" s="4"/>
      <c r="Y250" s="4"/>
      <c r="Z250" s="4"/>
      <c r="AA250" s="4"/>
      <c r="AB250" s="4"/>
      <c r="AC250" s="4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4"/>
      <c r="AS250" s="1"/>
      <c r="AT250" s="1"/>
    </row>
    <row r="251" spans="1:46" ht="15" customHeight="1">
      <c r="A251" s="290"/>
      <c r="B251" s="297" t="s">
        <v>582</v>
      </c>
      <c r="C251" s="298" t="s">
        <v>706</v>
      </c>
      <c r="D251" s="452">
        <v>346</v>
      </c>
      <c r="E251" s="445"/>
      <c r="F251" s="238"/>
      <c r="G251" s="238"/>
      <c r="H251" s="238"/>
      <c r="I251" s="446"/>
      <c r="J251" s="445">
        <v>12</v>
      </c>
      <c r="K251" s="238">
        <v>118</v>
      </c>
      <c r="L251" s="238">
        <v>118</v>
      </c>
      <c r="M251" s="238">
        <v>0</v>
      </c>
      <c r="N251" s="446">
        <v>0</v>
      </c>
      <c r="O251" s="445">
        <v>6</v>
      </c>
      <c r="P251" s="446">
        <v>112</v>
      </c>
      <c r="Q251" s="445">
        <v>32</v>
      </c>
      <c r="R251" s="238">
        <v>18</v>
      </c>
      <c r="S251" s="267">
        <v>14</v>
      </c>
      <c r="T251" s="238">
        <v>24</v>
      </c>
      <c r="U251" s="238">
        <v>30</v>
      </c>
      <c r="V251" s="266">
        <v>0</v>
      </c>
      <c r="W251" s="446">
        <v>0</v>
      </c>
      <c r="X251" s="4"/>
      <c r="Y251" s="4"/>
      <c r="Z251" s="4"/>
      <c r="AA251" s="4"/>
      <c r="AB251" s="4"/>
      <c r="AC251" s="4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4"/>
      <c r="AS251" s="1"/>
      <c r="AT251" s="1"/>
    </row>
    <row r="252" spans="1:46" ht="15" customHeight="1">
      <c r="A252" s="290"/>
      <c r="B252" s="297" t="s">
        <v>582</v>
      </c>
      <c r="C252" s="298" t="s">
        <v>709</v>
      </c>
      <c r="D252" s="452">
        <v>132</v>
      </c>
      <c r="E252" s="445"/>
      <c r="F252" s="238"/>
      <c r="G252" s="238"/>
      <c r="H252" s="238"/>
      <c r="I252" s="446"/>
      <c r="J252" s="445">
        <v>5</v>
      </c>
      <c r="K252" s="238">
        <v>49</v>
      </c>
      <c r="L252" s="238">
        <v>49</v>
      </c>
      <c r="M252" s="238">
        <v>0</v>
      </c>
      <c r="N252" s="446">
        <v>0</v>
      </c>
      <c r="O252" s="445">
        <v>3</v>
      </c>
      <c r="P252" s="446">
        <v>46</v>
      </c>
      <c r="Q252" s="445">
        <v>0</v>
      </c>
      <c r="R252" s="238">
        <v>19</v>
      </c>
      <c r="S252" s="267">
        <v>1</v>
      </c>
      <c r="T252" s="238">
        <v>9</v>
      </c>
      <c r="U252" s="238">
        <v>20</v>
      </c>
      <c r="V252" s="266">
        <v>0</v>
      </c>
      <c r="W252" s="446">
        <v>0</v>
      </c>
      <c r="X252" s="4"/>
      <c r="Y252" s="4"/>
      <c r="Z252" s="4"/>
      <c r="AA252" s="4"/>
      <c r="AB252" s="4"/>
      <c r="AC252" s="4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4"/>
      <c r="AS252" s="1"/>
      <c r="AT252" s="1"/>
    </row>
    <row r="253" spans="1:46" ht="15" customHeight="1">
      <c r="A253" s="290"/>
      <c r="B253" s="297" t="s">
        <v>582</v>
      </c>
      <c r="C253" s="298" t="s">
        <v>883</v>
      </c>
      <c r="D253" s="452">
        <v>120</v>
      </c>
      <c r="E253" s="445"/>
      <c r="F253" s="238"/>
      <c r="G253" s="238"/>
      <c r="H253" s="238"/>
      <c r="I253" s="446"/>
      <c r="J253" s="445">
        <v>4</v>
      </c>
      <c r="K253" s="238">
        <v>41</v>
      </c>
      <c r="L253" s="238">
        <v>41</v>
      </c>
      <c r="M253" s="238">
        <v>0</v>
      </c>
      <c r="N253" s="446">
        <v>0</v>
      </c>
      <c r="O253" s="445">
        <v>4</v>
      </c>
      <c r="P253" s="446">
        <v>37</v>
      </c>
      <c r="Q253" s="445">
        <v>7</v>
      </c>
      <c r="R253" s="238">
        <v>5</v>
      </c>
      <c r="S253" s="267">
        <v>12</v>
      </c>
      <c r="T253" s="238">
        <v>17</v>
      </c>
      <c r="U253" s="238">
        <v>0</v>
      </c>
      <c r="V253" s="266">
        <v>0</v>
      </c>
      <c r="W253" s="446">
        <v>0</v>
      </c>
      <c r="X253" s="4"/>
      <c r="Y253" s="4"/>
      <c r="Z253" s="4"/>
      <c r="AA253" s="4"/>
      <c r="AB253" s="4"/>
      <c r="AC253" s="4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4"/>
      <c r="AS253" s="1"/>
      <c r="AT253" s="1"/>
    </row>
    <row r="254" spans="1:46" ht="15" customHeight="1">
      <c r="A254" s="290"/>
      <c r="B254" s="297" t="s">
        <v>582</v>
      </c>
      <c r="C254" s="298" t="s">
        <v>696</v>
      </c>
      <c r="D254" s="452">
        <v>283</v>
      </c>
      <c r="E254" s="445"/>
      <c r="F254" s="238"/>
      <c r="G254" s="238"/>
      <c r="H254" s="238"/>
      <c r="I254" s="446"/>
      <c r="J254" s="445">
        <v>10</v>
      </c>
      <c r="K254" s="238">
        <v>102</v>
      </c>
      <c r="L254" s="238">
        <v>102</v>
      </c>
      <c r="M254" s="238">
        <v>0</v>
      </c>
      <c r="N254" s="446">
        <v>0</v>
      </c>
      <c r="O254" s="445">
        <v>5</v>
      </c>
      <c r="P254" s="446">
        <v>97</v>
      </c>
      <c r="Q254" s="445">
        <v>24</v>
      </c>
      <c r="R254" s="238">
        <v>17</v>
      </c>
      <c r="S254" s="267">
        <v>45</v>
      </c>
      <c r="T254" s="238">
        <v>16</v>
      </c>
      <c r="U254" s="238">
        <v>0</v>
      </c>
      <c r="V254" s="266">
        <v>0</v>
      </c>
      <c r="W254" s="446">
        <v>0</v>
      </c>
      <c r="X254" s="4"/>
      <c r="Y254" s="4"/>
      <c r="Z254" s="4"/>
      <c r="AA254" s="4"/>
      <c r="AB254" s="4"/>
      <c r="AC254" s="4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4"/>
      <c r="AS254" s="1"/>
      <c r="AT254" s="1"/>
    </row>
    <row r="255" spans="1:46" ht="15" customHeight="1">
      <c r="A255" s="290"/>
      <c r="B255" s="297" t="s">
        <v>582</v>
      </c>
      <c r="C255" s="298" t="s">
        <v>703</v>
      </c>
      <c r="D255" s="452">
        <v>84</v>
      </c>
      <c r="E255" s="445"/>
      <c r="F255" s="238"/>
      <c r="G255" s="238"/>
      <c r="H255" s="238"/>
      <c r="I255" s="446"/>
      <c r="J255" s="445">
        <v>3</v>
      </c>
      <c r="K255" s="238">
        <v>31</v>
      </c>
      <c r="L255" s="238">
        <v>31</v>
      </c>
      <c r="M255" s="238">
        <v>0</v>
      </c>
      <c r="N255" s="446">
        <v>0</v>
      </c>
      <c r="O255" s="445">
        <v>2</v>
      </c>
      <c r="P255" s="446">
        <v>29</v>
      </c>
      <c r="Q255" s="445">
        <v>18</v>
      </c>
      <c r="R255" s="238">
        <v>7</v>
      </c>
      <c r="S255" s="267">
        <v>6</v>
      </c>
      <c r="T255" s="238">
        <v>0</v>
      </c>
      <c r="U255" s="238">
        <v>0</v>
      </c>
      <c r="V255" s="266">
        <v>0</v>
      </c>
      <c r="W255" s="446">
        <v>0</v>
      </c>
      <c r="X255" s="4"/>
      <c r="Y255" s="4"/>
      <c r="Z255" s="4"/>
      <c r="AA255" s="4"/>
      <c r="AB255" s="4"/>
      <c r="AC255" s="4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4"/>
      <c r="AS255" s="1"/>
      <c r="AT255" s="1"/>
    </row>
    <row r="256" spans="1:46" ht="15" customHeight="1">
      <c r="A256" s="290"/>
      <c r="B256" s="297" t="s">
        <v>582</v>
      </c>
      <c r="C256" s="298" t="s">
        <v>695</v>
      </c>
      <c r="D256" s="452">
        <v>66</v>
      </c>
      <c r="E256" s="445"/>
      <c r="F256" s="238"/>
      <c r="G256" s="238"/>
      <c r="H256" s="238"/>
      <c r="I256" s="446"/>
      <c r="J256" s="445">
        <v>2</v>
      </c>
      <c r="K256" s="238">
        <v>20</v>
      </c>
      <c r="L256" s="238">
        <v>20</v>
      </c>
      <c r="M256" s="238">
        <v>0</v>
      </c>
      <c r="N256" s="446">
        <v>0</v>
      </c>
      <c r="O256" s="445">
        <v>1</v>
      </c>
      <c r="P256" s="446">
        <v>19</v>
      </c>
      <c r="Q256" s="445">
        <v>4</v>
      </c>
      <c r="R256" s="238">
        <v>9</v>
      </c>
      <c r="S256" s="267">
        <v>7</v>
      </c>
      <c r="T256" s="238">
        <v>0</v>
      </c>
      <c r="U256" s="238">
        <v>0</v>
      </c>
      <c r="V256" s="266">
        <v>0</v>
      </c>
      <c r="W256" s="446">
        <v>0</v>
      </c>
      <c r="X256" s="4"/>
      <c r="Y256" s="4"/>
      <c r="Z256" s="4"/>
      <c r="AA256" s="4"/>
      <c r="AB256" s="4"/>
      <c r="AC256" s="4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4"/>
      <c r="AS256" s="1"/>
      <c r="AT256" s="1"/>
    </row>
    <row r="257" spans="1:46" ht="15" customHeight="1">
      <c r="A257" s="290"/>
      <c r="B257" s="297" t="s">
        <v>582</v>
      </c>
      <c r="C257" s="298" t="s">
        <v>838</v>
      </c>
      <c r="D257" s="452">
        <v>66</v>
      </c>
      <c r="E257" s="445"/>
      <c r="F257" s="238"/>
      <c r="G257" s="238"/>
      <c r="H257" s="238"/>
      <c r="I257" s="446"/>
      <c r="J257" s="445">
        <v>1</v>
      </c>
      <c r="K257" s="238">
        <v>18</v>
      </c>
      <c r="L257" s="238">
        <v>18</v>
      </c>
      <c r="M257" s="238">
        <v>0</v>
      </c>
      <c r="N257" s="446">
        <v>0</v>
      </c>
      <c r="O257" s="445">
        <v>0</v>
      </c>
      <c r="P257" s="446">
        <v>18</v>
      </c>
      <c r="Q257" s="445">
        <v>0</v>
      </c>
      <c r="R257" s="238">
        <v>2</v>
      </c>
      <c r="S257" s="267">
        <v>4</v>
      </c>
      <c r="T257" s="238">
        <v>12</v>
      </c>
      <c r="U257" s="238">
        <v>0</v>
      </c>
      <c r="V257" s="266">
        <v>0</v>
      </c>
      <c r="W257" s="446">
        <v>0</v>
      </c>
      <c r="X257" s="4"/>
      <c r="Y257" s="4"/>
      <c r="Z257" s="4"/>
      <c r="AA257" s="4"/>
      <c r="AB257" s="4"/>
      <c r="AC257" s="4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4"/>
      <c r="AS257" s="1"/>
      <c r="AT257" s="1"/>
    </row>
    <row r="258" spans="1:46" ht="15" customHeight="1">
      <c r="A258" s="290"/>
      <c r="B258" s="297" t="s">
        <v>582</v>
      </c>
      <c r="C258" s="298" t="s">
        <v>884</v>
      </c>
      <c r="D258" s="452">
        <v>78</v>
      </c>
      <c r="E258" s="445"/>
      <c r="F258" s="238"/>
      <c r="G258" s="238"/>
      <c r="H258" s="238"/>
      <c r="I258" s="446"/>
      <c r="J258" s="445">
        <v>1</v>
      </c>
      <c r="K258" s="238">
        <v>14</v>
      </c>
      <c r="L258" s="238">
        <v>10</v>
      </c>
      <c r="M258" s="238">
        <v>4</v>
      </c>
      <c r="N258" s="446">
        <v>0</v>
      </c>
      <c r="O258" s="445">
        <v>0</v>
      </c>
      <c r="P258" s="446">
        <v>14</v>
      </c>
      <c r="Q258" s="445">
        <v>0</v>
      </c>
      <c r="R258" s="238">
        <v>0</v>
      </c>
      <c r="S258" s="267">
        <v>5</v>
      </c>
      <c r="T258" s="238">
        <v>6</v>
      </c>
      <c r="U258" s="238">
        <v>2</v>
      </c>
      <c r="V258" s="266">
        <v>1</v>
      </c>
      <c r="W258" s="446">
        <v>0</v>
      </c>
      <c r="X258" s="4"/>
      <c r="Y258" s="4"/>
      <c r="Z258" s="4"/>
      <c r="AA258" s="4"/>
      <c r="AB258" s="4"/>
      <c r="AC258" s="4"/>
      <c r="AD258" s="1"/>
      <c r="AE258" s="1"/>
      <c r="AF258" s="1"/>
      <c r="AG258" s="1"/>
      <c r="AH258" s="1"/>
      <c r="AI258" s="1"/>
      <c r="AJ258" s="1"/>
      <c r="AK258" s="91"/>
      <c r="AL258" s="1"/>
      <c r="AM258" s="1"/>
      <c r="AN258" s="1"/>
      <c r="AO258" s="1"/>
      <c r="AP258" s="1"/>
      <c r="AQ258" s="1"/>
      <c r="AR258" s="4"/>
      <c r="AS258" s="1"/>
      <c r="AT258" s="1"/>
    </row>
    <row r="259" spans="1:46" ht="15" customHeight="1">
      <c r="A259" s="290"/>
      <c r="B259" s="297" t="s">
        <v>582</v>
      </c>
      <c r="C259" s="298" t="s">
        <v>762</v>
      </c>
      <c r="D259" s="452">
        <v>69</v>
      </c>
      <c r="E259" s="445"/>
      <c r="F259" s="238"/>
      <c r="G259" s="304"/>
      <c r="H259" s="238"/>
      <c r="I259" s="446"/>
      <c r="J259" s="445">
        <v>1</v>
      </c>
      <c r="K259" s="238">
        <v>14</v>
      </c>
      <c r="L259" s="238">
        <v>11</v>
      </c>
      <c r="M259" s="238">
        <v>3</v>
      </c>
      <c r="N259" s="446">
        <v>0</v>
      </c>
      <c r="O259" s="445">
        <v>0</v>
      </c>
      <c r="P259" s="446">
        <v>14</v>
      </c>
      <c r="Q259" s="445">
        <v>0</v>
      </c>
      <c r="R259" s="238">
        <v>0</v>
      </c>
      <c r="S259" s="267">
        <v>5</v>
      </c>
      <c r="T259" s="238">
        <v>6</v>
      </c>
      <c r="U259" s="238">
        <v>2</v>
      </c>
      <c r="V259" s="266">
        <v>1</v>
      </c>
      <c r="W259" s="446">
        <v>0</v>
      </c>
      <c r="X259" s="4"/>
      <c r="Y259" s="4"/>
      <c r="Z259" s="4"/>
      <c r="AA259" s="4"/>
      <c r="AB259" s="4"/>
      <c r="AC259" s="4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4"/>
      <c r="AS259" s="1"/>
      <c r="AT259" s="1"/>
    </row>
    <row r="260" spans="1:46" ht="15" customHeight="1">
      <c r="A260" s="290"/>
      <c r="B260" s="297" t="s">
        <v>587</v>
      </c>
      <c r="C260" s="298" t="s">
        <v>818</v>
      </c>
      <c r="D260" s="452">
        <v>84</v>
      </c>
      <c r="E260" s="445"/>
      <c r="F260" s="238"/>
      <c r="G260" s="238"/>
      <c r="H260" s="238"/>
      <c r="I260" s="446"/>
      <c r="J260" s="445">
        <v>3</v>
      </c>
      <c r="K260" s="238">
        <v>37</v>
      </c>
      <c r="L260" s="238">
        <v>37</v>
      </c>
      <c r="M260" s="238">
        <v>0</v>
      </c>
      <c r="N260" s="446">
        <v>0</v>
      </c>
      <c r="O260" s="445">
        <v>0</v>
      </c>
      <c r="P260" s="446">
        <v>37</v>
      </c>
      <c r="Q260" s="445">
        <v>0</v>
      </c>
      <c r="R260" s="238">
        <v>21</v>
      </c>
      <c r="S260" s="267">
        <v>14</v>
      </c>
      <c r="T260" s="238">
        <v>2</v>
      </c>
      <c r="U260" s="238">
        <v>0</v>
      </c>
      <c r="V260" s="266">
        <v>0</v>
      </c>
      <c r="W260" s="446">
        <v>0</v>
      </c>
      <c r="X260" s="4"/>
      <c r="Y260" s="4"/>
      <c r="Z260" s="4"/>
      <c r="AA260" s="4"/>
      <c r="AB260" s="4"/>
      <c r="AC260" s="4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4"/>
      <c r="AS260" s="1"/>
      <c r="AT260" s="1"/>
    </row>
    <row r="261" spans="1:46" ht="15" customHeight="1">
      <c r="A261" s="290"/>
      <c r="B261" s="297" t="s">
        <v>587</v>
      </c>
      <c r="C261" s="298" t="s">
        <v>730</v>
      </c>
      <c r="D261" s="452">
        <v>258</v>
      </c>
      <c r="E261" s="445"/>
      <c r="F261" s="238"/>
      <c r="G261" s="238"/>
      <c r="H261" s="238"/>
      <c r="I261" s="446"/>
      <c r="J261" s="445">
        <v>8</v>
      </c>
      <c r="K261" s="238">
        <v>88</v>
      </c>
      <c r="L261" s="238">
        <v>88</v>
      </c>
      <c r="M261" s="238">
        <v>0</v>
      </c>
      <c r="N261" s="446">
        <v>0</v>
      </c>
      <c r="O261" s="445">
        <v>2</v>
      </c>
      <c r="P261" s="446">
        <v>86</v>
      </c>
      <c r="Q261" s="445">
        <v>23</v>
      </c>
      <c r="R261" s="238">
        <v>30</v>
      </c>
      <c r="S261" s="267">
        <v>21</v>
      </c>
      <c r="T261" s="238">
        <v>14</v>
      </c>
      <c r="U261" s="238">
        <v>0</v>
      </c>
      <c r="V261" s="266">
        <v>0</v>
      </c>
      <c r="W261" s="446">
        <v>0</v>
      </c>
      <c r="X261" s="4"/>
      <c r="Y261" s="4"/>
      <c r="Z261" s="4"/>
      <c r="AA261" s="4"/>
      <c r="AB261" s="4"/>
      <c r="AC261" s="4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4"/>
      <c r="AS261" s="1"/>
      <c r="AT261" s="1"/>
    </row>
    <row r="262" spans="1:46" ht="15" customHeight="1">
      <c r="A262" s="290"/>
      <c r="B262" s="297" t="s">
        <v>587</v>
      </c>
      <c r="C262" s="298" t="s">
        <v>737</v>
      </c>
      <c r="D262" s="452">
        <v>96</v>
      </c>
      <c r="E262" s="445"/>
      <c r="F262" s="238"/>
      <c r="G262" s="238"/>
      <c r="H262" s="238"/>
      <c r="I262" s="446"/>
      <c r="J262" s="445">
        <v>4</v>
      </c>
      <c r="K262" s="238">
        <v>42</v>
      </c>
      <c r="L262" s="238">
        <v>42</v>
      </c>
      <c r="M262" s="238">
        <v>0</v>
      </c>
      <c r="N262" s="446">
        <v>0</v>
      </c>
      <c r="O262" s="445">
        <v>1</v>
      </c>
      <c r="P262" s="446">
        <v>41</v>
      </c>
      <c r="Q262" s="445">
        <v>6</v>
      </c>
      <c r="R262" s="238">
        <v>5</v>
      </c>
      <c r="S262" s="267">
        <v>18</v>
      </c>
      <c r="T262" s="238">
        <v>3</v>
      </c>
      <c r="U262" s="238">
        <v>10</v>
      </c>
      <c r="V262" s="266">
        <v>0</v>
      </c>
      <c r="W262" s="446">
        <v>0</v>
      </c>
      <c r="X262" s="4"/>
      <c r="Y262" s="4"/>
      <c r="Z262" s="4"/>
      <c r="AA262" s="4"/>
      <c r="AB262" s="4"/>
      <c r="AC262" s="4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4"/>
      <c r="AS262" s="1"/>
      <c r="AT262" s="1"/>
    </row>
    <row r="263" spans="1:46" ht="15" customHeight="1">
      <c r="A263" s="290"/>
      <c r="B263" s="297" t="s">
        <v>587</v>
      </c>
      <c r="C263" s="298" t="s">
        <v>768</v>
      </c>
      <c r="D263" s="452">
        <v>78</v>
      </c>
      <c r="E263" s="445"/>
      <c r="F263" s="238"/>
      <c r="G263" s="238"/>
      <c r="H263" s="238"/>
      <c r="I263" s="446"/>
      <c r="J263" s="445">
        <v>3</v>
      </c>
      <c r="K263" s="238">
        <v>32</v>
      </c>
      <c r="L263" s="238">
        <v>32</v>
      </c>
      <c r="M263" s="238">
        <v>0</v>
      </c>
      <c r="N263" s="446">
        <v>0</v>
      </c>
      <c r="O263" s="445">
        <v>3</v>
      </c>
      <c r="P263" s="446">
        <v>29</v>
      </c>
      <c r="Q263" s="445">
        <v>0</v>
      </c>
      <c r="R263" s="238">
        <v>0</v>
      </c>
      <c r="S263" s="267">
        <v>17</v>
      </c>
      <c r="T263" s="238">
        <v>3</v>
      </c>
      <c r="U263" s="238">
        <v>12</v>
      </c>
      <c r="V263" s="266">
        <v>0</v>
      </c>
      <c r="W263" s="446">
        <v>0</v>
      </c>
      <c r="X263" s="4"/>
      <c r="Y263" s="4"/>
      <c r="Z263" s="4"/>
      <c r="AA263" s="4"/>
      <c r="AB263" s="4"/>
      <c r="AC263" s="4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4"/>
      <c r="AS263" s="1"/>
      <c r="AT263" s="1"/>
    </row>
    <row r="264" spans="1:46" ht="15" customHeight="1">
      <c r="A264" s="290"/>
      <c r="B264" s="297" t="s">
        <v>587</v>
      </c>
      <c r="C264" s="298" t="s">
        <v>831</v>
      </c>
      <c r="D264" s="452">
        <v>96</v>
      </c>
      <c r="E264" s="445"/>
      <c r="F264" s="238"/>
      <c r="G264" s="238"/>
      <c r="H264" s="238"/>
      <c r="I264" s="446"/>
      <c r="J264" s="445">
        <v>4</v>
      </c>
      <c r="K264" s="238">
        <v>42</v>
      </c>
      <c r="L264" s="238">
        <v>42</v>
      </c>
      <c r="M264" s="238">
        <v>0</v>
      </c>
      <c r="N264" s="446">
        <v>0</v>
      </c>
      <c r="O264" s="445">
        <v>2</v>
      </c>
      <c r="P264" s="446">
        <v>40</v>
      </c>
      <c r="Q264" s="445">
        <v>6</v>
      </c>
      <c r="R264" s="238">
        <v>5</v>
      </c>
      <c r="S264" s="267">
        <v>18</v>
      </c>
      <c r="T264" s="238">
        <v>3</v>
      </c>
      <c r="U264" s="238">
        <v>10</v>
      </c>
      <c r="V264" s="266">
        <v>0</v>
      </c>
      <c r="W264" s="446">
        <v>0</v>
      </c>
      <c r="X264" s="4"/>
      <c r="Y264" s="4"/>
      <c r="Z264" s="4"/>
      <c r="AA264" s="4"/>
      <c r="AB264" s="4"/>
      <c r="AC264" s="4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4"/>
      <c r="AS264" s="1"/>
      <c r="AT264" s="1"/>
    </row>
    <row r="265" spans="1:46" ht="15" customHeight="1">
      <c r="A265" s="305"/>
      <c r="B265" s="297" t="s">
        <v>587</v>
      </c>
      <c r="C265" s="298" t="s">
        <v>738</v>
      </c>
      <c r="D265" s="452">
        <v>66</v>
      </c>
      <c r="E265" s="445"/>
      <c r="F265" s="238"/>
      <c r="G265" s="238"/>
      <c r="H265" s="238"/>
      <c r="I265" s="446"/>
      <c r="J265" s="445">
        <v>2</v>
      </c>
      <c r="K265" s="238">
        <v>24</v>
      </c>
      <c r="L265" s="238">
        <v>24</v>
      </c>
      <c r="M265" s="238">
        <v>0</v>
      </c>
      <c r="N265" s="446">
        <v>0</v>
      </c>
      <c r="O265" s="445">
        <v>0</v>
      </c>
      <c r="P265" s="446">
        <v>24</v>
      </c>
      <c r="Q265" s="445">
        <v>0</v>
      </c>
      <c r="R265" s="238">
        <v>0</v>
      </c>
      <c r="S265" s="267">
        <v>4</v>
      </c>
      <c r="T265" s="238">
        <v>8</v>
      </c>
      <c r="U265" s="238">
        <v>3</v>
      </c>
      <c r="V265" s="266">
        <v>9</v>
      </c>
      <c r="W265" s="446">
        <v>0</v>
      </c>
      <c r="X265" s="4"/>
      <c r="Y265" s="4"/>
      <c r="Z265" s="4"/>
      <c r="AA265" s="4"/>
      <c r="AB265" s="4"/>
      <c r="AC265" s="4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4"/>
      <c r="AS265" s="1"/>
      <c r="AT265" s="1"/>
    </row>
    <row r="266" spans="1:46" ht="15" customHeight="1">
      <c r="A266" s="305"/>
      <c r="B266" s="297" t="s">
        <v>587</v>
      </c>
      <c r="C266" s="298" t="s">
        <v>816</v>
      </c>
      <c r="D266" s="452">
        <v>66</v>
      </c>
      <c r="E266" s="445"/>
      <c r="F266" s="238"/>
      <c r="G266" s="238"/>
      <c r="H266" s="238"/>
      <c r="I266" s="446"/>
      <c r="J266" s="445">
        <v>2</v>
      </c>
      <c r="K266" s="238">
        <v>28</v>
      </c>
      <c r="L266" s="238">
        <v>28</v>
      </c>
      <c r="M266" s="238">
        <v>0</v>
      </c>
      <c r="N266" s="446">
        <v>0</v>
      </c>
      <c r="O266" s="445">
        <v>0</v>
      </c>
      <c r="P266" s="446">
        <v>28</v>
      </c>
      <c r="Q266" s="445">
        <v>0</v>
      </c>
      <c r="R266" s="238">
        <v>2</v>
      </c>
      <c r="S266" s="267">
        <v>6</v>
      </c>
      <c r="T266" s="238">
        <v>8</v>
      </c>
      <c r="U266" s="238">
        <v>3</v>
      </c>
      <c r="V266" s="266">
        <v>9</v>
      </c>
      <c r="W266" s="446">
        <v>0</v>
      </c>
      <c r="X266" s="4"/>
      <c r="Y266" s="4"/>
      <c r="Z266" s="4"/>
      <c r="AA266" s="4"/>
      <c r="AB266" s="4"/>
      <c r="AC266" s="4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4"/>
      <c r="AS266" s="1"/>
      <c r="AT266" s="1"/>
    </row>
    <row r="267" spans="1:46" ht="15" customHeight="1">
      <c r="A267" s="305"/>
      <c r="B267" s="297" t="s">
        <v>587</v>
      </c>
      <c r="C267" s="298" t="s">
        <v>885</v>
      </c>
      <c r="D267" s="452">
        <v>24</v>
      </c>
      <c r="E267" s="445"/>
      <c r="F267" s="238"/>
      <c r="G267" s="238"/>
      <c r="H267" s="238"/>
      <c r="I267" s="446"/>
      <c r="J267" s="445">
        <v>1</v>
      </c>
      <c r="K267" s="238">
        <v>10</v>
      </c>
      <c r="L267" s="238">
        <v>10</v>
      </c>
      <c r="M267" s="238">
        <v>0</v>
      </c>
      <c r="N267" s="446">
        <v>0</v>
      </c>
      <c r="O267" s="445">
        <v>0</v>
      </c>
      <c r="P267" s="446">
        <v>10</v>
      </c>
      <c r="Q267" s="445">
        <v>0</v>
      </c>
      <c r="R267" s="238">
        <v>4</v>
      </c>
      <c r="S267" s="267">
        <v>5</v>
      </c>
      <c r="T267" s="238">
        <v>1</v>
      </c>
      <c r="U267" s="238">
        <v>0</v>
      </c>
      <c r="V267" s="266">
        <v>0</v>
      </c>
      <c r="W267" s="446">
        <v>0</v>
      </c>
      <c r="X267" s="4"/>
      <c r="Y267" s="4"/>
      <c r="Z267" s="4"/>
      <c r="AA267" s="4"/>
      <c r="AB267" s="4"/>
      <c r="AC267" s="4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4"/>
      <c r="AS267" s="1"/>
      <c r="AT267" s="1"/>
    </row>
    <row r="268" spans="1:46" ht="15" customHeight="1">
      <c r="A268" s="305"/>
      <c r="B268" s="297" t="s">
        <v>587</v>
      </c>
      <c r="C268" s="298" t="s">
        <v>886</v>
      </c>
      <c r="D268" s="452">
        <v>75</v>
      </c>
      <c r="E268" s="445"/>
      <c r="F268" s="238"/>
      <c r="G268" s="238"/>
      <c r="H268" s="238"/>
      <c r="I268" s="446"/>
      <c r="J268" s="445">
        <v>3</v>
      </c>
      <c r="K268" s="238">
        <v>33</v>
      </c>
      <c r="L268" s="238">
        <v>33</v>
      </c>
      <c r="M268" s="238">
        <v>0</v>
      </c>
      <c r="N268" s="446">
        <v>0</v>
      </c>
      <c r="O268" s="445">
        <v>1</v>
      </c>
      <c r="P268" s="446">
        <v>32</v>
      </c>
      <c r="Q268" s="445">
        <v>7</v>
      </c>
      <c r="R268" s="238">
        <v>2</v>
      </c>
      <c r="S268" s="267">
        <v>0</v>
      </c>
      <c r="T268" s="238">
        <v>16</v>
      </c>
      <c r="U268" s="238">
        <v>8</v>
      </c>
      <c r="V268" s="266">
        <v>0</v>
      </c>
      <c r="W268" s="446">
        <v>0</v>
      </c>
      <c r="X268" s="4"/>
      <c r="Y268" s="4"/>
      <c r="Z268" s="4"/>
      <c r="AA268" s="4"/>
      <c r="AB268" s="4"/>
      <c r="AC268" s="4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4"/>
      <c r="AS268" s="1"/>
      <c r="AT268" s="1"/>
    </row>
    <row r="269" spans="1:46" ht="15" customHeight="1">
      <c r="A269" s="305"/>
      <c r="B269" s="297" t="s">
        <v>587</v>
      </c>
      <c r="C269" s="298" t="s">
        <v>809</v>
      </c>
      <c r="D269" s="452">
        <v>51</v>
      </c>
      <c r="E269" s="445"/>
      <c r="F269" s="238"/>
      <c r="G269" s="238"/>
      <c r="H269" s="238"/>
      <c r="I269" s="446"/>
      <c r="J269" s="445">
        <v>2</v>
      </c>
      <c r="K269" s="238">
        <v>25</v>
      </c>
      <c r="L269" s="238">
        <v>25</v>
      </c>
      <c r="M269" s="238">
        <v>0</v>
      </c>
      <c r="N269" s="446">
        <v>0</v>
      </c>
      <c r="O269" s="445">
        <v>0</v>
      </c>
      <c r="P269" s="446">
        <v>25</v>
      </c>
      <c r="Q269" s="445">
        <v>0</v>
      </c>
      <c r="R269" s="238">
        <v>5</v>
      </c>
      <c r="S269" s="267">
        <v>9</v>
      </c>
      <c r="T269" s="238">
        <v>6</v>
      </c>
      <c r="U269" s="238">
        <v>5</v>
      </c>
      <c r="V269" s="266">
        <v>0</v>
      </c>
      <c r="W269" s="446">
        <v>0</v>
      </c>
      <c r="X269" s="4"/>
      <c r="Y269" s="4"/>
      <c r="Z269" s="4"/>
      <c r="AA269" s="4"/>
      <c r="AB269" s="4"/>
      <c r="AC269" s="4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4"/>
      <c r="AS269" s="1"/>
      <c r="AT269" s="1"/>
    </row>
    <row r="270" spans="1:46" ht="15" customHeight="1">
      <c r="A270" s="305"/>
      <c r="B270" s="297" t="s">
        <v>587</v>
      </c>
      <c r="C270" s="298" t="s">
        <v>729</v>
      </c>
      <c r="D270" s="452">
        <v>21</v>
      </c>
      <c r="E270" s="445"/>
      <c r="F270" s="238"/>
      <c r="G270" s="238"/>
      <c r="H270" s="238"/>
      <c r="I270" s="446"/>
      <c r="J270" s="445">
        <v>1</v>
      </c>
      <c r="K270" s="238">
        <v>10</v>
      </c>
      <c r="L270" s="238">
        <v>10</v>
      </c>
      <c r="M270" s="238">
        <v>0</v>
      </c>
      <c r="N270" s="446">
        <v>0</v>
      </c>
      <c r="O270" s="445">
        <v>1</v>
      </c>
      <c r="P270" s="446">
        <v>9</v>
      </c>
      <c r="Q270" s="445">
        <v>0</v>
      </c>
      <c r="R270" s="238">
        <v>4</v>
      </c>
      <c r="S270" s="267">
        <v>5</v>
      </c>
      <c r="T270" s="238">
        <v>1</v>
      </c>
      <c r="U270" s="238">
        <v>0</v>
      </c>
      <c r="V270" s="266">
        <v>0</v>
      </c>
      <c r="W270" s="446">
        <v>0</v>
      </c>
      <c r="X270" s="4"/>
      <c r="Y270" s="4"/>
      <c r="Z270" s="4"/>
      <c r="AA270" s="4"/>
      <c r="AB270" s="4"/>
      <c r="AC270" s="4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4"/>
      <c r="AS270" s="1"/>
      <c r="AT270" s="1"/>
    </row>
    <row r="271" spans="1:46" ht="15" customHeight="1">
      <c r="A271" s="290"/>
      <c r="B271" s="297" t="s">
        <v>587</v>
      </c>
      <c r="C271" s="298" t="s">
        <v>812</v>
      </c>
      <c r="D271" s="460">
        <v>45</v>
      </c>
      <c r="E271" s="461"/>
      <c r="F271" s="263"/>
      <c r="G271" s="263"/>
      <c r="H271" s="263"/>
      <c r="I271" s="462"/>
      <c r="J271" s="461">
        <v>2</v>
      </c>
      <c r="K271" s="263">
        <v>20</v>
      </c>
      <c r="L271" s="263">
        <v>20</v>
      </c>
      <c r="M271" s="263">
        <v>0</v>
      </c>
      <c r="N271" s="462">
        <v>0</v>
      </c>
      <c r="O271" s="461">
        <v>1</v>
      </c>
      <c r="P271" s="462">
        <v>19</v>
      </c>
      <c r="Q271" s="445">
        <v>2</v>
      </c>
      <c r="R271" s="238">
        <v>6</v>
      </c>
      <c r="S271" s="267">
        <v>3</v>
      </c>
      <c r="T271" s="238">
        <v>9</v>
      </c>
      <c r="U271" s="238">
        <v>0</v>
      </c>
      <c r="V271" s="266">
        <v>0</v>
      </c>
      <c r="W271" s="446">
        <v>0</v>
      </c>
      <c r="X271" s="4"/>
      <c r="Y271" s="4"/>
      <c r="Z271" s="4"/>
      <c r="AA271" s="4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4"/>
    </row>
    <row r="272" spans="1:46" ht="15" customHeight="1">
      <c r="A272" s="290"/>
      <c r="B272" s="297" t="s">
        <v>587</v>
      </c>
      <c r="C272" s="298" t="s">
        <v>887</v>
      </c>
      <c r="D272" s="460">
        <v>39</v>
      </c>
      <c r="E272" s="461"/>
      <c r="F272" s="263"/>
      <c r="G272" s="263"/>
      <c r="H272" s="263"/>
      <c r="I272" s="462"/>
      <c r="J272" s="461">
        <v>2</v>
      </c>
      <c r="K272" s="263">
        <v>20</v>
      </c>
      <c r="L272" s="263">
        <v>20</v>
      </c>
      <c r="M272" s="263">
        <v>0</v>
      </c>
      <c r="N272" s="462">
        <v>0</v>
      </c>
      <c r="O272" s="461">
        <v>0</v>
      </c>
      <c r="P272" s="462">
        <v>20</v>
      </c>
      <c r="Q272" s="445">
        <v>3</v>
      </c>
      <c r="R272" s="238">
        <v>3</v>
      </c>
      <c r="S272" s="267">
        <v>8</v>
      </c>
      <c r="T272" s="238">
        <v>5</v>
      </c>
      <c r="U272" s="238">
        <v>1</v>
      </c>
      <c r="V272" s="266">
        <v>0</v>
      </c>
      <c r="W272" s="446">
        <v>0</v>
      </c>
      <c r="X272" s="4"/>
      <c r="Y272" s="4"/>
      <c r="Z272" s="4"/>
      <c r="AA272" s="4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4"/>
    </row>
    <row r="273" spans="1:46" ht="15" customHeight="1">
      <c r="A273" s="290"/>
      <c r="B273" s="297" t="s">
        <v>587</v>
      </c>
      <c r="C273" s="298" t="s">
        <v>811</v>
      </c>
      <c r="D273" s="460">
        <v>57</v>
      </c>
      <c r="E273" s="461"/>
      <c r="F273" s="263"/>
      <c r="G273" s="263"/>
      <c r="H273" s="263"/>
      <c r="I273" s="462"/>
      <c r="J273" s="461">
        <v>1</v>
      </c>
      <c r="K273" s="263">
        <v>12</v>
      </c>
      <c r="L273" s="263">
        <v>12</v>
      </c>
      <c r="M273" s="263">
        <v>0</v>
      </c>
      <c r="N273" s="462">
        <v>0</v>
      </c>
      <c r="O273" s="461">
        <v>1</v>
      </c>
      <c r="P273" s="462">
        <v>11</v>
      </c>
      <c r="Q273" s="445">
        <v>2</v>
      </c>
      <c r="R273" s="238">
        <v>7</v>
      </c>
      <c r="S273" s="267">
        <v>2</v>
      </c>
      <c r="T273" s="238">
        <v>1</v>
      </c>
      <c r="U273" s="238">
        <v>0</v>
      </c>
      <c r="V273" s="266">
        <v>0</v>
      </c>
      <c r="W273" s="446">
        <v>0</v>
      </c>
      <c r="X273" s="4"/>
      <c r="Y273" s="4"/>
      <c r="Z273" s="4"/>
      <c r="AA273" s="4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4"/>
    </row>
    <row r="274" spans="1:46" ht="15" customHeight="1">
      <c r="A274" s="290"/>
      <c r="B274" s="297" t="s">
        <v>587</v>
      </c>
      <c r="C274" s="298" t="s">
        <v>732</v>
      </c>
      <c r="D274" s="460">
        <v>75</v>
      </c>
      <c r="E274" s="461"/>
      <c r="F274" s="263"/>
      <c r="G274" s="263"/>
      <c r="H274" s="263"/>
      <c r="I274" s="462"/>
      <c r="J274" s="461">
        <v>1</v>
      </c>
      <c r="K274" s="263">
        <v>17</v>
      </c>
      <c r="L274" s="263">
        <v>17</v>
      </c>
      <c r="M274" s="263">
        <v>0</v>
      </c>
      <c r="N274" s="462">
        <v>0</v>
      </c>
      <c r="O274" s="461">
        <v>4</v>
      </c>
      <c r="P274" s="462">
        <v>13</v>
      </c>
      <c r="Q274" s="445">
        <v>7</v>
      </c>
      <c r="R274" s="238">
        <v>4</v>
      </c>
      <c r="S274" s="267">
        <v>5</v>
      </c>
      <c r="T274" s="238">
        <v>1</v>
      </c>
      <c r="U274" s="238">
        <v>0</v>
      </c>
      <c r="V274" s="266">
        <v>0</v>
      </c>
      <c r="W274" s="446">
        <v>0</v>
      </c>
      <c r="X274" s="4"/>
      <c r="Y274" s="4"/>
      <c r="Z274" s="4"/>
      <c r="AA274" s="4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4"/>
    </row>
    <row r="275" spans="1:46" ht="15" customHeight="1">
      <c r="A275" s="290"/>
      <c r="B275" s="297" t="s">
        <v>587</v>
      </c>
      <c r="C275" s="298" t="s">
        <v>888</v>
      </c>
      <c r="D275" s="460">
        <v>164</v>
      </c>
      <c r="E275" s="461"/>
      <c r="F275" s="263"/>
      <c r="G275" s="263"/>
      <c r="H275" s="263"/>
      <c r="I275" s="462"/>
      <c r="J275" s="461">
        <v>1</v>
      </c>
      <c r="K275" s="263">
        <v>11</v>
      </c>
      <c r="L275" s="263">
        <v>11</v>
      </c>
      <c r="M275" s="263">
        <v>0</v>
      </c>
      <c r="N275" s="462">
        <v>0</v>
      </c>
      <c r="O275" s="461">
        <v>3</v>
      </c>
      <c r="P275" s="462">
        <v>8</v>
      </c>
      <c r="Q275" s="445">
        <v>4</v>
      </c>
      <c r="R275" s="238">
        <v>2</v>
      </c>
      <c r="S275" s="267">
        <v>4</v>
      </c>
      <c r="T275" s="238">
        <v>1</v>
      </c>
      <c r="U275" s="238">
        <v>0</v>
      </c>
      <c r="V275" s="266">
        <v>0</v>
      </c>
      <c r="W275" s="446">
        <v>0</v>
      </c>
      <c r="X275" s="4"/>
      <c r="Y275" s="4"/>
      <c r="Z275" s="4"/>
      <c r="AA275" s="4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4"/>
    </row>
    <row r="276" spans="1:46" ht="15" customHeight="1">
      <c r="A276" s="290"/>
      <c r="B276" s="297" t="s">
        <v>765</v>
      </c>
      <c r="C276" s="298" t="s">
        <v>723</v>
      </c>
      <c r="D276" s="298"/>
      <c r="E276" s="461"/>
      <c r="F276" s="263"/>
      <c r="G276" s="263"/>
      <c r="H276" s="263"/>
      <c r="I276" s="462"/>
      <c r="J276" s="461"/>
      <c r="K276" s="263"/>
      <c r="L276" s="263">
        <v>32</v>
      </c>
      <c r="M276" s="263">
        <v>0</v>
      </c>
      <c r="N276" s="462">
        <v>0</v>
      </c>
      <c r="O276" s="461"/>
      <c r="P276" s="462"/>
      <c r="Q276" s="445"/>
      <c r="R276" s="238"/>
      <c r="S276" s="267"/>
      <c r="T276" s="238"/>
      <c r="U276" s="238"/>
      <c r="V276" s="266"/>
      <c r="W276" s="446"/>
      <c r="X276" s="4"/>
      <c r="Y276" s="4"/>
      <c r="Z276" s="4"/>
      <c r="AA276" s="4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4"/>
    </row>
    <row r="277" spans="1:46" ht="15" customHeight="1">
      <c r="A277" s="290"/>
      <c r="B277" s="297" t="s">
        <v>582</v>
      </c>
      <c r="C277" s="298" t="s">
        <v>889</v>
      </c>
      <c r="D277" s="298"/>
      <c r="E277" s="445"/>
      <c r="F277" s="238"/>
      <c r="G277" s="238"/>
      <c r="H277" s="238"/>
      <c r="I277" s="446"/>
      <c r="J277" s="445"/>
      <c r="K277" s="238"/>
      <c r="L277" s="238">
        <v>19</v>
      </c>
      <c r="M277" s="238">
        <v>0</v>
      </c>
      <c r="N277" s="446">
        <v>2</v>
      </c>
      <c r="O277" s="445"/>
      <c r="P277" s="446"/>
      <c r="Q277" s="445"/>
      <c r="R277" s="238"/>
      <c r="S277" s="267"/>
      <c r="T277" s="238"/>
      <c r="U277" s="238"/>
      <c r="V277" s="266"/>
      <c r="W277" s="446"/>
      <c r="X277" s="4"/>
      <c r="Y277" s="4"/>
      <c r="Z277" s="4"/>
      <c r="AA277" s="4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4"/>
    </row>
    <row r="278" spans="1:46" ht="15" customHeight="1">
      <c r="A278" s="290"/>
      <c r="B278" s="297" t="s">
        <v>582</v>
      </c>
      <c r="C278" s="298" t="s">
        <v>839</v>
      </c>
      <c r="D278" s="298"/>
      <c r="E278" s="445"/>
      <c r="F278" s="238"/>
      <c r="G278" s="238"/>
      <c r="H278" s="238"/>
      <c r="I278" s="446"/>
      <c r="J278" s="445"/>
      <c r="K278" s="238"/>
      <c r="L278" s="238">
        <v>9</v>
      </c>
      <c r="M278" s="238">
        <v>4</v>
      </c>
      <c r="N278" s="446">
        <v>0</v>
      </c>
      <c r="O278" s="445"/>
      <c r="P278" s="446"/>
      <c r="Q278" s="445"/>
      <c r="R278" s="238"/>
      <c r="S278" s="267"/>
      <c r="T278" s="238"/>
      <c r="U278" s="238"/>
      <c r="V278" s="266"/>
      <c r="W278" s="446"/>
      <c r="X278" s="4"/>
      <c r="Y278" s="4"/>
      <c r="Z278" s="4"/>
      <c r="AA278" s="4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4"/>
    </row>
    <row r="279" spans="1:46" ht="15" customHeight="1">
      <c r="A279" s="290"/>
      <c r="B279" s="297" t="s">
        <v>582</v>
      </c>
      <c r="C279" s="298" t="s">
        <v>838</v>
      </c>
      <c r="D279" s="298"/>
      <c r="E279" s="445"/>
      <c r="F279" s="238"/>
      <c r="G279" s="238"/>
      <c r="H279" s="238"/>
      <c r="I279" s="446"/>
      <c r="J279" s="445"/>
      <c r="K279" s="238"/>
      <c r="L279" s="238">
        <v>12</v>
      </c>
      <c r="M279" s="238">
        <v>1</v>
      </c>
      <c r="N279" s="446">
        <v>0</v>
      </c>
      <c r="O279" s="445"/>
      <c r="P279" s="446"/>
      <c r="Q279" s="445"/>
      <c r="R279" s="238"/>
      <c r="S279" s="267"/>
      <c r="T279" s="238"/>
      <c r="U279" s="238"/>
      <c r="V279" s="266"/>
      <c r="W279" s="446"/>
      <c r="X279" s="4"/>
      <c r="Y279" s="4"/>
      <c r="Z279" s="4"/>
      <c r="AA279" s="4"/>
      <c r="AB279" s="4"/>
      <c r="AC279" s="4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4"/>
      <c r="AS279" s="1"/>
      <c r="AT279" s="1"/>
    </row>
    <row r="280" spans="1:46" ht="15" customHeight="1">
      <c r="A280" s="290"/>
      <c r="B280" s="297" t="s">
        <v>587</v>
      </c>
      <c r="C280" s="298" t="s">
        <v>731</v>
      </c>
      <c r="D280" s="298"/>
      <c r="E280" s="445"/>
      <c r="F280" s="238"/>
      <c r="G280" s="238"/>
      <c r="H280" s="238"/>
      <c r="I280" s="446"/>
      <c r="J280" s="445"/>
      <c r="K280" s="238"/>
      <c r="L280" s="238">
        <v>15</v>
      </c>
      <c r="M280" s="238">
        <v>0</v>
      </c>
      <c r="N280" s="446">
        <v>0</v>
      </c>
      <c r="O280" s="445"/>
      <c r="P280" s="446"/>
      <c r="Q280" s="445"/>
      <c r="R280" s="238"/>
      <c r="S280" s="267"/>
      <c r="T280" s="238"/>
      <c r="U280" s="238"/>
      <c r="V280" s="266"/>
      <c r="W280" s="446"/>
      <c r="X280" s="4"/>
      <c r="Y280" s="4"/>
      <c r="Z280" s="4"/>
      <c r="AA280" s="4"/>
      <c r="AB280" s="4"/>
      <c r="AC280" s="4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4"/>
      <c r="AS280" s="1"/>
      <c r="AT280" s="1"/>
    </row>
    <row r="281" spans="1:46" ht="15" customHeight="1">
      <c r="A281" s="290"/>
      <c r="B281" s="297" t="s">
        <v>765</v>
      </c>
      <c r="C281" s="298" t="s">
        <v>825</v>
      </c>
      <c r="D281" s="460">
        <v>120</v>
      </c>
      <c r="E281" s="445"/>
      <c r="F281" s="238"/>
      <c r="G281" s="238"/>
      <c r="H281" s="238"/>
      <c r="I281" s="446"/>
      <c r="J281" s="445">
        <v>2</v>
      </c>
      <c r="K281" s="238">
        <v>21</v>
      </c>
      <c r="L281" s="238"/>
      <c r="M281" s="238"/>
      <c r="N281" s="446"/>
      <c r="O281" s="445">
        <v>9</v>
      </c>
      <c r="P281" s="446">
        <v>12</v>
      </c>
      <c r="Q281" s="445">
        <v>0</v>
      </c>
      <c r="R281" s="238">
        <v>0</v>
      </c>
      <c r="S281" s="267">
        <v>12</v>
      </c>
      <c r="T281" s="238">
        <v>7</v>
      </c>
      <c r="U281" s="238">
        <v>2</v>
      </c>
      <c r="V281" s="266">
        <v>0</v>
      </c>
      <c r="W281" s="446">
        <v>0</v>
      </c>
      <c r="X281" s="4"/>
      <c r="Y281" s="4"/>
      <c r="Z281" s="4"/>
      <c r="AA281" s="4"/>
      <c r="AB281" s="4"/>
      <c r="AC281" s="4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4"/>
      <c r="AS281" s="1"/>
      <c r="AT281" s="1"/>
    </row>
    <row r="282" spans="1:46" ht="15" customHeight="1">
      <c r="A282" s="290"/>
      <c r="B282" s="297" t="s">
        <v>582</v>
      </c>
      <c r="C282" s="298" t="s">
        <v>762</v>
      </c>
      <c r="D282" s="460">
        <v>93</v>
      </c>
      <c r="E282" s="445"/>
      <c r="F282" s="238"/>
      <c r="G282" s="238"/>
      <c r="H282" s="238"/>
      <c r="I282" s="446"/>
      <c r="J282" s="445">
        <v>1</v>
      </c>
      <c r="K282" s="238">
        <v>19</v>
      </c>
      <c r="L282" s="238"/>
      <c r="M282" s="238"/>
      <c r="N282" s="446"/>
      <c r="O282" s="445">
        <v>0</v>
      </c>
      <c r="P282" s="446">
        <v>19</v>
      </c>
      <c r="Q282" s="445">
        <v>3</v>
      </c>
      <c r="R282" s="238">
        <v>8</v>
      </c>
      <c r="S282" s="267">
        <v>1</v>
      </c>
      <c r="T282" s="238">
        <v>4</v>
      </c>
      <c r="U282" s="238">
        <v>3</v>
      </c>
      <c r="V282" s="266">
        <v>0</v>
      </c>
      <c r="W282" s="446">
        <v>0</v>
      </c>
      <c r="X282" s="4"/>
      <c r="Y282" s="4"/>
      <c r="Z282" s="4"/>
      <c r="AA282" s="4"/>
      <c r="AB282" s="4"/>
      <c r="AC282" s="4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4"/>
      <c r="AS282" s="1"/>
      <c r="AT282" s="1"/>
    </row>
    <row r="283" spans="1:46" ht="15" customHeight="1">
      <c r="A283" s="290"/>
      <c r="B283" s="297" t="s">
        <v>582</v>
      </c>
      <c r="C283" s="298" t="s">
        <v>890</v>
      </c>
      <c r="D283" s="460">
        <v>102</v>
      </c>
      <c r="E283" s="445"/>
      <c r="F283" s="238"/>
      <c r="G283" s="238"/>
      <c r="H283" s="238"/>
      <c r="I283" s="446"/>
      <c r="J283" s="445">
        <v>1</v>
      </c>
      <c r="K283" s="238">
        <v>11</v>
      </c>
      <c r="L283" s="238"/>
      <c r="M283" s="238"/>
      <c r="N283" s="446"/>
      <c r="O283" s="445">
        <v>0</v>
      </c>
      <c r="P283" s="446">
        <v>11</v>
      </c>
      <c r="Q283" s="445">
        <v>4</v>
      </c>
      <c r="R283" s="238">
        <v>2</v>
      </c>
      <c r="S283" s="267">
        <v>5</v>
      </c>
      <c r="T283" s="238">
        <v>0</v>
      </c>
      <c r="U283" s="238">
        <v>0</v>
      </c>
      <c r="V283" s="266">
        <v>0</v>
      </c>
      <c r="W283" s="446">
        <v>0</v>
      </c>
      <c r="X283" s="4"/>
      <c r="Y283" s="4"/>
      <c r="Z283" s="4"/>
      <c r="AA283" s="4"/>
      <c r="AB283" s="4"/>
      <c r="AC283" s="4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4"/>
      <c r="AS283" s="1"/>
      <c r="AT283" s="1"/>
    </row>
    <row r="284" spans="1:46" ht="15" customHeight="1">
      <c r="A284" s="290"/>
      <c r="B284" s="297" t="s">
        <v>582</v>
      </c>
      <c r="C284" s="298" t="s">
        <v>763</v>
      </c>
      <c r="D284" s="460">
        <v>105</v>
      </c>
      <c r="E284" s="445"/>
      <c r="F284" s="238"/>
      <c r="G284" s="238"/>
      <c r="H284" s="238"/>
      <c r="I284" s="446"/>
      <c r="J284" s="445">
        <v>1</v>
      </c>
      <c r="K284" s="238">
        <v>11</v>
      </c>
      <c r="L284" s="238"/>
      <c r="M284" s="238"/>
      <c r="N284" s="446"/>
      <c r="O284" s="445">
        <v>0</v>
      </c>
      <c r="P284" s="446">
        <v>11</v>
      </c>
      <c r="Q284" s="445">
        <v>1</v>
      </c>
      <c r="R284" s="238">
        <v>3</v>
      </c>
      <c r="S284" s="267">
        <v>0</v>
      </c>
      <c r="T284" s="238">
        <v>4</v>
      </c>
      <c r="U284" s="238">
        <v>2</v>
      </c>
      <c r="V284" s="266">
        <v>1</v>
      </c>
      <c r="W284" s="446">
        <v>0</v>
      </c>
      <c r="X284" s="4"/>
      <c r="Y284" s="4"/>
      <c r="Z284" s="4"/>
      <c r="AA284" s="4"/>
      <c r="AB284" s="4"/>
      <c r="AC284" s="4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4"/>
      <c r="AS284" s="1"/>
      <c r="AT284" s="1"/>
    </row>
    <row r="285" spans="1:46" ht="15" customHeight="1">
      <c r="A285" s="290"/>
      <c r="B285" s="297" t="s">
        <v>587</v>
      </c>
      <c r="C285" s="298" t="s">
        <v>891</v>
      </c>
      <c r="D285" s="460">
        <v>80</v>
      </c>
      <c r="E285" s="445"/>
      <c r="F285" s="238"/>
      <c r="G285" s="238"/>
      <c r="H285" s="238"/>
      <c r="I285" s="446"/>
      <c r="J285" s="445">
        <v>1</v>
      </c>
      <c r="K285" s="238">
        <v>10</v>
      </c>
      <c r="L285" s="238"/>
      <c r="M285" s="238"/>
      <c r="N285" s="446"/>
      <c r="O285" s="445">
        <v>3</v>
      </c>
      <c r="P285" s="446">
        <v>7</v>
      </c>
      <c r="Q285" s="445">
        <v>0</v>
      </c>
      <c r="R285" s="238">
        <v>3</v>
      </c>
      <c r="S285" s="267">
        <v>4</v>
      </c>
      <c r="T285" s="238">
        <v>2</v>
      </c>
      <c r="U285" s="238">
        <v>1</v>
      </c>
      <c r="V285" s="266">
        <v>0</v>
      </c>
      <c r="W285" s="446">
        <v>0</v>
      </c>
      <c r="X285" s="4"/>
      <c r="Y285" s="4"/>
      <c r="Z285" s="4"/>
      <c r="AA285" s="4"/>
      <c r="AB285" s="4"/>
      <c r="AC285" s="4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4"/>
      <c r="AS285" s="1"/>
      <c r="AT285" s="1"/>
    </row>
    <row r="286" spans="1:46" ht="15" customHeight="1">
      <c r="A286" s="290"/>
      <c r="B286" s="297"/>
      <c r="C286" s="298"/>
      <c r="D286" s="452"/>
      <c r="E286" s="445"/>
      <c r="F286" s="238"/>
      <c r="G286" s="238"/>
      <c r="H286" s="238"/>
      <c r="I286" s="446"/>
      <c r="J286" s="445"/>
      <c r="K286" s="238"/>
      <c r="L286" s="238"/>
      <c r="M286" s="238"/>
      <c r="N286" s="446"/>
      <c r="O286" s="445"/>
      <c r="P286" s="446"/>
      <c r="Q286" s="445"/>
      <c r="R286" s="238"/>
      <c r="S286" s="267"/>
      <c r="T286" s="238"/>
      <c r="U286" s="238"/>
      <c r="V286" s="266"/>
      <c r="W286" s="446"/>
      <c r="X286" s="4"/>
      <c r="Y286" s="4"/>
      <c r="Z286" s="4"/>
      <c r="AA286" s="4"/>
      <c r="AB286" s="4"/>
      <c r="AC286" s="4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4"/>
      <c r="AS286" s="1"/>
      <c r="AT286" s="1"/>
    </row>
    <row r="287" spans="1:46" ht="15" customHeight="1">
      <c r="A287" s="290"/>
      <c r="B287" s="297"/>
      <c r="C287" s="298"/>
      <c r="D287" s="452"/>
      <c r="E287" s="445"/>
      <c r="F287" s="238"/>
      <c r="G287" s="238"/>
      <c r="H287" s="238"/>
      <c r="I287" s="446"/>
      <c r="J287" s="445"/>
      <c r="K287" s="238"/>
      <c r="L287" s="238"/>
      <c r="M287" s="238"/>
      <c r="N287" s="446"/>
      <c r="O287" s="445"/>
      <c r="P287" s="446"/>
      <c r="Q287" s="445"/>
      <c r="R287" s="238"/>
      <c r="S287" s="267"/>
      <c r="T287" s="238"/>
      <c r="U287" s="238"/>
      <c r="V287" s="266"/>
      <c r="W287" s="446"/>
      <c r="X287" s="4"/>
      <c r="Y287" s="4"/>
      <c r="Z287" s="4"/>
      <c r="AA287" s="4"/>
      <c r="AB287" s="4"/>
      <c r="AC287" s="4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4"/>
      <c r="AS287" s="1"/>
      <c r="AT287" s="1"/>
    </row>
    <row r="288" spans="1:46" ht="15" customHeight="1">
      <c r="A288" s="290"/>
      <c r="B288" s="297"/>
      <c r="C288" s="298"/>
      <c r="D288" s="452"/>
      <c r="E288" s="445"/>
      <c r="F288" s="238"/>
      <c r="G288" s="238"/>
      <c r="H288" s="238"/>
      <c r="I288" s="446"/>
      <c r="J288" s="445"/>
      <c r="K288" s="238"/>
      <c r="L288" s="238"/>
      <c r="M288" s="238"/>
      <c r="N288" s="446"/>
      <c r="O288" s="445"/>
      <c r="P288" s="446"/>
      <c r="Q288" s="445"/>
      <c r="R288" s="238"/>
      <c r="S288" s="267"/>
      <c r="T288" s="238"/>
      <c r="U288" s="238"/>
      <c r="V288" s="266"/>
      <c r="W288" s="446"/>
      <c r="X288" s="4"/>
      <c r="Y288" s="4"/>
      <c r="Z288" s="4"/>
      <c r="AA288" s="4"/>
      <c r="AB288" s="4"/>
      <c r="AC288" s="4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4"/>
      <c r="AS288" s="1"/>
      <c r="AT288" s="1"/>
    </row>
    <row r="289" spans="1:46" ht="15" customHeight="1">
      <c r="A289" s="290"/>
      <c r="B289" s="297"/>
      <c r="C289" s="298"/>
      <c r="D289" s="452"/>
      <c r="E289" s="445"/>
      <c r="F289" s="238"/>
      <c r="G289" s="238"/>
      <c r="H289" s="238"/>
      <c r="I289" s="446"/>
      <c r="J289" s="445"/>
      <c r="K289" s="238"/>
      <c r="L289" s="238"/>
      <c r="M289" s="238"/>
      <c r="N289" s="446"/>
      <c r="O289" s="445"/>
      <c r="P289" s="446"/>
      <c r="Q289" s="445"/>
      <c r="R289" s="238"/>
      <c r="S289" s="267"/>
      <c r="T289" s="238"/>
      <c r="U289" s="238"/>
      <c r="V289" s="266"/>
      <c r="W289" s="446"/>
      <c r="X289" s="4"/>
      <c r="Y289" s="4"/>
      <c r="Z289" s="4"/>
      <c r="AA289" s="4"/>
      <c r="AB289" s="4"/>
      <c r="AC289" s="4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4"/>
      <c r="AS289" s="1"/>
      <c r="AT289" s="1"/>
    </row>
    <row r="290" spans="1:46" ht="15" customHeight="1">
      <c r="A290" s="290"/>
      <c r="B290" s="297"/>
      <c r="C290" s="298"/>
      <c r="D290" s="301"/>
      <c r="E290" s="237"/>
      <c r="F290" s="238"/>
      <c r="G290" s="238"/>
      <c r="H290" s="238"/>
      <c r="I290" s="239"/>
      <c r="J290" s="237"/>
      <c r="K290" s="238"/>
      <c r="L290" s="238"/>
      <c r="M290" s="238"/>
      <c r="N290" s="239"/>
      <c r="O290" s="237"/>
      <c r="P290" s="239"/>
      <c r="Q290" s="237"/>
      <c r="R290" s="238"/>
      <c r="S290" s="267"/>
      <c r="T290" s="238"/>
      <c r="U290" s="238"/>
      <c r="V290" s="266"/>
      <c r="W290" s="239"/>
      <c r="X290" s="4"/>
      <c r="Y290" s="4"/>
      <c r="Z290" s="4"/>
      <c r="AA290" s="4"/>
      <c r="AB290" s="4"/>
      <c r="AC290" s="4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4"/>
      <c r="AS290" s="1"/>
      <c r="AT290" s="1"/>
    </row>
    <row r="291" spans="1:46" ht="15" customHeight="1">
      <c r="A291" s="290"/>
      <c r="B291" s="297"/>
      <c r="C291" s="298"/>
      <c r="D291" s="301"/>
      <c r="E291" s="237"/>
      <c r="F291" s="238"/>
      <c r="G291" s="238"/>
      <c r="H291" s="238"/>
      <c r="I291" s="239"/>
      <c r="J291" s="237"/>
      <c r="K291" s="238"/>
      <c r="L291" s="238"/>
      <c r="M291" s="238"/>
      <c r="N291" s="239"/>
      <c r="O291" s="237"/>
      <c r="P291" s="239"/>
      <c r="Q291" s="237"/>
      <c r="R291" s="238"/>
      <c r="S291" s="267"/>
      <c r="T291" s="238"/>
      <c r="U291" s="238"/>
      <c r="V291" s="266"/>
      <c r="W291" s="239"/>
      <c r="X291" s="4"/>
      <c r="Y291" s="4"/>
      <c r="Z291" s="4"/>
      <c r="AA291" s="4"/>
      <c r="AB291" s="4"/>
      <c r="AC291" s="4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4"/>
      <c r="AS291" s="1"/>
      <c r="AT291" s="1"/>
    </row>
    <row r="292" spans="1:46" ht="15" customHeight="1">
      <c r="A292" s="290"/>
      <c r="B292" s="297"/>
      <c r="C292" s="298"/>
      <c r="D292" s="301"/>
      <c r="E292" s="237"/>
      <c r="F292" s="238"/>
      <c r="G292" s="238"/>
      <c r="H292" s="238"/>
      <c r="I292" s="239"/>
      <c r="J292" s="237"/>
      <c r="K292" s="238"/>
      <c r="L292" s="238"/>
      <c r="M292" s="238"/>
      <c r="N292" s="239"/>
      <c r="O292" s="237"/>
      <c r="P292" s="239"/>
      <c r="Q292" s="237"/>
      <c r="R292" s="238"/>
      <c r="S292" s="267"/>
      <c r="T292" s="238"/>
      <c r="U292" s="238"/>
      <c r="V292" s="266"/>
      <c r="W292" s="239"/>
      <c r="X292" s="4"/>
      <c r="Y292" s="4"/>
      <c r="Z292" s="4"/>
      <c r="AA292" s="4"/>
      <c r="AB292" s="4"/>
      <c r="AC292" s="4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4"/>
      <c r="AS292" s="1"/>
      <c r="AT292" s="1"/>
    </row>
    <row r="293" spans="1:46" ht="15" customHeight="1">
      <c r="A293" s="290"/>
      <c r="B293" s="297"/>
      <c r="C293" s="298"/>
      <c r="D293" s="301"/>
      <c r="E293" s="237"/>
      <c r="F293" s="238"/>
      <c r="G293" s="238"/>
      <c r="H293" s="238"/>
      <c r="I293" s="239"/>
      <c r="J293" s="237"/>
      <c r="K293" s="238"/>
      <c r="L293" s="238"/>
      <c r="M293" s="238"/>
      <c r="N293" s="239"/>
      <c r="O293" s="237"/>
      <c r="P293" s="239"/>
      <c r="Q293" s="237"/>
      <c r="R293" s="238"/>
      <c r="S293" s="267"/>
      <c r="T293" s="238"/>
      <c r="U293" s="238"/>
      <c r="V293" s="266"/>
      <c r="W293" s="239"/>
      <c r="X293" s="4"/>
      <c r="Y293" s="4"/>
      <c r="Z293" s="4"/>
      <c r="AA293" s="4"/>
      <c r="AB293" s="4"/>
      <c r="AC293" s="4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4"/>
      <c r="AS293" s="1"/>
      <c r="AT293" s="1"/>
    </row>
    <row r="294" spans="1:46" ht="15" customHeight="1">
      <c r="A294" s="290"/>
      <c r="B294" s="297"/>
      <c r="C294" s="298"/>
      <c r="D294" s="301"/>
      <c r="E294" s="237"/>
      <c r="F294" s="238"/>
      <c r="G294" s="238"/>
      <c r="H294" s="238"/>
      <c r="I294" s="239"/>
      <c r="J294" s="237"/>
      <c r="K294" s="238"/>
      <c r="L294" s="238"/>
      <c r="M294" s="238"/>
      <c r="N294" s="239"/>
      <c r="O294" s="237"/>
      <c r="P294" s="239"/>
      <c r="Q294" s="237"/>
      <c r="R294" s="238"/>
      <c r="S294" s="267"/>
      <c r="T294" s="238"/>
      <c r="U294" s="238"/>
      <c r="V294" s="266"/>
      <c r="W294" s="239"/>
      <c r="X294" s="4"/>
      <c r="Y294" s="4"/>
      <c r="Z294" s="4"/>
      <c r="AA294" s="4"/>
      <c r="AB294" s="4"/>
      <c r="AC294" s="4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4"/>
      <c r="AS294" s="1"/>
      <c r="AT294" s="1"/>
    </row>
    <row r="295" spans="1:46" ht="15" customHeight="1">
      <c r="A295" s="290"/>
      <c r="B295" s="297"/>
      <c r="C295" s="298"/>
      <c r="D295" s="301"/>
      <c r="E295" s="237"/>
      <c r="F295" s="238"/>
      <c r="G295" s="238"/>
      <c r="H295" s="238"/>
      <c r="I295" s="239"/>
      <c r="J295" s="237"/>
      <c r="K295" s="238"/>
      <c r="L295" s="238"/>
      <c r="M295" s="238"/>
      <c r="N295" s="239"/>
      <c r="O295" s="237"/>
      <c r="P295" s="239"/>
      <c r="Q295" s="237"/>
      <c r="R295" s="238"/>
      <c r="S295" s="267"/>
      <c r="T295" s="238"/>
      <c r="U295" s="238"/>
      <c r="V295" s="266"/>
      <c r="W295" s="239"/>
      <c r="X295" s="4"/>
      <c r="Y295" s="4"/>
      <c r="Z295" s="4"/>
      <c r="AA295" s="4"/>
      <c r="AB295" s="4"/>
      <c r="AC295" s="4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4"/>
      <c r="AS295" s="1"/>
      <c r="AT295" s="1"/>
    </row>
    <row r="296" spans="1:46" ht="15" customHeight="1">
      <c r="A296" s="290"/>
      <c r="B296" s="297"/>
      <c r="C296" s="298"/>
      <c r="D296" s="301"/>
      <c r="E296" s="237"/>
      <c r="F296" s="238"/>
      <c r="G296" s="238"/>
      <c r="H296" s="238"/>
      <c r="I296" s="239"/>
      <c r="J296" s="237"/>
      <c r="K296" s="238"/>
      <c r="L296" s="238"/>
      <c r="M296" s="238"/>
      <c r="N296" s="239"/>
      <c r="O296" s="237"/>
      <c r="P296" s="239"/>
      <c r="Q296" s="237"/>
      <c r="R296" s="238"/>
      <c r="S296" s="267"/>
      <c r="T296" s="238"/>
      <c r="U296" s="238"/>
      <c r="V296" s="266"/>
      <c r="W296" s="239"/>
      <c r="X296" s="4"/>
      <c r="Y296" s="4"/>
      <c r="Z296" s="4"/>
      <c r="AA296" s="4"/>
      <c r="AB296" s="4"/>
      <c r="AC296" s="4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4"/>
      <c r="AS296" s="1"/>
      <c r="AT296" s="1"/>
    </row>
    <row r="297" spans="1:46" ht="15" customHeight="1">
      <c r="A297" s="290"/>
      <c r="B297" s="297"/>
      <c r="C297" s="298"/>
      <c r="D297" s="301"/>
      <c r="E297" s="237"/>
      <c r="F297" s="238"/>
      <c r="G297" s="238"/>
      <c r="H297" s="238"/>
      <c r="I297" s="239"/>
      <c r="J297" s="237"/>
      <c r="K297" s="238"/>
      <c r="L297" s="238"/>
      <c r="M297" s="238"/>
      <c r="N297" s="239"/>
      <c r="O297" s="237"/>
      <c r="P297" s="239"/>
      <c r="Q297" s="237"/>
      <c r="R297" s="238"/>
      <c r="S297" s="267"/>
      <c r="T297" s="238"/>
      <c r="U297" s="238"/>
      <c r="V297" s="266"/>
      <c r="W297" s="239"/>
      <c r="X297" s="4"/>
      <c r="Y297" s="4"/>
      <c r="Z297" s="4"/>
      <c r="AA297" s="4"/>
      <c r="AB297" s="4"/>
      <c r="AC297" s="4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4"/>
      <c r="AS297" s="1"/>
      <c r="AT297" s="1"/>
    </row>
    <row r="298" spans="1:46" ht="15" customHeight="1">
      <c r="A298" s="290"/>
      <c r="B298" s="297"/>
      <c r="C298" s="298"/>
      <c r="D298" s="301"/>
      <c r="E298" s="237"/>
      <c r="F298" s="238"/>
      <c r="G298" s="238"/>
      <c r="H298" s="238"/>
      <c r="I298" s="239"/>
      <c r="J298" s="237"/>
      <c r="K298" s="238"/>
      <c r="L298" s="238"/>
      <c r="M298" s="238"/>
      <c r="N298" s="239"/>
      <c r="O298" s="237"/>
      <c r="P298" s="239"/>
      <c r="Q298" s="237"/>
      <c r="R298" s="238"/>
      <c r="S298" s="267"/>
      <c r="T298" s="238"/>
      <c r="U298" s="238"/>
      <c r="V298" s="266"/>
      <c r="W298" s="239"/>
      <c r="X298" s="4"/>
      <c r="Y298" s="4"/>
      <c r="Z298" s="4"/>
      <c r="AA298" s="4"/>
      <c r="AB298" s="4"/>
      <c r="AC298" s="4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4"/>
      <c r="AS298" s="1"/>
      <c r="AT298" s="1"/>
    </row>
    <row r="299" spans="1:46" ht="15" customHeight="1">
      <c r="A299" s="290"/>
      <c r="B299" s="297"/>
      <c r="C299" s="298"/>
      <c r="D299" s="301"/>
      <c r="E299" s="237"/>
      <c r="F299" s="238"/>
      <c r="G299" s="238"/>
      <c r="H299" s="238"/>
      <c r="I299" s="239"/>
      <c r="J299" s="237"/>
      <c r="K299" s="238"/>
      <c r="L299" s="238"/>
      <c r="M299" s="238"/>
      <c r="N299" s="239"/>
      <c r="O299" s="237"/>
      <c r="P299" s="239"/>
      <c r="Q299" s="237"/>
      <c r="R299" s="238"/>
      <c r="S299" s="267"/>
      <c r="T299" s="238"/>
      <c r="U299" s="238"/>
      <c r="V299" s="266"/>
      <c r="W299" s="239"/>
      <c r="X299" s="4"/>
      <c r="Y299" s="4"/>
      <c r="Z299" s="4"/>
      <c r="AA299" s="4"/>
      <c r="AB299" s="4"/>
      <c r="AC299" s="4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4"/>
      <c r="AS299" s="1"/>
      <c r="AT299" s="1"/>
    </row>
    <row r="300" spans="1:46" ht="15" customHeight="1">
      <c r="A300" s="290"/>
      <c r="B300" s="297"/>
      <c r="C300" s="298"/>
      <c r="D300" s="301"/>
      <c r="E300" s="237"/>
      <c r="F300" s="238"/>
      <c r="G300" s="238"/>
      <c r="H300" s="238"/>
      <c r="I300" s="239"/>
      <c r="J300" s="237"/>
      <c r="K300" s="238"/>
      <c r="L300" s="238"/>
      <c r="M300" s="238"/>
      <c r="N300" s="239"/>
      <c r="O300" s="237"/>
      <c r="P300" s="239"/>
      <c r="Q300" s="237"/>
      <c r="R300" s="238"/>
      <c r="S300" s="267"/>
      <c r="T300" s="238"/>
      <c r="U300" s="238"/>
      <c r="V300" s="266"/>
      <c r="W300" s="239"/>
      <c r="X300" s="4"/>
      <c r="Y300" s="4"/>
      <c r="Z300" s="4"/>
      <c r="AA300" s="4"/>
      <c r="AB300" s="4"/>
      <c r="AC300" s="4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4"/>
      <c r="AS300" s="1"/>
      <c r="AT300" s="1"/>
    </row>
    <row r="301" spans="1:46" ht="15" customHeight="1">
      <c r="A301" s="290"/>
      <c r="B301" s="297"/>
      <c r="C301" s="298"/>
      <c r="D301" s="301"/>
      <c r="E301" s="237"/>
      <c r="F301" s="238"/>
      <c r="G301" s="238"/>
      <c r="H301" s="238"/>
      <c r="I301" s="239"/>
      <c r="J301" s="237"/>
      <c r="K301" s="238"/>
      <c r="L301" s="238"/>
      <c r="M301" s="238"/>
      <c r="N301" s="239"/>
      <c r="O301" s="237"/>
      <c r="P301" s="239"/>
      <c r="Q301" s="237"/>
      <c r="R301" s="238"/>
      <c r="S301" s="267"/>
      <c r="T301" s="238"/>
      <c r="U301" s="238"/>
      <c r="V301" s="266"/>
      <c r="W301" s="239"/>
      <c r="X301" s="4"/>
      <c r="Y301" s="4"/>
      <c r="Z301" s="4"/>
      <c r="AA301" s="4"/>
      <c r="AB301" s="4"/>
      <c r="AC301" s="4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4"/>
      <c r="AS301" s="1"/>
      <c r="AT301" s="1"/>
    </row>
    <row r="302" spans="1:46" ht="15" customHeight="1">
      <c r="A302" s="290"/>
      <c r="B302" s="297"/>
      <c r="C302" s="298"/>
      <c r="D302" s="299"/>
      <c r="E302" s="265"/>
      <c r="F302" s="263"/>
      <c r="G302" s="263"/>
      <c r="H302" s="263"/>
      <c r="I302" s="300"/>
      <c r="J302" s="265"/>
      <c r="K302" s="263"/>
      <c r="L302" s="263"/>
      <c r="M302" s="263"/>
      <c r="N302" s="300"/>
      <c r="O302" s="265"/>
      <c r="P302" s="300"/>
      <c r="Q302" s="237"/>
      <c r="R302" s="238"/>
      <c r="S302" s="267"/>
      <c r="T302" s="238"/>
      <c r="U302" s="238"/>
      <c r="V302" s="266"/>
      <c r="W302" s="239"/>
      <c r="X302" s="4"/>
      <c r="Y302" s="4"/>
      <c r="Z302" s="4"/>
      <c r="AA302" s="4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4"/>
    </row>
    <row r="303" spans="1:46" ht="15" customHeight="1">
      <c r="A303" s="290"/>
      <c r="B303" s="297"/>
      <c r="C303" s="298"/>
      <c r="D303" s="299"/>
      <c r="E303" s="265"/>
      <c r="F303" s="263"/>
      <c r="G303" s="263"/>
      <c r="H303" s="263"/>
      <c r="I303" s="300"/>
      <c r="J303" s="265"/>
      <c r="K303" s="263"/>
      <c r="L303" s="263"/>
      <c r="M303" s="263"/>
      <c r="N303" s="300"/>
      <c r="O303" s="265"/>
      <c r="P303" s="300"/>
      <c r="Q303" s="237"/>
      <c r="R303" s="238"/>
      <c r="S303" s="267"/>
      <c r="T303" s="238"/>
      <c r="U303" s="238"/>
      <c r="V303" s="266"/>
      <c r="W303" s="239"/>
      <c r="X303" s="4"/>
      <c r="Y303" s="4"/>
      <c r="Z303" s="4"/>
      <c r="AA303" s="4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4"/>
    </row>
    <row r="304" spans="1:46" ht="15" customHeight="1">
      <c r="A304" s="290"/>
      <c r="B304" s="297"/>
      <c r="C304" s="298"/>
      <c r="D304" s="299"/>
      <c r="E304" s="265"/>
      <c r="F304" s="263"/>
      <c r="G304" s="263"/>
      <c r="H304" s="263"/>
      <c r="I304" s="300"/>
      <c r="J304" s="265"/>
      <c r="K304" s="263"/>
      <c r="L304" s="263"/>
      <c r="M304" s="263"/>
      <c r="N304" s="300"/>
      <c r="O304" s="265"/>
      <c r="P304" s="300"/>
      <c r="Q304" s="237"/>
      <c r="R304" s="238"/>
      <c r="S304" s="267"/>
      <c r="T304" s="238"/>
      <c r="U304" s="238"/>
      <c r="V304" s="266"/>
      <c r="W304" s="239"/>
      <c r="X304" s="4"/>
      <c r="Y304" s="4"/>
      <c r="Z304" s="4"/>
      <c r="AA304" s="4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4"/>
    </row>
    <row r="305" spans="1:46" ht="15" customHeight="1">
      <c r="A305" s="290"/>
      <c r="B305" s="297"/>
      <c r="C305" s="298"/>
      <c r="D305" s="299"/>
      <c r="E305" s="265"/>
      <c r="F305" s="263"/>
      <c r="G305" s="263"/>
      <c r="H305" s="263"/>
      <c r="I305" s="300"/>
      <c r="J305" s="265"/>
      <c r="K305" s="263"/>
      <c r="L305" s="263"/>
      <c r="M305" s="263"/>
      <c r="N305" s="300"/>
      <c r="O305" s="265"/>
      <c r="P305" s="300"/>
      <c r="Q305" s="237"/>
      <c r="R305" s="238"/>
      <c r="S305" s="267"/>
      <c r="T305" s="238"/>
      <c r="U305" s="238"/>
      <c r="V305" s="266"/>
      <c r="W305" s="239"/>
      <c r="X305" s="4"/>
      <c r="Y305" s="4"/>
      <c r="Z305" s="4"/>
      <c r="AA305" s="4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4"/>
    </row>
    <row r="306" spans="1:46" ht="15" customHeight="1">
      <c r="A306" s="290"/>
      <c r="B306" s="297"/>
      <c r="C306" s="298"/>
      <c r="D306" s="299"/>
      <c r="E306" s="265"/>
      <c r="F306" s="263"/>
      <c r="G306" s="263"/>
      <c r="H306" s="263"/>
      <c r="I306" s="300"/>
      <c r="J306" s="265"/>
      <c r="K306" s="263"/>
      <c r="L306" s="263"/>
      <c r="M306" s="263"/>
      <c r="N306" s="300"/>
      <c r="O306" s="265"/>
      <c r="P306" s="300"/>
      <c r="Q306" s="237"/>
      <c r="R306" s="238"/>
      <c r="S306" s="267"/>
      <c r="T306" s="238"/>
      <c r="U306" s="238"/>
      <c r="V306" s="266"/>
      <c r="W306" s="239"/>
      <c r="X306" s="4"/>
      <c r="Y306" s="4"/>
      <c r="Z306" s="4"/>
      <c r="AA306" s="4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4"/>
    </row>
    <row r="307" spans="1:46" ht="15" customHeight="1">
      <c r="A307" s="290"/>
      <c r="B307" s="297"/>
      <c r="C307" s="298"/>
      <c r="D307" s="299"/>
      <c r="E307" s="265"/>
      <c r="F307" s="263"/>
      <c r="G307" s="263"/>
      <c r="H307" s="263"/>
      <c r="I307" s="300"/>
      <c r="J307" s="265"/>
      <c r="K307" s="263"/>
      <c r="L307" s="263"/>
      <c r="M307" s="263"/>
      <c r="N307" s="300"/>
      <c r="O307" s="265"/>
      <c r="P307" s="300"/>
      <c r="Q307" s="237"/>
      <c r="R307" s="238"/>
      <c r="S307" s="267"/>
      <c r="T307" s="238"/>
      <c r="U307" s="238"/>
      <c r="V307" s="266"/>
      <c r="W307" s="239"/>
      <c r="X307" s="4"/>
      <c r="Y307" s="4"/>
      <c r="Z307" s="4"/>
      <c r="AA307" s="4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4"/>
    </row>
    <row r="308" spans="1:46" ht="15" customHeight="1">
      <c r="A308" s="290"/>
      <c r="B308" s="297"/>
      <c r="C308" s="298"/>
      <c r="D308" s="301"/>
      <c r="E308" s="237"/>
      <c r="F308" s="238"/>
      <c r="G308" s="238"/>
      <c r="H308" s="238"/>
      <c r="I308" s="239"/>
      <c r="J308" s="237"/>
      <c r="K308" s="238"/>
      <c r="L308" s="238"/>
      <c r="M308" s="238"/>
      <c r="N308" s="239"/>
      <c r="O308" s="237"/>
      <c r="P308" s="239"/>
      <c r="Q308" s="237"/>
      <c r="R308" s="238"/>
      <c r="S308" s="267"/>
      <c r="T308" s="238"/>
      <c r="U308" s="238"/>
      <c r="V308" s="266"/>
      <c r="W308" s="239"/>
      <c r="X308" s="4"/>
      <c r="Y308" s="4"/>
      <c r="Z308" s="4"/>
      <c r="AA308" s="4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4"/>
    </row>
    <row r="309" spans="1:46" ht="15" customHeight="1">
      <c r="A309" s="290"/>
      <c r="B309" s="297"/>
      <c r="C309" s="298"/>
      <c r="D309" s="301"/>
      <c r="E309" s="237"/>
      <c r="F309" s="238"/>
      <c r="G309" s="238"/>
      <c r="H309" s="238"/>
      <c r="I309" s="239"/>
      <c r="J309" s="237"/>
      <c r="K309" s="238"/>
      <c r="L309" s="238"/>
      <c r="M309" s="238"/>
      <c r="N309" s="239"/>
      <c r="O309" s="237"/>
      <c r="P309" s="239"/>
      <c r="Q309" s="237"/>
      <c r="R309" s="238"/>
      <c r="S309" s="267"/>
      <c r="T309" s="238"/>
      <c r="U309" s="238"/>
      <c r="V309" s="266"/>
      <c r="W309" s="239"/>
      <c r="X309" s="4"/>
      <c r="Y309" s="4"/>
      <c r="Z309" s="4"/>
      <c r="AA309" s="4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4"/>
    </row>
    <row r="310" spans="1:46" ht="15" customHeight="1">
      <c r="A310" s="290"/>
      <c r="B310" s="297"/>
      <c r="C310" s="298"/>
      <c r="D310" s="301"/>
      <c r="E310" s="237"/>
      <c r="F310" s="238"/>
      <c r="G310" s="238"/>
      <c r="H310" s="238"/>
      <c r="I310" s="239"/>
      <c r="J310" s="237"/>
      <c r="K310" s="238"/>
      <c r="L310" s="238"/>
      <c r="M310" s="238"/>
      <c r="N310" s="239"/>
      <c r="O310" s="237"/>
      <c r="P310" s="239"/>
      <c r="Q310" s="237"/>
      <c r="R310" s="238"/>
      <c r="S310" s="267"/>
      <c r="T310" s="238"/>
      <c r="U310" s="238"/>
      <c r="V310" s="266"/>
      <c r="W310" s="239"/>
      <c r="X310" s="4"/>
      <c r="Y310" s="4"/>
      <c r="Z310" s="4"/>
      <c r="AA310" s="4"/>
      <c r="AB310" s="4"/>
      <c r="AC310" s="4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4"/>
      <c r="AS310" s="1"/>
      <c r="AT310" s="1"/>
    </row>
    <row r="311" spans="1:46" ht="15" customHeight="1">
      <c r="A311" s="290"/>
      <c r="B311" s="297"/>
      <c r="C311" s="298"/>
      <c r="D311" s="301"/>
      <c r="E311" s="237"/>
      <c r="F311" s="238"/>
      <c r="G311" s="238"/>
      <c r="H311" s="238"/>
      <c r="I311" s="239"/>
      <c r="J311" s="237"/>
      <c r="K311" s="238"/>
      <c r="L311" s="238"/>
      <c r="M311" s="238"/>
      <c r="N311" s="239"/>
      <c r="O311" s="237"/>
      <c r="P311" s="239"/>
      <c r="Q311" s="237"/>
      <c r="R311" s="238"/>
      <c r="S311" s="267"/>
      <c r="T311" s="238"/>
      <c r="U311" s="238"/>
      <c r="V311" s="266"/>
      <c r="W311" s="239"/>
      <c r="X311" s="4"/>
      <c r="Y311" s="4"/>
      <c r="Z311" s="4"/>
      <c r="AA311" s="4"/>
      <c r="AB311" s="4"/>
      <c r="AC311" s="4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4"/>
      <c r="AS311" s="1"/>
      <c r="AT311" s="1"/>
    </row>
    <row r="312" spans="1:46" ht="15" customHeight="1">
      <c r="A312" s="290"/>
      <c r="B312" s="297"/>
      <c r="C312" s="298"/>
      <c r="D312" s="301"/>
      <c r="E312" s="237"/>
      <c r="F312" s="238"/>
      <c r="G312" s="238"/>
      <c r="H312" s="238"/>
      <c r="I312" s="239"/>
      <c r="J312" s="237"/>
      <c r="K312" s="238"/>
      <c r="L312" s="238"/>
      <c r="M312" s="238"/>
      <c r="N312" s="239"/>
      <c r="O312" s="237"/>
      <c r="P312" s="239"/>
      <c r="Q312" s="237"/>
      <c r="R312" s="238"/>
      <c r="S312" s="267"/>
      <c r="T312" s="238"/>
      <c r="U312" s="238"/>
      <c r="V312" s="266"/>
      <c r="W312" s="239"/>
      <c r="X312" s="4"/>
      <c r="Y312" s="4"/>
      <c r="Z312" s="4"/>
      <c r="AA312" s="4"/>
      <c r="AB312" s="4"/>
      <c r="AC312" s="4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4"/>
      <c r="AS312" s="1"/>
      <c r="AT312" s="1"/>
    </row>
    <row r="313" spans="1:46" ht="15" customHeight="1">
      <c r="A313" s="290"/>
      <c r="B313" s="297"/>
      <c r="C313" s="298"/>
      <c r="D313" s="301"/>
      <c r="E313" s="237"/>
      <c r="F313" s="238"/>
      <c r="G313" s="238"/>
      <c r="H313" s="238"/>
      <c r="I313" s="239"/>
      <c r="J313" s="237"/>
      <c r="K313" s="238"/>
      <c r="L313" s="238"/>
      <c r="M313" s="238"/>
      <c r="N313" s="239"/>
      <c r="O313" s="237"/>
      <c r="P313" s="239"/>
      <c r="Q313" s="237"/>
      <c r="R313" s="238"/>
      <c r="S313" s="267"/>
      <c r="T313" s="238"/>
      <c r="U313" s="238"/>
      <c r="V313" s="266"/>
      <c r="W313" s="239"/>
      <c r="X313" s="4"/>
      <c r="Y313" s="4"/>
      <c r="Z313" s="4"/>
      <c r="AA313" s="4"/>
      <c r="AB313" s="4"/>
      <c r="AC313" s="4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4"/>
      <c r="AS313" s="1"/>
      <c r="AT313" s="1"/>
    </row>
    <row r="314" spans="1:46" ht="15" customHeight="1">
      <c r="A314" s="290"/>
      <c r="B314" s="297"/>
      <c r="C314" s="298"/>
      <c r="D314" s="301"/>
      <c r="E314" s="237"/>
      <c r="F314" s="238"/>
      <c r="G314" s="238"/>
      <c r="H314" s="238"/>
      <c r="I314" s="239"/>
      <c r="J314" s="237"/>
      <c r="K314" s="238"/>
      <c r="L314" s="238"/>
      <c r="M314" s="238"/>
      <c r="N314" s="239"/>
      <c r="O314" s="237"/>
      <c r="P314" s="239"/>
      <c r="Q314" s="237"/>
      <c r="R314" s="238"/>
      <c r="S314" s="267"/>
      <c r="T314" s="238"/>
      <c r="U314" s="238"/>
      <c r="V314" s="266"/>
      <c r="W314" s="239"/>
      <c r="X314" s="4"/>
      <c r="Y314" s="4"/>
      <c r="Z314" s="4"/>
      <c r="AA314" s="4"/>
      <c r="AB314" s="4"/>
      <c r="AC314" s="4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4"/>
      <c r="AS314" s="1"/>
      <c r="AT314" s="1"/>
    </row>
    <row r="315" spans="1:46" ht="15" customHeight="1">
      <c r="A315" s="290"/>
      <c r="B315" s="297"/>
      <c r="C315" s="298"/>
      <c r="D315" s="301"/>
      <c r="E315" s="237"/>
      <c r="F315" s="238"/>
      <c r="G315" s="238"/>
      <c r="H315" s="238"/>
      <c r="I315" s="239"/>
      <c r="J315" s="237"/>
      <c r="K315" s="238"/>
      <c r="L315" s="238"/>
      <c r="M315" s="238"/>
      <c r="N315" s="239"/>
      <c r="O315" s="237"/>
      <c r="P315" s="239"/>
      <c r="Q315" s="237"/>
      <c r="R315" s="238"/>
      <c r="S315" s="267"/>
      <c r="T315" s="238"/>
      <c r="U315" s="238"/>
      <c r="V315" s="266"/>
      <c r="W315" s="239"/>
      <c r="X315" s="4"/>
      <c r="Y315" s="4"/>
      <c r="Z315" s="4"/>
      <c r="AA315" s="4"/>
      <c r="AB315" s="4"/>
      <c r="AC315" s="4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4"/>
      <c r="AS315" s="1"/>
      <c r="AT315" s="1"/>
    </row>
    <row r="316" spans="1:46" ht="15" customHeight="1">
      <c r="A316" s="290"/>
      <c r="B316" s="297"/>
      <c r="C316" s="298"/>
      <c r="D316" s="301"/>
      <c r="E316" s="237"/>
      <c r="F316" s="238"/>
      <c r="G316" s="238"/>
      <c r="H316" s="238"/>
      <c r="I316" s="239"/>
      <c r="J316" s="237"/>
      <c r="K316" s="238"/>
      <c r="L316" s="238"/>
      <c r="M316" s="238"/>
      <c r="N316" s="239"/>
      <c r="O316" s="237"/>
      <c r="P316" s="239"/>
      <c r="Q316" s="237"/>
      <c r="R316" s="238"/>
      <c r="S316" s="267"/>
      <c r="T316" s="238"/>
      <c r="U316" s="238"/>
      <c r="V316" s="266"/>
      <c r="W316" s="239"/>
      <c r="X316" s="4"/>
      <c r="Y316" s="4"/>
      <c r="Z316" s="4"/>
      <c r="AA316" s="4"/>
      <c r="AB316" s="4"/>
      <c r="AC316" s="4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4"/>
      <c r="AS316" s="1"/>
      <c r="AT316" s="1"/>
    </row>
    <row r="317" spans="1:46" ht="15" customHeight="1">
      <c r="A317" s="290"/>
      <c r="B317" s="297"/>
      <c r="C317" s="298"/>
      <c r="D317" s="301"/>
      <c r="E317" s="237"/>
      <c r="F317" s="238"/>
      <c r="G317" s="238"/>
      <c r="H317" s="238"/>
      <c r="I317" s="239"/>
      <c r="J317" s="237"/>
      <c r="K317" s="238"/>
      <c r="L317" s="238"/>
      <c r="M317" s="238"/>
      <c r="N317" s="239"/>
      <c r="O317" s="237"/>
      <c r="P317" s="239"/>
      <c r="Q317" s="237"/>
      <c r="R317" s="238"/>
      <c r="S317" s="267"/>
      <c r="T317" s="238"/>
      <c r="U317" s="238"/>
      <c r="V317" s="266"/>
      <c r="W317" s="239"/>
      <c r="X317" s="4"/>
      <c r="Y317" s="4"/>
      <c r="Z317" s="4"/>
      <c r="AA317" s="4"/>
      <c r="AB317" s="4"/>
      <c r="AC317" s="4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4"/>
      <c r="AS317" s="1"/>
      <c r="AT317" s="1"/>
    </row>
    <row r="318" spans="1:46" ht="15" customHeight="1">
      <c r="A318" s="290"/>
      <c r="B318" s="297"/>
      <c r="C318" s="298"/>
      <c r="D318" s="301"/>
      <c r="E318" s="237"/>
      <c r="F318" s="238"/>
      <c r="G318" s="238"/>
      <c r="H318" s="238"/>
      <c r="I318" s="239"/>
      <c r="J318" s="237"/>
      <c r="K318" s="238"/>
      <c r="L318" s="238"/>
      <c r="M318" s="238"/>
      <c r="N318" s="239"/>
      <c r="O318" s="237"/>
      <c r="P318" s="239"/>
      <c r="Q318" s="237"/>
      <c r="R318" s="238"/>
      <c r="S318" s="267"/>
      <c r="T318" s="238"/>
      <c r="U318" s="238"/>
      <c r="V318" s="266"/>
      <c r="W318" s="239"/>
      <c r="X318" s="4"/>
      <c r="Y318" s="4"/>
      <c r="Z318" s="4"/>
      <c r="AA318" s="4"/>
      <c r="AB318" s="4"/>
      <c r="AC318" s="4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4"/>
      <c r="AS318" s="1"/>
      <c r="AT318" s="1"/>
    </row>
    <row r="319" spans="1:46" ht="15" customHeight="1">
      <c r="A319" s="290"/>
      <c r="B319" s="297"/>
      <c r="C319" s="298"/>
      <c r="D319" s="301"/>
      <c r="E319" s="237"/>
      <c r="F319" s="238"/>
      <c r="G319" s="238"/>
      <c r="H319" s="238"/>
      <c r="I319" s="239"/>
      <c r="J319" s="237"/>
      <c r="K319" s="238"/>
      <c r="L319" s="238"/>
      <c r="M319" s="238"/>
      <c r="N319" s="239"/>
      <c r="O319" s="237"/>
      <c r="P319" s="239"/>
      <c r="Q319" s="237"/>
      <c r="R319" s="238"/>
      <c r="S319" s="267"/>
      <c r="T319" s="238"/>
      <c r="U319" s="238"/>
      <c r="V319" s="266"/>
      <c r="W319" s="239"/>
      <c r="X319" s="4"/>
      <c r="Y319" s="4"/>
      <c r="Z319" s="4"/>
      <c r="AA319" s="4"/>
      <c r="AB319" s="4"/>
      <c r="AC319" s="4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4"/>
      <c r="AS319" s="1"/>
      <c r="AT319" s="1"/>
    </row>
    <row r="320" spans="1:46" ht="15" customHeight="1">
      <c r="A320" s="290"/>
      <c r="B320" s="297"/>
      <c r="C320" s="298"/>
      <c r="D320" s="301"/>
      <c r="E320" s="237"/>
      <c r="F320" s="238"/>
      <c r="G320" s="238"/>
      <c r="H320" s="238"/>
      <c r="I320" s="239"/>
      <c r="J320" s="237"/>
      <c r="K320" s="238"/>
      <c r="L320" s="238"/>
      <c r="M320" s="238"/>
      <c r="N320" s="239"/>
      <c r="O320" s="237"/>
      <c r="P320" s="239"/>
      <c r="Q320" s="237"/>
      <c r="R320" s="238"/>
      <c r="S320" s="267"/>
      <c r="T320" s="238"/>
      <c r="U320" s="238"/>
      <c r="V320" s="266"/>
      <c r="W320" s="239"/>
      <c r="X320" s="4"/>
      <c r="Y320" s="4"/>
      <c r="Z320" s="4"/>
      <c r="AA320" s="4"/>
      <c r="AB320" s="4"/>
      <c r="AC320" s="4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4"/>
      <c r="AS320" s="1"/>
      <c r="AT320" s="1"/>
    </row>
    <row r="321" spans="1:46" ht="15" customHeight="1">
      <c r="A321" s="290"/>
      <c r="B321" s="297"/>
      <c r="C321" s="298"/>
      <c r="D321" s="301"/>
      <c r="E321" s="237"/>
      <c r="F321" s="238"/>
      <c r="G321" s="238"/>
      <c r="H321" s="238"/>
      <c r="I321" s="239"/>
      <c r="J321" s="237"/>
      <c r="K321" s="238"/>
      <c r="L321" s="238"/>
      <c r="M321" s="238"/>
      <c r="N321" s="239"/>
      <c r="O321" s="237"/>
      <c r="P321" s="239"/>
      <c r="Q321" s="237"/>
      <c r="R321" s="238"/>
      <c r="S321" s="267"/>
      <c r="T321" s="238"/>
      <c r="U321" s="238"/>
      <c r="V321" s="266"/>
      <c r="W321" s="239"/>
      <c r="X321" s="4"/>
      <c r="Y321" s="4"/>
      <c r="Z321" s="4"/>
      <c r="AA321" s="4"/>
      <c r="AB321" s="4"/>
      <c r="AC321" s="4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4"/>
      <c r="AS321" s="1"/>
      <c r="AT321" s="1"/>
    </row>
    <row r="322" spans="1:46" ht="15" customHeight="1">
      <c r="A322" s="290"/>
      <c r="B322" s="297"/>
      <c r="C322" s="298"/>
      <c r="D322" s="301"/>
      <c r="E322" s="237"/>
      <c r="F322" s="238"/>
      <c r="G322" s="238"/>
      <c r="H322" s="238"/>
      <c r="I322" s="239"/>
      <c r="J322" s="237"/>
      <c r="K322" s="238"/>
      <c r="L322" s="238"/>
      <c r="M322" s="238"/>
      <c r="N322" s="239"/>
      <c r="O322" s="237"/>
      <c r="P322" s="239"/>
      <c r="Q322" s="237"/>
      <c r="R322" s="238"/>
      <c r="S322" s="267"/>
      <c r="T322" s="238"/>
      <c r="U322" s="238"/>
      <c r="V322" s="266"/>
      <c r="W322" s="239"/>
      <c r="X322" s="4"/>
      <c r="Y322" s="4"/>
      <c r="Z322" s="4"/>
      <c r="AA322" s="4"/>
      <c r="AB322" s="4"/>
      <c r="AC322" s="4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4"/>
      <c r="AS322" s="1"/>
      <c r="AT322" s="1"/>
    </row>
    <row r="323" spans="1:46" ht="15" customHeight="1">
      <c r="A323" s="290"/>
      <c r="B323" s="297"/>
      <c r="C323" s="298"/>
      <c r="D323" s="301"/>
      <c r="E323" s="237"/>
      <c r="F323" s="238"/>
      <c r="G323" s="238"/>
      <c r="H323" s="238"/>
      <c r="I323" s="239"/>
      <c r="J323" s="237"/>
      <c r="K323" s="238"/>
      <c r="L323" s="238"/>
      <c r="M323" s="238"/>
      <c r="N323" s="239"/>
      <c r="O323" s="237"/>
      <c r="P323" s="239"/>
      <c r="Q323" s="237"/>
      <c r="R323" s="238"/>
      <c r="S323" s="267"/>
      <c r="T323" s="238"/>
      <c r="U323" s="238"/>
      <c r="V323" s="266"/>
      <c r="W323" s="239"/>
      <c r="X323" s="4"/>
      <c r="Y323" s="4"/>
      <c r="Z323" s="4"/>
      <c r="AA323" s="4"/>
      <c r="AB323" s="4"/>
      <c r="AC323" s="4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4"/>
      <c r="AS323" s="1"/>
      <c r="AT323" s="1"/>
    </row>
    <row r="324" spans="1:46" ht="15" customHeight="1">
      <c r="A324" s="290"/>
      <c r="B324" s="297"/>
      <c r="C324" s="298"/>
      <c r="D324" s="301"/>
      <c r="E324" s="237"/>
      <c r="F324" s="238"/>
      <c r="G324" s="238"/>
      <c r="H324" s="238"/>
      <c r="I324" s="239"/>
      <c r="J324" s="237"/>
      <c r="K324" s="238"/>
      <c r="L324" s="238"/>
      <c r="M324" s="238"/>
      <c r="N324" s="239"/>
      <c r="O324" s="237"/>
      <c r="P324" s="239"/>
      <c r="Q324" s="237"/>
      <c r="R324" s="238"/>
      <c r="S324" s="267"/>
      <c r="T324" s="238"/>
      <c r="U324" s="238"/>
      <c r="V324" s="266"/>
      <c r="W324" s="239"/>
      <c r="X324" s="4"/>
      <c r="Y324" s="4"/>
      <c r="Z324" s="4"/>
      <c r="AA324" s="4"/>
      <c r="AB324" s="4"/>
      <c r="AC324" s="4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4"/>
      <c r="AS324" s="1"/>
      <c r="AT324" s="1"/>
    </row>
    <row r="325" spans="1:46" ht="15" customHeight="1">
      <c r="A325" s="290"/>
      <c r="B325" s="297"/>
      <c r="C325" s="298"/>
      <c r="D325" s="301"/>
      <c r="E325" s="237"/>
      <c r="F325" s="238"/>
      <c r="G325" s="238"/>
      <c r="H325" s="238"/>
      <c r="I325" s="239"/>
      <c r="J325" s="237"/>
      <c r="K325" s="238"/>
      <c r="L325" s="238"/>
      <c r="M325" s="238"/>
      <c r="N325" s="239"/>
      <c r="O325" s="237"/>
      <c r="P325" s="239"/>
      <c r="Q325" s="237"/>
      <c r="R325" s="238"/>
      <c r="S325" s="267"/>
      <c r="T325" s="238"/>
      <c r="U325" s="238"/>
      <c r="V325" s="266"/>
      <c r="W325" s="239"/>
      <c r="X325" s="4"/>
      <c r="Y325" s="4"/>
      <c r="Z325" s="4"/>
      <c r="AA325" s="4"/>
      <c r="AB325" s="4"/>
      <c r="AC325" s="4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4"/>
      <c r="AS325" s="1"/>
      <c r="AT325" s="1"/>
    </row>
    <row r="326" spans="1:46" ht="15" customHeight="1">
      <c r="A326" s="290"/>
      <c r="B326" s="297"/>
      <c r="C326" s="298"/>
      <c r="D326" s="301"/>
      <c r="E326" s="237"/>
      <c r="F326" s="238"/>
      <c r="G326" s="238"/>
      <c r="H326" s="238"/>
      <c r="I326" s="239"/>
      <c r="J326" s="237"/>
      <c r="K326" s="238"/>
      <c r="L326" s="238"/>
      <c r="M326" s="238"/>
      <c r="N326" s="239"/>
      <c r="O326" s="237"/>
      <c r="P326" s="239"/>
      <c r="Q326" s="237"/>
      <c r="R326" s="238"/>
      <c r="S326" s="267"/>
      <c r="T326" s="238"/>
      <c r="U326" s="238"/>
      <c r="V326" s="266"/>
      <c r="W326" s="239"/>
      <c r="X326" s="4"/>
      <c r="Y326" s="4"/>
      <c r="Z326" s="4"/>
      <c r="AA326" s="4"/>
      <c r="AB326" s="4"/>
      <c r="AC326" s="4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4"/>
      <c r="AS326" s="1"/>
      <c r="AT326" s="1"/>
    </row>
    <row r="327" spans="1:46" ht="15" customHeight="1">
      <c r="A327" s="290"/>
      <c r="B327" s="297"/>
      <c r="C327" s="298"/>
      <c r="D327" s="301"/>
      <c r="E327" s="237"/>
      <c r="F327" s="238"/>
      <c r="G327" s="238"/>
      <c r="H327" s="238"/>
      <c r="I327" s="239"/>
      <c r="J327" s="237"/>
      <c r="K327" s="238"/>
      <c r="L327" s="238"/>
      <c r="M327" s="238"/>
      <c r="N327" s="239"/>
      <c r="O327" s="237"/>
      <c r="P327" s="239"/>
      <c r="Q327" s="237"/>
      <c r="R327" s="238"/>
      <c r="S327" s="267"/>
      <c r="T327" s="238"/>
      <c r="U327" s="238"/>
      <c r="V327" s="266"/>
      <c r="W327" s="239"/>
      <c r="X327" s="4"/>
      <c r="Y327" s="4"/>
      <c r="Z327" s="4"/>
      <c r="AA327" s="4"/>
      <c r="AB327" s="4"/>
      <c r="AC327" s="4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4"/>
      <c r="AS327" s="1"/>
      <c r="AT327" s="1"/>
    </row>
    <row r="328" spans="1:46" ht="15" customHeight="1">
      <c r="A328" s="290"/>
      <c r="B328" s="297"/>
      <c r="C328" s="298"/>
      <c r="D328" s="301"/>
      <c r="E328" s="237"/>
      <c r="F328" s="238"/>
      <c r="G328" s="238"/>
      <c r="H328" s="238"/>
      <c r="I328" s="239"/>
      <c r="J328" s="237"/>
      <c r="K328" s="238"/>
      <c r="L328" s="238"/>
      <c r="M328" s="238"/>
      <c r="N328" s="239"/>
      <c r="O328" s="237"/>
      <c r="P328" s="239"/>
      <c r="Q328" s="237"/>
      <c r="R328" s="238"/>
      <c r="S328" s="267"/>
      <c r="T328" s="238"/>
      <c r="U328" s="238"/>
      <c r="V328" s="266"/>
      <c r="W328" s="239"/>
      <c r="X328" s="4"/>
      <c r="Y328" s="4"/>
      <c r="Z328" s="4"/>
      <c r="AA328" s="4"/>
      <c r="AB328" s="4"/>
      <c r="AC328" s="4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4"/>
      <c r="AS328" s="1"/>
      <c r="AT328" s="1"/>
    </row>
    <row r="329" spans="1:46" ht="15" customHeight="1">
      <c r="A329" s="290"/>
      <c r="B329" s="297"/>
      <c r="C329" s="298"/>
      <c r="D329" s="301"/>
      <c r="E329" s="237"/>
      <c r="F329" s="238"/>
      <c r="G329" s="238"/>
      <c r="H329" s="238"/>
      <c r="I329" s="239"/>
      <c r="J329" s="237"/>
      <c r="K329" s="238"/>
      <c r="L329" s="238"/>
      <c r="M329" s="238"/>
      <c r="N329" s="239"/>
      <c r="O329" s="237"/>
      <c r="P329" s="239"/>
      <c r="Q329" s="237"/>
      <c r="R329" s="238"/>
      <c r="S329" s="267"/>
      <c r="T329" s="238"/>
      <c r="U329" s="238"/>
      <c r="V329" s="266"/>
      <c r="W329" s="239"/>
      <c r="X329" s="4"/>
      <c r="Y329" s="4"/>
      <c r="Z329" s="4"/>
      <c r="AA329" s="4"/>
      <c r="AB329" s="4"/>
      <c r="AC329" s="4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4"/>
      <c r="AS329" s="1"/>
      <c r="AT329" s="1"/>
    </row>
    <row r="330" spans="1:46" ht="15" customHeight="1">
      <c r="A330" s="290"/>
      <c r="B330" s="297"/>
      <c r="C330" s="298"/>
      <c r="D330" s="301"/>
      <c r="E330" s="237"/>
      <c r="F330" s="238"/>
      <c r="G330" s="238"/>
      <c r="H330" s="238"/>
      <c r="I330" s="239"/>
      <c r="J330" s="237"/>
      <c r="K330" s="238"/>
      <c r="L330" s="238"/>
      <c r="M330" s="238"/>
      <c r="N330" s="239"/>
      <c r="O330" s="237"/>
      <c r="P330" s="239"/>
      <c r="Q330" s="237"/>
      <c r="R330" s="238"/>
      <c r="S330" s="267"/>
      <c r="T330" s="238"/>
      <c r="U330" s="238"/>
      <c r="V330" s="266"/>
      <c r="W330" s="239"/>
      <c r="X330" s="4"/>
      <c r="Y330" s="4"/>
      <c r="Z330" s="4"/>
      <c r="AA330" s="4"/>
      <c r="AB330" s="4"/>
      <c r="AC330" s="4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4"/>
      <c r="AS330" s="1"/>
      <c r="AT330" s="1"/>
    </row>
    <row r="331" spans="1:46" ht="15" customHeight="1">
      <c r="A331" s="290"/>
      <c r="B331" s="297"/>
      <c r="C331" s="298"/>
      <c r="D331" s="301"/>
      <c r="E331" s="237"/>
      <c r="F331" s="238"/>
      <c r="G331" s="238"/>
      <c r="H331" s="238"/>
      <c r="I331" s="239"/>
      <c r="J331" s="237"/>
      <c r="K331" s="238"/>
      <c r="L331" s="238"/>
      <c r="M331" s="238"/>
      <c r="N331" s="239"/>
      <c r="O331" s="237"/>
      <c r="P331" s="239"/>
      <c r="Q331" s="237"/>
      <c r="R331" s="238"/>
      <c r="S331" s="267"/>
      <c r="T331" s="238"/>
      <c r="U331" s="238"/>
      <c r="V331" s="266"/>
      <c r="W331" s="239"/>
      <c r="X331" s="4"/>
      <c r="Y331" s="4"/>
      <c r="Z331" s="4"/>
      <c r="AA331" s="4"/>
      <c r="AB331" s="4"/>
      <c r="AC331" s="4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4"/>
      <c r="AS331" s="1"/>
      <c r="AT331" s="1"/>
    </row>
    <row r="332" spans="1:46" ht="15" customHeight="1">
      <c r="A332" s="290"/>
      <c r="B332" s="297"/>
      <c r="C332" s="298"/>
      <c r="D332" s="301"/>
      <c r="E332" s="237"/>
      <c r="F332" s="238"/>
      <c r="G332" s="238"/>
      <c r="H332" s="238"/>
      <c r="I332" s="239"/>
      <c r="J332" s="237"/>
      <c r="K332" s="238"/>
      <c r="L332" s="238"/>
      <c r="M332" s="238"/>
      <c r="N332" s="239"/>
      <c r="O332" s="237"/>
      <c r="P332" s="239"/>
      <c r="Q332" s="237"/>
      <c r="R332" s="238"/>
      <c r="S332" s="267"/>
      <c r="T332" s="238"/>
      <c r="U332" s="238"/>
      <c r="V332" s="266"/>
      <c r="W332" s="239"/>
      <c r="X332" s="4"/>
      <c r="Y332" s="4"/>
      <c r="Z332" s="4"/>
      <c r="AA332" s="4"/>
      <c r="AB332" s="4"/>
      <c r="AC332" s="4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4"/>
      <c r="AS332" s="1"/>
      <c r="AT332" s="1"/>
    </row>
    <row r="333" spans="1:46" ht="15" customHeight="1">
      <c r="A333" s="290"/>
      <c r="B333" s="297"/>
      <c r="C333" s="298"/>
      <c r="D333" s="301"/>
      <c r="E333" s="237"/>
      <c r="F333" s="238"/>
      <c r="G333" s="238"/>
      <c r="H333" s="238"/>
      <c r="I333" s="239"/>
      <c r="J333" s="237"/>
      <c r="K333" s="238"/>
      <c r="L333" s="238"/>
      <c r="M333" s="238"/>
      <c r="N333" s="239"/>
      <c r="O333" s="237"/>
      <c r="P333" s="239"/>
      <c r="Q333" s="237"/>
      <c r="R333" s="238"/>
      <c r="S333" s="267"/>
      <c r="T333" s="238"/>
      <c r="U333" s="238"/>
      <c r="V333" s="266"/>
      <c r="W333" s="239"/>
      <c r="X333" s="4"/>
      <c r="Y333" s="4"/>
      <c r="Z333" s="4"/>
      <c r="AA333" s="4"/>
      <c r="AB333" s="4"/>
      <c r="AC333" s="4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4"/>
      <c r="AS333" s="1"/>
      <c r="AT333" s="1"/>
    </row>
    <row r="334" spans="1:46" ht="15" customHeight="1">
      <c r="A334" s="290"/>
      <c r="B334" s="297"/>
      <c r="C334" s="298"/>
      <c r="D334" s="301"/>
      <c r="E334" s="237"/>
      <c r="F334" s="238"/>
      <c r="G334" s="238"/>
      <c r="H334" s="238"/>
      <c r="I334" s="239"/>
      <c r="J334" s="237"/>
      <c r="K334" s="238"/>
      <c r="L334" s="238"/>
      <c r="M334" s="238"/>
      <c r="N334" s="239"/>
      <c r="O334" s="237"/>
      <c r="P334" s="239"/>
      <c r="Q334" s="237"/>
      <c r="R334" s="238"/>
      <c r="S334" s="267"/>
      <c r="T334" s="238"/>
      <c r="U334" s="238"/>
      <c r="V334" s="266"/>
      <c r="W334" s="239"/>
      <c r="X334" s="4"/>
      <c r="Y334" s="4"/>
      <c r="Z334" s="4"/>
      <c r="AA334" s="4"/>
      <c r="AB334" s="4"/>
      <c r="AC334" s="4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4"/>
      <c r="AS334" s="1"/>
      <c r="AT334" s="1"/>
    </row>
    <row r="335" spans="1:46" ht="15" customHeight="1">
      <c r="A335" s="290"/>
      <c r="B335" s="297"/>
      <c r="C335" s="298"/>
      <c r="D335" s="301"/>
      <c r="E335" s="237"/>
      <c r="F335" s="238"/>
      <c r="G335" s="238"/>
      <c r="H335" s="238"/>
      <c r="I335" s="239"/>
      <c r="J335" s="237"/>
      <c r="K335" s="238"/>
      <c r="L335" s="238"/>
      <c r="M335" s="238"/>
      <c r="N335" s="239"/>
      <c r="O335" s="237"/>
      <c r="P335" s="239"/>
      <c r="Q335" s="237"/>
      <c r="R335" s="238"/>
      <c r="S335" s="267"/>
      <c r="T335" s="238"/>
      <c r="U335" s="238"/>
      <c r="V335" s="266"/>
      <c r="W335" s="239"/>
      <c r="X335" s="4"/>
      <c r="Y335" s="4"/>
      <c r="Z335" s="4"/>
      <c r="AA335" s="4"/>
      <c r="AB335" s="4"/>
      <c r="AC335" s="4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4"/>
      <c r="AS335" s="1"/>
      <c r="AT335" s="1"/>
    </row>
    <row r="336" spans="1:46" ht="15" customHeight="1">
      <c r="A336" s="290"/>
      <c r="B336" s="297"/>
      <c r="C336" s="298"/>
      <c r="D336" s="301"/>
      <c r="E336" s="237"/>
      <c r="F336" s="238"/>
      <c r="G336" s="238"/>
      <c r="H336" s="238"/>
      <c r="I336" s="239"/>
      <c r="J336" s="237"/>
      <c r="K336" s="238"/>
      <c r="L336" s="238"/>
      <c r="M336" s="238"/>
      <c r="N336" s="239"/>
      <c r="O336" s="237"/>
      <c r="P336" s="239"/>
      <c r="Q336" s="237"/>
      <c r="R336" s="238"/>
      <c r="S336" s="267"/>
      <c r="T336" s="238"/>
      <c r="U336" s="238"/>
      <c r="V336" s="266"/>
      <c r="W336" s="239"/>
      <c r="X336" s="4"/>
      <c r="Y336" s="4"/>
      <c r="Z336" s="4"/>
      <c r="AA336" s="4"/>
      <c r="AB336" s="4"/>
      <c r="AC336" s="4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4"/>
      <c r="AS336" s="1"/>
      <c r="AT336" s="1"/>
    </row>
    <row r="337" spans="1:46" ht="15" customHeight="1">
      <c r="A337" s="290"/>
      <c r="B337" s="297"/>
      <c r="C337" s="298"/>
      <c r="D337" s="301"/>
      <c r="E337" s="237"/>
      <c r="F337" s="238"/>
      <c r="G337" s="238"/>
      <c r="H337" s="238"/>
      <c r="I337" s="239"/>
      <c r="J337" s="237"/>
      <c r="K337" s="238"/>
      <c r="L337" s="238"/>
      <c r="M337" s="238"/>
      <c r="N337" s="239"/>
      <c r="O337" s="237"/>
      <c r="P337" s="239"/>
      <c r="Q337" s="237"/>
      <c r="R337" s="238"/>
      <c r="S337" s="267"/>
      <c r="T337" s="238"/>
      <c r="U337" s="238"/>
      <c r="V337" s="266"/>
      <c r="W337" s="239"/>
      <c r="X337" s="4"/>
      <c r="Y337" s="4"/>
      <c r="Z337" s="4"/>
      <c r="AA337" s="4"/>
      <c r="AB337" s="4"/>
      <c r="AC337" s="4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4"/>
      <c r="AS337" s="1"/>
      <c r="AT337" s="1"/>
    </row>
    <row r="338" spans="1:46" ht="15" customHeight="1">
      <c r="A338" s="290"/>
      <c r="B338" s="297"/>
      <c r="C338" s="298"/>
      <c r="D338" s="301"/>
      <c r="E338" s="237"/>
      <c r="F338" s="238"/>
      <c r="G338" s="238"/>
      <c r="H338" s="238"/>
      <c r="I338" s="239"/>
      <c r="J338" s="237"/>
      <c r="K338" s="238"/>
      <c r="L338" s="238"/>
      <c r="M338" s="238"/>
      <c r="N338" s="239"/>
      <c r="O338" s="237"/>
      <c r="P338" s="239"/>
      <c r="Q338" s="237"/>
      <c r="R338" s="238"/>
      <c r="S338" s="267"/>
      <c r="T338" s="238"/>
      <c r="U338" s="238"/>
      <c r="V338" s="266"/>
      <c r="W338" s="239"/>
      <c r="X338" s="4"/>
      <c r="Y338" s="4"/>
      <c r="Z338" s="4"/>
      <c r="AA338" s="4"/>
      <c r="AB338" s="4"/>
      <c r="AC338" s="4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4"/>
      <c r="AS338" s="1"/>
      <c r="AT338" s="1"/>
    </row>
    <row r="339" spans="1:46" ht="15" customHeight="1">
      <c r="A339" s="290"/>
      <c r="B339" s="297"/>
      <c r="C339" s="298"/>
      <c r="D339" s="301"/>
      <c r="E339" s="237"/>
      <c r="F339" s="238"/>
      <c r="G339" s="238"/>
      <c r="H339" s="238"/>
      <c r="I339" s="239"/>
      <c r="J339" s="237"/>
      <c r="K339" s="238"/>
      <c r="L339" s="238"/>
      <c r="M339" s="238"/>
      <c r="N339" s="239"/>
      <c r="O339" s="237"/>
      <c r="P339" s="239"/>
      <c r="Q339" s="237"/>
      <c r="R339" s="238"/>
      <c r="S339" s="267"/>
      <c r="T339" s="238"/>
      <c r="U339" s="238"/>
      <c r="V339" s="266"/>
      <c r="W339" s="239"/>
      <c r="X339" s="4"/>
      <c r="Y339" s="4"/>
      <c r="Z339" s="4"/>
      <c r="AA339" s="4"/>
      <c r="AB339" s="4"/>
      <c r="AC339" s="4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4"/>
      <c r="AS339" s="1"/>
      <c r="AT339" s="1"/>
    </row>
    <row r="340" spans="1:46" ht="15" customHeight="1">
      <c r="A340" s="290"/>
      <c r="B340" s="297"/>
      <c r="C340" s="298"/>
      <c r="D340" s="301"/>
      <c r="E340" s="237"/>
      <c r="F340" s="238"/>
      <c r="G340" s="238"/>
      <c r="H340" s="238"/>
      <c r="I340" s="239"/>
      <c r="J340" s="237"/>
      <c r="K340" s="238"/>
      <c r="L340" s="238"/>
      <c r="M340" s="238"/>
      <c r="N340" s="239"/>
      <c r="O340" s="237"/>
      <c r="P340" s="239"/>
      <c r="Q340" s="237"/>
      <c r="R340" s="238"/>
      <c r="S340" s="267"/>
      <c r="T340" s="238"/>
      <c r="U340" s="238"/>
      <c r="V340" s="266"/>
      <c r="W340" s="239"/>
      <c r="X340" s="4"/>
      <c r="Y340" s="4"/>
      <c r="Z340" s="4"/>
      <c r="AA340" s="4"/>
      <c r="AB340" s="4"/>
      <c r="AC340" s="4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4"/>
      <c r="AS340" s="1"/>
      <c r="AT340" s="1"/>
    </row>
    <row r="341" spans="1:46" ht="15" customHeight="1">
      <c r="A341" s="290"/>
      <c r="B341" s="297"/>
      <c r="C341" s="298"/>
      <c r="D341" s="301"/>
      <c r="E341" s="237"/>
      <c r="F341" s="238"/>
      <c r="G341" s="238"/>
      <c r="H341" s="238"/>
      <c r="I341" s="239"/>
      <c r="J341" s="237"/>
      <c r="K341" s="238"/>
      <c r="L341" s="238"/>
      <c r="M341" s="238"/>
      <c r="N341" s="239"/>
      <c r="O341" s="237"/>
      <c r="P341" s="239"/>
      <c r="Q341" s="237"/>
      <c r="R341" s="238"/>
      <c r="S341" s="267"/>
      <c r="T341" s="238"/>
      <c r="U341" s="238"/>
      <c r="V341" s="266"/>
      <c r="W341" s="239"/>
      <c r="X341" s="4"/>
      <c r="Y341" s="4"/>
      <c r="Z341" s="4"/>
      <c r="AA341" s="4"/>
      <c r="AB341" s="4"/>
      <c r="AC341" s="4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4"/>
      <c r="AS341" s="1"/>
      <c r="AT341" s="1"/>
    </row>
    <row r="342" spans="1:46" ht="15" customHeight="1">
      <c r="A342" s="290"/>
      <c r="B342" s="297"/>
      <c r="C342" s="298"/>
      <c r="D342" s="301"/>
      <c r="E342" s="237"/>
      <c r="F342" s="238"/>
      <c r="G342" s="238"/>
      <c r="H342" s="238"/>
      <c r="I342" s="239"/>
      <c r="J342" s="237"/>
      <c r="K342" s="238"/>
      <c r="L342" s="238"/>
      <c r="M342" s="238"/>
      <c r="N342" s="239"/>
      <c r="O342" s="237"/>
      <c r="P342" s="239"/>
      <c r="Q342" s="237"/>
      <c r="R342" s="238"/>
      <c r="S342" s="267"/>
      <c r="T342" s="238"/>
      <c r="U342" s="238"/>
      <c r="V342" s="266"/>
      <c r="W342" s="239"/>
      <c r="X342" s="4"/>
      <c r="Y342" s="4"/>
      <c r="Z342" s="4"/>
      <c r="AA342" s="4"/>
      <c r="AB342" s="4"/>
      <c r="AC342" s="4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4"/>
      <c r="AS342" s="1"/>
      <c r="AT342" s="1"/>
    </row>
    <row r="343" spans="1:46" ht="15" customHeight="1">
      <c r="A343" s="290"/>
      <c r="B343" s="297"/>
      <c r="C343" s="298"/>
      <c r="D343" s="301"/>
      <c r="E343" s="237"/>
      <c r="F343" s="238"/>
      <c r="G343" s="238"/>
      <c r="H343" s="238"/>
      <c r="I343" s="239"/>
      <c r="J343" s="237"/>
      <c r="K343" s="238"/>
      <c r="L343" s="238"/>
      <c r="M343" s="238"/>
      <c r="N343" s="239"/>
      <c r="O343" s="237"/>
      <c r="P343" s="239"/>
      <c r="Q343" s="237"/>
      <c r="R343" s="238"/>
      <c r="S343" s="267"/>
      <c r="T343" s="238"/>
      <c r="U343" s="238"/>
      <c r="V343" s="266"/>
      <c r="W343" s="239"/>
      <c r="X343" s="4"/>
      <c r="Y343" s="4"/>
      <c r="Z343" s="4"/>
      <c r="AA343" s="4"/>
      <c r="AB343" s="4"/>
      <c r="AC343" s="4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4"/>
      <c r="AS343" s="1"/>
      <c r="AT343" s="1"/>
    </row>
    <row r="344" spans="1:46" ht="15" customHeight="1">
      <c r="A344" s="290"/>
      <c r="B344" s="297"/>
      <c r="C344" s="298"/>
      <c r="D344" s="301"/>
      <c r="E344" s="237"/>
      <c r="F344" s="238"/>
      <c r="G344" s="238"/>
      <c r="H344" s="238"/>
      <c r="I344" s="239"/>
      <c r="J344" s="237"/>
      <c r="K344" s="238"/>
      <c r="L344" s="238"/>
      <c r="M344" s="238"/>
      <c r="N344" s="239"/>
      <c r="O344" s="237"/>
      <c r="P344" s="239"/>
      <c r="Q344" s="237"/>
      <c r="R344" s="238"/>
      <c r="S344" s="267"/>
      <c r="T344" s="238"/>
      <c r="U344" s="238"/>
      <c r="V344" s="266"/>
      <c r="W344" s="239"/>
      <c r="X344" s="4"/>
      <c r="Y344" s="4"/>
      <c r="Z344" s="4"/>
      <c r="AA344" s="4"/>
      <c r="AB344" s="4"/>
      <c r="AC344" s="4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4"/>
      <c r="AS344" s="1"/>
      <c r="AT344" s="1"/>
    </row>
    <row r="345" spans="1:46" ht="15" customHeight="1">
      <c r="A345" s="290"/>
      <c r="B345" s="297"/>
      <c r="C345" s="298"/>
      <c r="D345" s="301"/>
      <c r="E345" s="237"/>
      <c r="F345" s="238"/>
      <c r="G345" s="238"/>
      <c r="H345" s="238"/>
      <c r="I345" s="239"/>
      <c r="J345" s="237"/>
      <c r="K345" s="238"/>
      <c r="L345" s="238"/>
      <c r="M345" s="238"/>
      <c r="N345" s="239"/>
      <c r="O345" s="237"/>
      <c r="P345" s="239"/>
      <c r="Q345" s="237"/>
      <c r="R345" s="238"/>
      <c r="S345" s="267"/>
      <c r="T345" s="238"/>
      <c r="U345" s="238"/>
      <c r="V345" s="266"/>
      <c r="W345" s="239"/>
      <c r="X345" s="4"/>
      <c r="Y345" s="4"/>
      <c r="Z345" s="4"/>
      <c r="AA345" s="4"/>
      <c r="AB345" s="4"/>
      <c r="AC345" s="4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4"/>
      <c r="AS345" s="1"/>
      <c r="AT345" s="1"/>
    </row>
    <row r="346" spans="1:46" ht="15" customHeight="1">
      <c r="A346" s="290"/>
      <c r="B346" s="297"/>
      <c r="C346" s="298"/>
      <c r="D346" s="301"/>
      <c r="E346" s="237"/>
      <c r="F346" s="238"/>
      <c r="G346" s="238"/>
      <c r="H346" s="238"/>
      <c r="I346" s="239"/>
      <c r="J346" s="237"/>
      <c r="K346" s="238"/>
      <c r="L346" s="238"/>
      <c r="M346" s="238"/>
      <c r="N346" s="239"/>
      <c r="O346" s="237"/>
      <c r="P346" s="239"/>
      <c r="Q346" s="237"/>
      <c r="R346" s="238"/>
      <c r="S346" s="267"/>
      <c r="T346" s="238"/>
      <c r="U346" s="238"/>
      <c r="V346" s="266"/>
      <c r="W346" s="239"/>
      <c r="X346" s="4"/>
      <c r="Y346" s="4"/>
      <c r="Z346" s="4"/>
      <c r="AA346" s="4"/>
      <c r="AB346" s="4"/>
      <c r="AC346" s="4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4"/>
      <c r="AS346" s="1"/>
      <c r="AT346" s="1"/>
    </row>
    <row r="347" spans="1:46" ht="15" customHeight="1">
      <c r="A347" s="290"/>
      <c r="B347" s="302"/>
      <c r="C347" s="303"/>
      <c r="D347" s="301"/>
      <c r="E347" s="237"/>
      <c r="F347" s="238"/>
      <c r="G347" s="238"/>
      <c r="H347" s="238"/>
      <c r="I347" s="239"/>
      <c r="J347" s="237"/>
      <c r="K347" s="238"/>
      <c r="L347" s="238"/>
      <c r="M347" s="238"/>
      <c r="N347" s="239"/>
      <c r="O347" s="237"/>
      <c r="P347" s="239"/>
      <c r="Q347" s="237"/>
      <c r="R347" s="238"/>
      <c r="S347" s="267"/>
      <c r="T347" s="238"/>
      <c r="U347" s="238"/>
      <c r="V347" s="266"/>
      <c r="W347" s="239"/>
      <c r="X347" s="4"/>
      <c r="Y347" s="4"/>
      <c r="Z347" s="4"/>
      <c r="AA347" s="4"/>
      <c r="AB347" s="4"/>
      <c r="AC347" s="4"/>
      <c r="AD347" s="1"/>
      <c r="AE347" s="1"/>
      <c r="AF347" s="1"/>
      <c r="AG347" s="1"/>
      <c r="AH347" s="1"/>
      <c r="AI347" s="1"/>
      <c r="AJ347" s="1"/>
      <c r="AK347" s="91"/>
      <c r="AL347" s="1"/>
      <c r="AM347" s="1"/>
      <c r="AN347" s="1"/>
      <c r="AO347" s="1"/>
      <c r="AP347" s="1"/>
      <c r="AQ347" s="1"/>
      <c r="AR347" s="4"/>
      <c r="AS347" s="1"/>
      <c r="AT347" s="1"/>
    </row>
    <row r="348" spans="1:46" ht="15" customHeight="1">
      <c r="A348" s="290"/>
      <c r="B348" s="302"/>
      <c r="C348" s="303"/>
      <c r="D348" s="301"/>
      <c r="E348" s="237"/>
      <c r="F348" s="238"/>
      <c r="G348" s="304"/>
      <c r="H348" s="238"/>
      <c r="I348" s="239"/>
      <c r="J348" s="237"/>
      <c r="K348" s="238"/>
      <c r="L348" s="238"/>
      <c r="M348" s="238"/>
      <c r="N348" s="239"/>
      <c r="O348" s="237"/>
      <c r="P348" s="239"/>
      <c r="Q348" s="237"/>
      <c r="R348" s="238"/>
      <c r="S348" s="267"/>
      <c r="T348" s="238"/>
      <c r="U348" s="238"/>
      <c r="V348" s="266"/>
      <c r="W348" s="239"/>
      <c r="X348" s="4"/>
      <c r="Y348" s="4"/>
      <c r="Z348" s="4"/>
      <c r="AA348" s="4"/>
      <c r="AB348" s="4"/>
      <c r="AC348" s="4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4"/>
      <c r="AS348" s="1"/>
      <c r="AT348" s="1"/>
    </row>
    <row r="349" spans="1:46" ht="15" customHeight="1">
      <c r="A349" s="290"/>
      <c r="B349" s="302"/>
      <c r="C349" s="303"/>
      <c r="D349" s="301"/>
      <c r="E349" s="237"/>
      <c r="F349" s="238"/>
      <c r="G349" s="238"/>
      <c r="H349" s="238"/>
      <c r="I349" s="239"/>
      <c r="J349" s="237"/>
      <c r="K349" s="238"/>
      <c r="L349" s="238"/>
      <c r="M349" s="238"/>
      <c r="N349" s="239"/>
      <c r="O349" s="237"/>
      <c r="P349" s="239"/>
      <c r="Q349" s="237"/>
      <c r="R349" s="238"/>
      <c r="S349" s="267"/>
      <c r="T349" s="238"/>
      <c r="U349" s="238"/>
      <c r="V349" s="266"/>
      <c r="W349" s="239"/>
      <c r="X349" s="4"/>
      <c r="Y349" s="4"/>
      <c r="Z349" s="4"/>
      <c r="AA349" s="4"/>
      <c r="AB349" s="4"/>
      <c r="AC349" s="4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4"/>
      <c r="AS349" s="1"/>
      <c r="AT349" s="1"/>
    </row>
    <row r="350" spans="1:46" ht="15" customHeight="1">
      <c r="A350" s="290"/>
      <c r="B350" s="302"/>
      <c r="C350" s="303"/>
      <c r="D350" s="301"/>
      <c r="E350" s="237"/>
      <c r="F350" s="238"/>
      <c r="G350" s="238"/>
      <c r="H350" s="238"/>
      <c r="I350" s="239"/>
      <c r="J350" s="237"/>
      <c r="K350" s="238"/>
      <c r="L350" s="238"/>
      <c r="M350" s="238"/>
      <c r="N350" s="239"/>
      <c r="O350" s="237"/>
      <c r="P350" s="239"/>
      <c r="Q350" s="237"/>
      <c r="R350" s="238"/>
      <c r="S350" s="267"/>
      <c r="T350" s="238"/>
      <c r="U350" s="238"/>
      <c r="V350" s="266"/>
      <c r="W350" s="239"/>
      <c r="X350" s="4"/>
      <c r="Y350" s="4"/>
      <c r="Z350" s="4"/>
      <c r="AA350" s="4"/>
      <c r="AB350" s="4"/>
      <c r="AC350" s="4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4"/>
      <c r="AS350" s="1"/>
      <c r="AT350" s="1"/>
    </row>
    <row r="351" spans="1:46" ht="15" customHeight="1">
      <c r="A351" s="290"/>
      <c r="B351" s="302"/>
      <c r="C351" s="303"/>
      <c r="D351" s="301"/>
      <c r="E351" s="237"/>
      <c r="F351" s="238"/>
      <c r="G351" s="238"/>
      <c r="H351" s="238"/>
      <c r="I351" s="239"/>
      <c r="J351" s="237"/>
      <c r="K351" s="238"/>
      <c r="L351" s="238"/>
      <c r="M351" s="238"/>
      <c r="N351" s="239"/>
      <c r="O351" s="237"/>
      <c r="P351" s="239"/>
      <c r="Q351" s="237"/>
      <c r="R351" s="238"/>
      <c r="S351" s="267"/>
      <c r="T351" s="238"/>
      <c r="U351" s="238"/>
      <c r="V351" s="266"/>
      <c r="W351" s="239"/>
      <c r="X351" s="4"/>
      <c r="Y351" s="4"/>
      <c r="Z351" s="4"/>
      <c r="AA351" s="4"/>
      <c r="AB351" s="4"/>
      <c r="AC351" s="4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4"/>
      <c r="AS351" s="1"/>
      <c r="AT351" s="1"/>
    </row>
    <row r="352" spans="1:46" ht="15" customHeight="1">
      <c r="A352" s="290"/>
      <c r="B352" s="302"/>
      <c r="C352" s="303"/>
      <c r="D352" s="301"/>
      <c r="E352" s="237"/>
      <c r="F352" s="238"/>
      <c r="G352" s="238"/>
      <c r="H352" s="238"/>
      <c r="I352" s="239"/>
      <c r="J352" s="237"/>
      <c r="K352" s="238"/>
      <c r="L352" s="238"/>
      <c r="M352" s="238"/>
      <c r="N352" s="239"/>
      <c r="O352" s="237"/>
      <c r="P352" s="239"/>
      <c r="Q352" s="237"/>
      <c r="R352" s="238"/>
      <c r="S352" s="267"/>
      <c r="T352" s="238"/>
      <c r="U352" s="238"/>
      <c r="V352" s="266"/>
      <c r="W352" s="239"/>
      <c r="X352" s="4"/>
      <c r="Y352" s="4"/>
      <c r="Z352" s="4"/>
      <c r="AA352" s="4"/>
      <c r="AB352" s="4"/>
      <c r="AC352" s="4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4"/>
      <c r="AS352" s="1"/>
      <c r="AT352" s="1"/>
    </row>
    <row r="353" spans="1:46" ht="15" customHeight="1">
      <c r="A353" s="290"/>
      <c r="B353" s="302"/>
      <c r="C353" s="303"/>
      <c r="D353" s="301"/>
      <c r="E353" s="237"/>
      <c r="F353" s="238"/>
      <c r="G353" s="238"/>
      <c r="H353" s="238"/>
      <c r="I353" s="239"/>
      <c r="J353" s="237"/>
      <c r="K353" s="238"/>
      <c r="L353" s="238"/>
      <c r="M353" s="238"/>
      <c r="N353" s="239"/>
      <c r="O353" s="237"/>
      <c r="P353" s="239"/>
      <c r="Q353" s="237"/>
      <c r="R353" s="238"/>
      <c r="S353" s="267"/>
      <c r="T353" s="238"/>
      <c r="U353" s="238"/>
      <c r="V353" s="266"/>
      <c r="W353" s="239"/>
      <c r="X353" s="4"/>
      <c r="Y353" s="4"/>
      <c r="Z353" s="4"/>
      <c r="AA353" s="4"/>
      <c r="AB353" s="4"/>
      <c r="AC353" s="4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4"/>
      <c r="AS353" s="1"/>
      <c r="AT353" s="1"/>
    </row>
    <row r="354" spans="1:46" ht="15" customHeight="1">
      <c r="A354" s="305"/>
      <c r="B354" s="302"/>
      <c r="C354" s="303"/>
      <c r="D354" s="301"/>
      <c r="E354" s="237"/>
      <c r="F354" s="238"/>
      <c r="G354" s="238"/>
      <c r="H354" s="238"/>
      <c r="I354" s="239"/>
      <c r="J354" s="237"/>
      <c r="K354" s="238"/>
      <c r="L354" s="238"/>
      <c r="M354" s="238"/>
      <c r="N354" s="239"/>
      <c r="O354" s="237"/>
      <c r="P354" s="239"/>
      <c r="Q354" s="237"/>
      <c r="R354" s="238"/>
      <c r="S354" s="267"/>
      <c r="T354" s="238"/>
      <c r="U354" s="238"/>
      <c r="V354" s="266"/>
      <c r="W354" s="239"/>
      <c r="X354" s="4"/>
      <c r="Y354" s="4"/>
      <c r="Z354" s="4"/>
      <c r="AA354" s="4"/>
      <c r="AB354" s="4"/>
      <c r="AC354" s="4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4"/>
      <c r="AS354" s="1"/>
      <c r="AT354" s="1"/>
    </row>
    <row r="355" spans="1:46" ht="15" customHeight="1">
      <c r="A355" s="305"/>
      <c r="B355" s="302"/>
      <c r="C355" s="303"/>
      <c r="D355" s="301"/>
      <c r="E355" s="237"/>
      <c r="F355" s="238"/>
      <c r="G355" s="238"/>
      <c r="H355" s="238"/>
      <c r="I355" s="239"/>
      <c r="J355" s="237"/>
      <c r="K355" s="238"/>
      <c r="L355" s="238"/>
      <c r="M355" s="238"/>
      <c r="N355" s="239"/>
      <c r="O355" s="237"/>
      <c r="P355" s="239"/>
      <c r="Q355" s="237"/>
      <c r="R355" s="238"/>
      <c r="S355" s="267"/>
      <c r="T355" s="238"/>
      <c r="U355" s="238"/>
      <c r="V355" s="266"/>
      <c r="W355" s="239"/>
      <c r="X355" s="4"/>
      <c r="Y355" s="4"/>
      <c r="Z355" s="4"/>
      <c r="AA355" s="4"/>
      <c r="AB355" s="4"/>
      <c r="AC355" s="4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4"/>
      <c r="AS355" s="1"/>
      <c r="AT355" s="1"/>
    </row>
    <row r="356" spans="1:46" ht="15" customHeight="1">
      <c r="A356" s="305"/>
      <c r="B356" s="302"/>
      <c r="C356" s="303"/>
      <c r="D356" s="301"/>
      <c r="E356" s="237"/>
      <c r="F356" s="238"/>
      <c r="G356" s="238"/>
      <c r="H356" s="238"/>
      <c r="I356" s="239"/>
      <c r="J356" s="237"/>
      <c r="K356" s="238"/>
      <c r="L356" s="238"/>
      <c r="M356" s="238"/>
      <c r="N356" s="239"/>
      <c r="O356" s="237"/>
      <c r="P356" s="239"/>
      <c r="Q356" s="237"/>
      <c r="R356" s="238"/>
      <c r="S356" s="267"/>
      <c r="T356" s="238"/>
      <c r="U356" s="238"/>
      <c r="V356" s="266"/>
      <c r="W356" s="239"/>
      <c r="X356" s="4"/>
      <c r="Y356" s="4"/>
      <c r="Z356" s="4"/>
      <c r="AA356" s="4"/>
      <c r="AB356" s="4"/>
      <c r="AC356" s="4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4"/>
      <c r="AS356" s="1"/>
      <c r="AT356" s="1"/>
    </row>
    <row r="357" spans="1:46" ht="15" customHeight="1">
      <c r="A357" s="305"/>
      <c r="B357" s="302"/>
      <c r="C357" s="303"/>
      <c r="D357" s="301"/>
      <c r="E357" s="237"/>
      <c r="F357" s="238"/>
      <c r="G357" s="238"/>
      <c r="H357" s="238"/>
      <c r="I357" s="239"/>
      <c r="J357" s="237"/>
      <c r="K357" s="238"/>
      <c r="L357" s="238"/>
      <c r="M357" s="238"/>
      <c r="N357" s="239"/>
      <c r="O357" s="237"/>
      <c r="P357" s="239"/>
      <c r="Q357" s="237"/>
      <c r="R357" s="238"/>
      <c r="S357" s="267"/>
      <c r="T357" s="238"/>
      <c r="U357" s="238"/>
      <c r="V357" s="266"/>
      <c r="W357" s="239"/>
      <c r="X357" s="4"/>
      <c r="Y357" s="4"/>
      <c r="Z357" s="4"/>
      <c r="AA357" s="4"/>
      <c r="AB357" s="4"/>
      <c r="AC357" s="4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4"/>
      <c r="AS357" s="1"/>
      <c r="AT357" s="1"/>
    </row>
    <row r="358" spans="1:46" ht="15" customHeight="1">
      <c r="A358" s="305"/>
      <c r="B358" s="302"/>
      <c r="C358" s="303"/>
      <c r="D358" s="301"/>
      <c r="E358" s="237"/>
      <c r="F358" s="238"/>
      <c r="G358" s="238"/>
      <c r="H358" s="238"/>
      <c r="I358" s="239"/>
      <c r="J358" s="237"/>
      <c r="K358" s="238"/>
      <c r="L358" s="238"/>
      <c r="M358" s="238"/>
      <c r="N358" s="239"/>
      <c r="O358" s="237"/>
      <c r="P358" s="239"/>
      <c r="Q358" s="237"/>
      <c r="R358" s="238"/>
      <c r="S358" s="267"/>
      <c r="T358" s="238"/>
      <c r="U358" s="238"/>
      <c r="V358" s="266"/>
      <c r="W358" s="239"/>
      <c r="X358" s="4"/>
      <c r="Y358" s="4"/>
      <c r="Z358" s="4"/>
      <c r="AA358" s="4"/>
      <c r="AB358" s="4"/>
      <c r="AC358" s="4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4"/>
      <c r="AS358" s="1"/>
      <c r="AT358" s="1"/>
    </row>
    <row r="359" spans="1:46" ht="15" customHeight="1">
      <c r="A359" s="305"/>
      <c r="B359" s="302"/>
      <c r="C359" s="303"/>
      <c r="D359" s="301"/>
      <c r="E359" s="237"/>
      <c r="F359" s="238"/>
      <c r="G359" s="238"/>
      <c r="H359" s="238"/>
      <c r="I359" s="239"/>
      <c r="J359" s="237"/>
      <c r="K359" s="238"/>
      <c r="L359" s="238"/>
      <c r="M359" s="238"/>
      <c r="N359" s="239"/>
      <c r="O359" s="237"/>
      <c r="P359" s="239"/>
      <c r="Q359" s="237"/>
      <c r="R359" s="238"/>
      <c r="S359" s="267"/>
      <c r="T359" s="238"/>
      <c r="U359" s="238"/>
      <c r="V359" s="266"/>
      <c r="W359" s="239"/>
      <c r="X359" s="4"/>
      <c r="Y359" s="4"/>
      <c r="Z359" s="4"/>
      <c r="AA359" s="4"/>
      <c r="AB359" s="4"/>
      <c r="AC359" s="4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4"/>
      <c r="AS359" s="1"/>
      <c r="AT359" s="1"/>
    </row>
    <row r="360" spans="1:46" ht="14.25" customHeight="1" thickBot="1">
      <c r="A360" s="305"/>
      <c r="B360" s="306"/>
      <c r="C360" s="307"/>
      <c r="D360" s="308"/>
      <c r="E360" s="178"/>
      <c r="F360" s="240"/>
      <c r="G360" s="240"/>
      <c r="H360" s="240"/>
      <c r="I360" s="241"/>
      <c r="J360" s="178"/>
      <c r="K360" s="240"/>
      <c r="L360" s="240"/>
      <c r="M360" s="240"/>
      <c r="N360" s="241"/>
      <c r="O360" s="178"/>
      <c r="P360" s="241"/>
      <c r="Q360" s="178"/>
      <c r="R360" s="240"/>
      <c r="S360" s="259"/>
      <c r="T360" s="240"/>
      <c r="U360" s="240"/>
      <c r="V360" s="260"/>
      <c r="W360" s="241"/>
      <c r="X360" s="4"/>
      <c r="Y360" s="4"/>
      <c r="Z360" s="4"/>
      <c r="AA360" s="4"/>
      <c r="AB360" s="4"/>
      <c r="AC360" s="4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4"/>
      <c r="AS360" s="1"/>
      <c r="AT360" s="1"/>
    </row>
    <row r="361" spans="1:46">
      <c r="A361" s="167"/>
      <c r="B361" s="167"/>
      <c r="C361" s="167"/>
      <c r="D361" s="167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70"/>
      <c r="Q361" s="170"/>
      <c r="R361" s="170"/>
      <c r="S361" s="170"/>
      <c r="T361" s="170"/>
      <c r="U361" s="170"/>
      <c r="V361" s="170"/>
      <c r="W361" s="170"/>
      <c r="X361" s="176">
        <f>SUM(F361,K361)</f>
        <v>0</v>
      </c>
      <c r="Y361" s="176">
        <f>SUM(O361:P361)</f>
        <v>0</v>
      </c>
      <c r="Z361" s="176">
        <f>SUM(Q361:W361)</f>
        <v>0</v>
      </c>
      <c r="AA361" s="176"/>
      <c r="AB361" s="177"/>
      <c r="AC361" s="177"/>
    </row>
    <row r="362" spans="1:46" ht="19.5" customHeight="1">
      <c r="A362" s="167"/>
      <c r="B362" s="167"/>
      <c r="C362" s="167"/>
      <c r="D362" s="169" t="s">
        <v>74</v>
      </c>
      <c r="E362" s="172">
        <f t="shared" ref="E362:W362" si="43">SUM(E212:E360)</f>
        <v>0</v>
      </c>
      <c r="F362" s="172">
        <f t="shared" si="43"/>
        <v>0</v>
      </c>
      <c r="G362" s="172">
        <f t="shared" si="43"/>
        <v>0</v>
      </c>
      <c r="H362" s="172">
        <f t="shared" si="43"/>
        <v>0</v>
      </c>
      <c r="I362" s="172">
        <f t="shared" si="43"/>
        <v>0</v>
      </c>
      <c r="J362" s="172">
        <f t="shared" si="43"/>
        <v>229</v>
      </c>
      <c r="K362" s="172">
        <f t="shared" si="43"/>
        <v>2423</v>
      </c>
      <c r="L362" s="172">
        <f t="shared" si="43"/>
        <v>2421</v>
      </c>
      <c r="M362" s="172">
        <f t="shared" si="43"/>
        <v>17</v>
      </c>
      <c r="N362" s="172">
        <f t="shared" si="43"/>
        <v>7</v>
      </c>
      <c r="O362" s="172">
        <f t="shared" si="43"/>
        <v>442</v>
      </c>
      <c r="P362" s="172">
        <f t="shared" si="43"/>
        <v>1981</v>
      </c>
      <c r="Q362" s="172">
        <f t="shared" si="43"/>
        <v>355</v>
      </c>
      <c r="R362" s="172">
        <f t="shared" si="43"/>
        <v>419</v>
      </c>
      <c r="S362" s="172">
        <f t="shared" si="43"/>
        <v>565</v>
      </c>
      <c r="T362" s="172">
        <f t="shared" si="43"/>
        <v>444</v>
      </c>
      <c r="U362" s="172">
        <f t="shared" si="43"/>
        <v>335</v>
      </c>
      <c r="V362" s="172">
        <f t="shared" si="43"/>
        <v>203</v>
      </c>
      <c r="W362" s="172">
        <f t="shared" si="43"/>
        <v>102</v>
      </c>
      <c r="X362" s="176">
        <f>SUM(F362,K362)</f>
        <v>2423</v>
      </c>
      <c r="Y362" s="176">
        <f>SUM(O362:P362)</f>
        <v>2423</v>
      </c>
      <c r="Z362" s="176">
        <f>SUM(Q362:W362)</f>
        <v>2423</v>
      </c>
      <c r="AA362" s="176"/>
      <c r="AB362" s="177"/>
      <c r="AC362" s="177"/>
    </row>
    <row r="363" spans="1:46">
      <c r="E363" s="170"/>
      <c r="F363" s="170"/>
      <c r="G363" s="170"/>
      <c r="H363" s="170"/>
      <c r="I363" s="170"/>
      <c r="J363" s="170"/>
      <c r="K363" s="170"/>
      <c r="L363" s="170"/>
      <c r="M363" s="170"/>
      <c r="N363" s="170"/>
      <c r="O363" s="170"/>
      <c r="P363" s="170"/>
      <c r="Q363" s="170"/>
      <c r="R363" s="170"/>
      <c r="S363" s="170"/>
      <c r="T363" s="170"/>
      <c r="U363" s="170"/>
      <c r="V363" s="170"/>
      <c r="X363" s="177"/>
      <c r="Y363" s="177"/>
      <c r="Z363" s="177"/>
      <c r="AA363" s="177"/>
      <c r="AB363" s="177"/>
      <c r="AC363" s="177"/>
    </row>
    <row r="364" spans="1:46" ht="29.25" customHeight="1">
      <c r="A364" s="1"/>
      <c r="B364" s="1"/>
      <c r="C364" s="1"/>
      <c r="D364" s="813" t="s">
        <v>89</v>
      </c>
      <c r="E364" s="268" t="s">
        <v>92</v>
      </c>
      <c r="F364" s="268" t="s">
        <v>72</v>
      </c>
      <c r="G364" s="268" t="s">
        <v>93</v>
      </c>
      <c r="H364" s="268" t="s">
        <v>70</v>
      </c>
      <c r="I364" s="268" t="s">
        <v>71</v>
      </c>
      <c r="J364" s="268" t="s">
        <v>94</v>
      </c>
      <c r="K364" s="268" t="s">
        <v>95</v>
      </c>
      <c r="L364" s="270" t="s">
        <v>189</v>
      </c>
      <c r="M364" s="270" t="s">
        <v>190</v>
      </c>
      <c r="N364" s="270" t="s">
        <v>191</v>
      </c>
      <c r="O364" s="270" t="s">
        <v>192</v>
      </c>
      <c r="P364" s="270" t="s">
        <v>193</v>
      </c>
      <c r="Q364" s="271" t="s">
        <v>194</v>
      </c>
      <c r="R364" s="271" t="s">
        <v>195</v>
      </c>
      <c r="S364" s="170"/>
      <c r="T364" s="170"/>
      <c r="U364" s="170"/>
      <c r="V364" s="170"/>
      <c r="W364" s="170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spans="1:46" ht="22.5" customHeight="1">
      <c r="A365" s="1"/>
      <c r="B365" s="1"/>
      <c r="C365" s="1"/>
      <c r="D365" s="814"/>
      <c r="E365" s="261">
        <f>SUM(E188+J188+E362+J362+E207+J207)</f>
        <v>229</v>
      </c>
      <c r="F365" s="261">
        <f>SUM(F188+K188+O188+S188+F362+K362+AG188+F207+K207+O207+S207+AG207)</f>
        <v>2423</v>
      </c>
      <c r="G365" s="261">
        <f>SUM(G188+L188+P188+T188+G362+L362+AH188+G207+L207+P207+T207+AH207)</f>
        <v>2421</v>
      </c>
      <c r="H365" s="261">
        <f>SUM(H188+M188+Q188+U188+H362+M362+AI188+H207+M207+Q207+U207+AI207)</f>
        <v>17</v>
      </c>
      <c r="I365" s="261">
        <f>SUM(I188+N188+R188+V188+I362+N362+AJ188+I207+N207+R207+V207+AJ207)</f>
        <v>7</v>
      </c>
      <c r="J365" s="261">
        <f t="shared" ref="J365:R365" si="44">SUM(O362+W207+AK207)</f>
        <v>442</v>
      </c>
      <c r="K365" s="261">
        <f t="shared" si="44"/>
        <v>1981</v>
      </c>
      <c r="L365" s="261">
        <f t="shared" si="44"/>
        <v>355</v>
      </c>
      <c r="M365" s="261">
        <f t="shared" si="44"/>
        <v>419</v>
      </c>
      <c r="N365" s="261">
        <f t="shared" si="44"/>
        <v>565</v>
      </c>
      <c r="O365" s="261">
        <f t="shared" si="44"/>
        <v>444</v>
      </c>
      <c r="P365" s="261">
        <f t="shared" si="44"/>
        <v>335</v>
      </c>
      <c r="Q365" s="261">
        <f t="shared" si="44"/>
        <v>203</v>
      </c>
      <c r="R365" s="261">
        <f t="shared" si="44"/>
        <v>102</v>
      </c>
      <c r="S365" s="170"/>
      <c r="T365" s="170"/>
      <c r="U365" s="170"/>
      <c r="V365" s="170"/>
      <c r="W365" s="170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spans="1:46">
      <c r="E366" s="170"/>
      <c r="F366" s="170"/>
      <c r="G366" s="170"/>
      <c r="H366" s="170"/>
      <c r="I366" s="170"/>
      <c r="J366" s="170"/>
      <c r="K366" s="170"/>
      <c r="L366" s="170"/>
      <c r="M366" s="170"/>
      <c r="N366" s="170"/>
      <c r="O366" s="170"/>
      <c r="P366" s="170"/>
      <c r="Q366" s="170"/>
      <c r="R366" s="170"/>
      <c r="S366" s="170"/>
      <c r="T366" s="170"/>
      <c r="U366" s="170"/>
      <c r="V366" s="170"/>
      <c r="W366" s="170"/>
      <c r="X366" s="176"/>
      <c r="Y366" s="176"/>
      <c r="Z366" s="177"/>
      <c r="AA366" s="177"/>
      <c r="AB366" s="177"/>
      <c r="AC366" s="177"/>
    </row>
    <row r="367" spans="1:46">
      <c r="E367" s="170"/>
      <c r="F367" s="170"/>
      <c r="G367" s="170"/>
      <c r="H367" s="170"/>
      <c r="I367" s="170"/>
      <c r="J367" s="170"/>
      <c r="K367" s="170"/>
      <c r="L367" s="170"/>
      <c r="M367" s="170"/>
      <c r="N367" s="170"/>
      <c r="O367" s="170"/>
      <c r="P367" s="170"/>
      <c r="Q367" s="170"/>
      <c r="R367" s="170"/>
      <c r="S367" s="170"/>
      <c r="T367" s="170"/>
      <c r="U367" s="170"/>
      <c r="V367" s="170"/>
    </row>
    <row r="368" spans="1:46">
      <c r="A368" s="166" t="s">
        <v>211</v>
      </c>
      <c r="E368" s="170"/>
      <c r="F368" s="170"/>
      <c r="G368" s="170"/>
      <c r="H368" s="170"/>
      <c r="I368" s="170"/>
      <c r="J368" s="170"/>
      <c r="K368" s="170"/>
      <c r="L368" s="170"/>
      <c r="M368" s="170"/>
      <c r="N368" s="170"/>
      <c r="O368" s="170"/>
      <c r="P368" s="170"/>
      <c r="Q368" s="170"/>
      <c r="R368" s="170"/>
      <c r="S368" s="170"/>
      <c r="T368" s="170"/>
      <c r="U368" s="170"/>
      <c r="V368" s="170"/>
    </row>
    <row r="369" spans="1:22">
      <c r="E369" s="170"/>
      <c r="F369" s="170"/>
      <c r="G369" s="170"/>
      <c r="H369" s="170"/>
      <c r="I369" s="170"/>
      <c r="J369" s="170"/>
      <c r="K369" s="170"/>
      <c r="L369" s="170"/>
      <c r="M369" s="170"/>
      <c r="N369" s="170"/>
      <c r="O369" s="170"/>
      <c r="P369" s="170"/>
      <c r="Q369" s="170"/>
      <c r="R369" s="170"/>
      <c r="S369" s="170"/>
      <c r="T369" s="170"/>
      <c r="U369" s="170"/>
      <c r="V369" s="170"/>
    </row>
    <row r="370" spans="1:22">
      <c r="A370" s="166" t="s">
        <v>98</v>
      </c>
      <c r="E370" s="170"/>
      <c r="F370" s="170"/>
      <c r="G370" s="170"/>
      <c r="H370" s="170"/>
      <c r="I370" s="170"/>
      <c r="J370" s="170"/>
      <c r="K370" s="170"/>
      <c r="L370" s="170"/>
      <c r="M370" s="170"/>
      <c r="N370" s="170"/>
      <c r="O370" s="170"/>
      <c r="P370" s="170"/>
      <c r="Q370" s="170"/>
      <c r="R370" s="170"/>
      <c r="S370" s="170"/>
      <c r="T370" s="170"/>
      <c r="U370" s="170"/>
      <c r="V370" s="170"/>
    </row>
    <row r="371" spans="1:22">
      <c r="D371" s="170"/>
      <c r="E371" s="170"/>
      <c r="F371" s="170"/>
      <c r="G371" s="170"/>
      <c r="H371" s="170"/>
      <c r="I371" s="170"/>
      <c r="J371" s="170"/>
      <c r="K371" s="170"/>
      <c r="L371" s="170"/>
      <c r="M371" s="170"/>
      <c r="N371" s="170"/>
      <c r="O371" s="170"/>
      <c r="P371" s="170"/>
      <c r="Q371" s="170"/>
      <c r="R371" s="170"/>
      <c r="S371" s="170"/>
      <c r="T371" s="170"/>
      <c r="U371" s="170"/>
      <c r="V371" s="170"/>
    </row>
    <row r="372" spans="1:22">
      <c r="D372" s="170"/>
      <c r="E372" s="170"/>
      <c r="F372" s="170"/>
      <c r="G372" s="170"/>
      <c r="H372" s="170"/>
      <c r="I372" s="170"/>
      <c r="J372" s="170"/>
      <c r="K372" s="170"/>
      <c r="L372" s="170"/>
      <c r="M372" s="170"/>
      <c r="N372" s="170"/>
      <c r="O372" s="170"/>
      <c r="P372" s="170"/>
      <c r="Q372" s="170"/>
      <c r="R372" s="170"/>
      <c r="S372" s="170"/>
      <c r="T372" s="170"/>
      <c r="U372" s="170"/>
      <c r="V372" s="170"/>
    </row>
    <row r="373" spans="1:22"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170"/>
      <c r="U373" s="170"/>
      <c r="V373" s="170"/>
    </row>
  </sheetData>
  <sheetProtection algorithmName="SHA-512" hashValue="VrzxCKCp1A+fba7KSi5ZfcyR/B6igkNb9fFCB5NguJpvWKigXPPvBgp6VJlR1DywlwACdwRQNbmzl80pRPXtcA==" saltValue="CpMmRGQwgJTGlQDYDXOpsQ==" spinCount="100000" sheet="1" formatCells="0" formatRows="0" selectLockedCells="1"/>
  <mergeCells count="369">
    <mergeCell ref="B209:B211"/>
    <mergeCell ref="C209:C211"/>
    <mergeCell ref="AO151:AO160"/>
    <mergeCell ref="AP151:AP160"/>
    <mergeCell ref="AQ151:AQ160"/>
    <mergeCell ref="AR151:AR160"/>
    <mergeCell ref="AS151:AS160"/>
    <mergeCell ref="A169:A180"/>
    <mergeCell ref="B169:B180"/>
    <mergeCell ref="C169:C180"/>
    <mergeCell ref="AG169:AG180"/>
    <mergeCell ref="AH169:AH180"/>
    <mergeCell ref="AI169:AI180"/>
    <mergeCell ref="AJ169:AJ180"/>
    <mergeCell ref="AK169:AK180"/>
    <mergeCell ref="AL169:AL180"/>
    <mergeCell ref="AM169:AM180"/>
    <mergeCell ref="AN169:AN180"/>
    <mergeCell ref="AO169:AO180"/>
    <mergeCell ref="AP169:AP180"/>
    <mergeCell ref="AQ169:AQ180"/>
    <mergeCell ref="AR169:AR180"/>
    <mergeCell ref="AS169:AS180"/>
    <mergeCell ref="A151:A160"/>
    <mergeCell ref="A134:A136"/>
    <mergeCell ref="AR134:AR136"/>
    <mergeCell ref="AS134:AS136"/>
    <mergeCell ref="A137:D137"/>
    <mergeCell ref="A139:A143"/>
    <mergeCell ref="B139:B143"/>
    <mergeCell ref="B151:B160"/>
    <mergeCell ref="C151:C160"/>
    <mergeCell ref="AG151:AG160"/>
    <mergeCell ref="AH151:AH160"/>
    <mergeCell ref="AI151:AI160"/>
    <mergeCell ref="AJ151:AJ160"/>
    <mergeCell ref="AK151:AK160"/>
    <mergeCell ref="AL151:AL160"/>
    <mergeCell ref="AL146:AL148"/>
    <mergeCell ref="AR146:AR148"/>
    <mergeCell ref="AS146:AS148"/>
    <mergeCell ref="A149:D149"/>
    <mergeCell ref="A144:D144"/>
    <mergeCell ref="A146:A148"/>
    <mergeCell ref="B146:B148"/>
    <mergeCell ref="C146:C148"/>
    <mergeCell ref="AG146:AG148"/>
    <mergeCell ref="AH146:AH148"/>
    <mergeCell ref="AI146:AI148"/>
    <mergeCell ref="AJ146:AJ148"/>
    <mergeCell ref="AK146:AK148"/>
    <mergeCell ref="AR139:AR143"/>
    <mergeCell ref="AS139:AS143"/>
    <mergeCell ref="AG134:AG136"/>
    <mergeCell ref="AH134:AH136"/>
    <mergeCell ref="AI134:AI136"/>
    <mergeCell ref="AJ134:AJ136"/>
    <mergeCell ref="AK134:AK136"/>
    <mergeCell ref="C139:C143"/>
    <mergeCell ref="AG139:AG143"/>
    <mergeCell ref="AH139:AH143"/>
    <mergeCell ref="AI139:AI143"/>
    <mergeCell ref="AJ139:AJ143"/>
    <mergeCell ref="AK139:AK143"/>
    <mergeCell ref="AL139:AL143"/>
    <mergeCell ref="AM139:AM143"/>
    <mergeCell ref="AN139:AN143"/>
    <mergeCell ref="AR114:AR124"/>
    <mergeCell ref="AS114:AS124"/>
    <mergeCell ref="A125:D125"/>
    <mergeCell ref="A127:A131"/>
    <mergeCell ref="B127:B131"/>
    <mergeCell ref="C127:C131"/>
    <mergeCell ref="AG127:AG131"/>
    <mergeCell ref="AH127:AH131"/>
    <mergeCell ref="AI127:AI131"/>
    <mergeCell ref="AJ127:AJ131"/>
    <mergeCell ref="AK127:AK131"/>
    <mergeCell ref="AL127:AL131"/>
    <mergeCell ref="AM127:AM131"/>
    <mergeCell ref="AN127:AN131"/>
    <mergeCell ref="AO127:AO131"/>
    <mergeCell ref="AP127:AP131"/>
    <mergeCell ref="AQ127:AQ131"/>
    <mergeCell ref="AR127:AR131"/>
    <mergeCell ref="AS127:AS131"/>
    <mergeCell ref="AR85:AR90"/>
    <mergeCell ref="AS85:AS90"/>
    <mergeCell ref="A91:D91"/>
    <mergeCell ref="A93:A100"/>
    <mergeCell ref="B93:B100"/>
    <mergeCell ref="C93:C100"/>
    <mergeCell ref="AG93:AG100"/>
    <mergeCell ref="AH93:AH100"/>
    <mergeCell ref="AI93:AI100"/>
    <mergeCell ref="AJ93:AJ100"/>
    <mergeCell ref="AK93:AK100"/>
    <mergeCell ref="AL93:AL100"/>
    <mergeCell ref="AM93:AM100"/>
    <mergeCell ref="AN93:AN100"/>
    <mergeCell ref="AO93:AO100"/>
    <mergeCell ref="AP93:AP100"/>
    <mergeCell ref="AQ93:AQ100"/>
    <mergeCell ref="AR93:AR100"/>
    <mergeCell ref="AS93:AS100"/>
    <mergeCell ref="AQ85:AQ90"/>
    <mergeCell ref="AM79:AM82"/>
    <mergeCell ref="AN79:AN82"/>
    <mergeCell ref="AO79:AO82"/>
    <mergeCell ref="AP79:AP82"/>
    <mergeCell ref="AQ79:AQ82"/>
    <mergeCell ref="AR79:AR82"/>
    <mergeCell ref="AS79:AS82"/>
    <mergeCell ref="AI64:AI76"/>
    <mergeCell ref="AJ64:AJ76"/>
    <mergeCell ref="AK64:AK76"/>
    <mergeCell ref="AL64:AL76"/>
    <mergeCell ref="AM64:AM76"/>
    <mergeCell ref="A79:A82"/>
    <mergeCell ref="B79:B82"/>
    <mergeCell ref="C79:C82"/>
    <mergeCell ref="AG79:AG82"/>
    <mergeCell ref="AH79:AH82"/>
    <mergeCell ref="AI79:AI82"/>
    <mergeCell ref="AJ79:AJ82"/>
    <mergeCell ref="AK79:AK82"/>
    <mergeCell ref="AL79:AL82"/>
    <mergeCell ref="AR103:AR111"/>
    <mergeCell ref="AS103:AS111"/>
    <mergeCell ref="A112:D112"/>
    <mergeCell ref="A132:D132"/>
    <mergeCell ref="A163:A166"/>
    <mergeCell ref="B163:B166"/>
    <mergeCell ref="C163:C166"/>
    <mergeCell ref="AG163:AG166"/>
    <mergeCell ref="AH163:AH166"/>
    <mergeCell ref="AI163:AI166"/>
    <mergeCell ref="AJ163:AJ166"/>
    <mergeCell ref="AK163:AK166"/>
    <mergeCell ref="AL163:AL166"/>
    <mergeCell ref="AM163:AM166"/>
    <mergeCell ref="AN163:AN166"/>
    <mergeCell ref="AO163:AO166"/>
    <mergeCell ref="AP163:AP166"/>
    <mergeCell ref="AQ163:AQ166"/>
    <mergeCell ref="AR163:AR166"/>
    <mergeCell ref="AS163:AS166"/>
    <mergeCell ref="A114:A124"/>
    <mergeCell ref="B114:B124"/>
    <mergeCell ref="C114:C124"/>
    <mergeCell ref="AG114:AG124"/>
    <mergeCell ref="AG103:AG111"/>
    <mergeCell ref="AH103:AH111"/>
    <mergeCell ref="AI103:AI111"/>
    <mergeCell ref="AJ103:AJ111"/>
    <mergeCell ref="AK103:AK111"/>
    <mergeCell ref="AL103:AL111"/>
    <mergeCell ref="AL199:AL204"/>
    <mergeCell ref="AM199:AM204"/>
    <mergeCell ref="AN199:AN204"/>
    <mergeCell ref="AH114:AH124"/>
    <mergeCell ref="AI114:AI124"/>
    <mergeCell ref="AJ114:AJ124"/>
    <mergeCell ref="AK114:AK124"/>
    <mergeCell ref="AL114:AL124"/>
    <mergeCell ref="AG199:AG204"/>
    <mergeCell ref="AH199:AH204"/>
    <mergeCell ref="AI199:AI204"/>
    <mergeCell ref="AJ199:AJ204"/>
    <mergeCell ref="AG183:AG196"/>
    <mergeCell ref="AH183:AH196"/>
    <mergeCell ref="AI183:AI196"/>
    <mergeCell ref="AJ183:AJ196"/>
    <mergeCell ref="AL134:AL136"/>
    <mergeCell ref="AM134:AM136"/>
    <mergeCell ref="AO199:AO204"/>
    <mergeCell ref="AP199:AP204"/>
    <mergeCell ref="AQ199:AQ204"/>
    <mergeCell ref="AR199:AR204"/>
    <mergeCell ref="AS199:AS204"/>
    <mergeCell ref="AK199:AK204"/>
    <mergeCell ref="A205:D205"/>
    <mergeCell ref="AK183:AK196"/>
    <mergeCell ref="AL183:AL196"/>
    <mergeCell ref="AM183:AM196"/>
    <mergeCell ref="AN183:AN196"/>
    <mergeCell ref="AO183:AO196"/>
    <mergeCell ref="AP183:AP196"/>
    <mergeCell ref="AQ183:AQ196"/>
    <mergeCell ref="AR183:AR196"/>
    <mergeCell ref="AS183:AS196"/>
    <mergeCell ref="A197:D197"/>
    <mergeCell ref="A199:A204"/>
    <mergeCell ref="B199:B204"/>
    <mergeCell ref="C199:C204"/>
    <mergeCell ref="A183:A196"/>
    <mergeCell ref="B183:B196"/>
    <mergeCell ref="C183:C196"/>
    <mergeCell ref="AL41:AL54"/>
    <mergeCell ref="AK60:AK61"/>
    <mergeCell ref="AL60:AL61"/>
    <mergeCell ref="B134:B136"/>
    <mergeCell ref="C134:C136"/>
    <mergeCell ref="AM103:AM111"/>
    <mergeCell ref="AN103:AN111"/>
    <mergeCell ref="AO103:AO111"/>
    <mergeCell ref="AP103:AP111"/>
    <mergeCell ref="A101:D101"/>
    <mergeCell ref="A83:D83"/>
    <mergeCell ref="A85:A90"/>
    <mergeCell ref="B85:B90"/>
    <mergeCell ref="C85:C90"/>
    <mergeCell ref="AG85:AG90"/>
    <mergeCell ref="AH85:AH90"/>
    <mergeCell ref="AI85:AI90"/>
    <mergeCell ref="AJ85:AJ90"/>
    <mergeCell ref="AK85:AK90"/>
    <mergeCell ref="AL85:AL90"/>
    <mergeCell ref="AM85:AM90"/>
    <mergeCell ref="AN85:AN90"/>
    <mergeCell ref="AO85:AO90"/>
    <mergeCell ref="AP85:AP90"/>
    <mergeCell ref="AM41:AM54"/>
    <mergeCell ref="AN41:AN54"/>
    <mergeCell ref="AO41:AO54"/>
    <mergeCell ref="AP41:AP54"/>
    <mergeCell ref="AQ41:AQ54"/>
    <mergeCell ref="AR41:AR54"/>
    <mergeCell ref="AS41:AS54"/>
    <mergeCell ref="A55:D55"/>
    <mergeCell ref="A25:D25"/>
    <mergeCell ref="A41:A54"/>
    <mergeCell ref="B41:B54"/>
    <mergeCell ref="C41:C54"/>
    <mergeCell ref="AG41:AG54"/>
    <mergeCell ref="AH41:AH54"/>
    <mergeCell ref="AI41:AI54"/>
    <mergeCell ref="AJ41:AJ54"/>
    <mergeCell ref="AK41:AK54"/>
    <mergeCell ref="A27:A38"/>
    <mergeCell ref="B27:B38"/>
    <mergeCell ref="C27:C38"/>
    <mergeCell ref="AG27:AG38"/>
    <mergeCell ref="AH27:AH38"/>
    <mergeCell ref="AI27:AI38"/>
    <mergeCell ref="AJ27:AJ38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A11:A13"/>
    <mergeCell ref="B11:B13"/>
    <mergeCell ref="C11:C13"/>
    <mergeCell ref="AG11:AG13"/>
    <mergeCell ref="AH11:AH13"/>
    <mergeCell ref="AI11:AI13"/>
    <mergeCell ref="AJ11:AJ13"/>
    <mergeCell ref="AK11:AK13"/>
    <mergeCell ref="AL11:AL13"/>
    <mergeCell ref="AM11:AM13"/>
    <mergeCell ref="AN11:AN13"/>
    <mergeCell ref="AO11:AO13"/>
    <mergeCell ref="AP11:AP13"/>
    <mergeCell ref="AQ11:AQ13"/>
    <mergeCell ref="AR11:AR13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Q103:AQ111"/>
    <mergeCell ref="AM114:AM124"/>
    <mergeCell ref="AN114:AN124"/>
    <mergeCell ref="AO114:AO124"/>
    <mergeCell ref="AP114:AP124"/>
    <mergeCell ref="AQ114:AQ124"/>
    <mergeCell ref="AP134:AP136"/>
    <mergeCell ref="AQ134:AQ136"/>
    <mergeCell ref="AM151:AM160"/>
    <mergeCell ref="AN151:AN160"/>
    <mergeCell ref="AN134:AN136"/>
    <mergeCell ref="AO134:AO136"/>
    <mergeCell ref="AO139:AO143"/>
    <mergeCell ref="AP139:AP143"/>
    <mergeCell ref="AQ139:AQ143"/>
    <mergeCell ref="AM146:AM148"/>
    <mergeCell ref="AN146:AN148"/>
    <mergeCell ref="AO146:AO148"/>
    <mergeCell ref="AP146:AP148"/>
    <mergeCell ref="AQ146:AQ148"/>
    <mergeCell ref="E209:W209"/>
    <mergeCell ref="Q210:W210"/>
    <mergeCell ref="A209:A211"/>
    <mergeCell ref="D364:D365"/>
    <mergeCell ref="E8:I8"/>
    <mergeCell ref="J8:N8"/>
    <mergeCell ref="O8:R8"/>
    <mergeCell ref="S8:V8"/>
    <mergeCell ref="W8:X8"/>
    <mergeCell ref="E210:I210"/>
    <mergeCell ref="J210:N210"/>
    <mergeCell ref="O210:P210"/>
    <mergeCell ref="D209:D211"/>
    <mergeCell ref="A161:D161"/>
    <mergeCell ref="A58:D58"/>
    <mergeCell ref="A60:A61"/>
    <mergeCell ref="B60:B61"/>
    <mergeCell ref="C60:C61"/>
    <mergeCell ref="A167:D167"/>
    <mergeCell ref="A181:D181"/>
    <mergeCell ref="A103:A111"/>
    <mergeCell ref="B103:B111"/>
    <mergeCell ref="C103:C111"/>
    <mergeCell ref="A77:D77"/>
    <mergeCell ref="A3:AL3"/>
    <mergeCell ref="A2:AL2"/>
    <mergeCell ref="A1:AL1"/>
    <mergeCell ref="AG8:AJ8"/>
    <mergeCell ref="AK8:AL8"/>
    <mergeCell ref="A7:A9"/>
    <mergeCell ref="B7:B9"/>
    <mergeCell ref="C7:C9"/>
    <mergeCell ref="E7:AE7"/>
    <mergeCell ref="AG7:AS7"/>
    <mergeCell ref="Y8:AE8"/>
    <mergeCell ref="AM8:AS8"/>
    <mergeCell ref="D7:D9"/>
    <mergeCell ref="AL27:AL38"/>
    <mergeCell ref="AM27:AM38"/>
    <mergeCell ref="AN27:AN38"/>
    <mergeCell ref="AO27:AO38"/>
    <mergeCell ref="AP27:AP38"/>
    <mergeCell ref="AQ27:AQ38"/>
    <mergeCell ref="AR27:AR38"/>
    <mergeCell ref="AS27:AS38"/>
    <mergeCell ref="A39:D39"/>
    <mergeCell ref="AK27:AK38"/>
    <mergeCell ref="AM60:AM61"/>
    <mergeCell ref="AN60:AN61"/>
    <mergeCell ref="AO60:AO61"/>
    <mergeCell ref="AP60:AP61"/>
    <mergeCell ref="AQ60:AQ61"/>
    <mergeCell ref="AR60:AR61"/>
    <mergeCell ref="AS60:AS61"/>
    <mergeCell ref="A62:D62"/>
    <mergeCell ref="A64:A76"/>
    <mergeCell ref="B64:B76"/>
    <mergeCell ref="C64:C76"/>
    <mergeCell ref="AG64:AG76"/>
    <mergeCell ref="AH64:AH76"/>
    <mergeCell ref="AG60:AG61"/>
    <mergeCell ref="AH60:AH61"/>
    <mergeCell ref="AI60:AI61"/>
    <mergeCell ref="AJ60:AJ61"/>
    <mergeCell ref="AN64:AN76"/>
    <mergeCell ref="AO64:AO76"/>
    <mergeCell ref="AP64:AP76"/>
    <mergeCell ref="AQ64:AQ76"/>
    <mergeCell ref="AR64:AR76"/>
    <mergeCell ref="AS64:AS7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Encabezados</vt:lpstr>
      <vt:lpstr>CAMPO DE FORMACIÓN PROFESIONAL</vt:lpstr>
      <vt:lpstr>CONVENIOS</vt:lpstr>
      <vt:lpstr>CAMP.</vt:lpstr>
      <vt:lpstr>DIRECCIÓN GENERAL</vt:lpstr>
      <vt:lpstr>CALAKMUL</vt:lpstr>
      <vt:lpstr>CALKINI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'CAMPO DE FORMACIÓN PROFESIONAL'!Área_de_impresión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Alejandra Rivero Cu</cp:lastModifiedBy>
  <cp:lastPrinted>2011-12-08T21:18:37Z</cp:lastPrinted>
  <dcterms:created xsi:type="dcterms:W3CDTF">2010-06-03T22:17:01Z</dcterms:created>
  <dcterms:modified xsi:type="dcterms:W3CDTF">2024-08-28T18:39:26Z</dcterms:modified>
</cp:coreProperties>
</file>